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s="1"/>
  <c r="G55" i="24"/>
  <c r="F55" i="24"/>
  <c r="E55" i="24"/>
  <c r="L54" i="24"/>
  <c r="H54" i="24" s="1"/>
  <c r="J54" i="24"/>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G38" i="24"/>
  <c r="M36" i="24"/>
  <c r="L36" i="24"/>
  <c r="K36" i="24"/>
  <c r="J36" i="24"/>
  <c r="I36" i="24"/>
  <c r="H36" i="24"/>
  <c r="G36" i="24"/>
  <c r="F36" i="24"/>
  <c r="E36" i="24"/>
  <c r="D36" i="24"/>
  <c r="K57" i="15"/>
  <c r="L57" i="15" s="1"/>
  <c r="C38" i="24"/>
  <c r="C37" i="24"/>
  <c r="C35" i="24"/>
  <c r="C34" i="24"/>
  <c r="G34" i="24" s="1"/>
  <c r="C33" i="24"/>
  <c r="C32" i="24"/>
  <c r="C31" i="24"/>
  <c r="C30" i="24"/>
  <c r="E30" i="24" s="1"/>
  <c r="C29" i="24"/>
  <c r="C28" i="24"/>
  <c r="G28" i="24" s="1"/>
  <c r="C27" i="24"/>
  <c r="I27" i="24" s="1"/>
  <c r="C26" i="24"/>
  <c r="G26" i="24" s="1"/>
  <c r="C25" i="24"/>
  <c r="C24" i="24"/>
  <c r="C23" i="24"/>
  <c r="C22" i="24"/>
  <c r="E22" i="24" s="1"/>
  <c r="C21" i="24"/>
  <c r="C20" i="24"/>
  <c r="G20" i="24" s="1"/>
  <c r="C19" i="24"/>
  <c r="I19" i="24" s="1"/>
  <c r="C18" i="24"/>
  <c r="G18" i="24" s="1"/>
  <c r="C17" i="24"/>
  <c r="C16" i="24"/>
  <c r="C15" i="24"/>
  <c r="C9" i="24"/>
  <c r="C8" i="24"/>
  <c r="C7" i="24"/>
  <c r="I7" i="24" s="1"/>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8" i="24"/>
  <c r="J8" i="24"/>
  <c r="H8" i="24"/>
  <c r="F8" i="24"/>
  <c r="D8" i="24"/>
  <c r="F9" i="24"/>
  <c r="D9" i="24"/>
  <c r="J9" i="24"/>
  <c r="H9" i="24"/>
  <c r="K9" i="24"/>
  <c r="K24" i="24"/>
  <c r="J24" i="24"/>
  <c r="H24" i="24"/>
  <c r="F24" i="24"/>
  <c r="D24" i="24"/>
  <c r="G31" i="24"/>
  <c r="M31" i="24"/>
  <c r="E31" i="24"/>
  <c r="L31" i="24"/>
  <c r="I31" i="24"/>
  <c r="B14" i="24"/>
  <c r="B6" i="24"/>
  <c r="F27" i="24"/>
  <c r="D27" i="24"/>
  <c r="J27" i="24"/>
  <c r="H27" i="24"/>
  <c r="K27" i="24"/>
  <c r="K30" i="24"/>
  <c r="J30" i="24"/>
  <c r="H30" i="24"/>
  <c r="F30" i="24"/>
  <c r="D30" i="24"/>
  <c r="G21" i="24"/>
  <c r="M21" i="24"/>
  <c r="E21" i="24"/>
  <c r="L21" i="24"/>
  <c r="I21" i="24"/>
  <c r="I24" i="24"/>
  <c r="L24" i="24"/>
  <c r="G24" i="24"/>
  <c r="E24" i="24"/>
  <c r="M38" i="24"/>
  <c r="E38" i="24"/>
  <c r="L38" i="24"/>
  <c r="I38"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M24" i="24"/>
  <c r="D38" i="24"/>
  <c r="K38" i="24"/>
  <c r="J38" i="24"/>
  <c r="H38" i="24"/>
  <c r="F38" i="24"/>
  <c r="F25" i="24"/>
  <c r="D25" i="24"/>
  <c r="J25" i="24"/>
  <c r="H25" i="24"/>
  <c r="K25" i="24"/>
  <c r="K28" i="24"/>
  <c r="J28" i="24"/>
  <c r="H28" i="24"/>
  <c r="F28" i="24"/>
  <c r="D28" i="24"/>
  <c r="G19" i="24"/>
  <c r="M19" i="24"/>
  <c r="E19" i="24"/>
  <c r="L19" i="24"/>
  <c r="I22" i="24"/>
  <c r="L22" i="24"/>
  <c r="M22" i="24"/>
  <c r="G22" i="24"/>
  <c r="G35" i="24"/>
  <c r="M35" i="24"/>
  <c r="E35" i="24"/>
  <c r="L35" i="24"/>
  <c r="C45" i="24"/>
  <c r="C39" i="24"/>
  <c r="F19" i="24"/>
  <c r="D19" i="24"/>
  <c r="J19" i="24"/>
  <c r="H19" i="24"/>
  <c r="K19" i="24"/>
  <c r="K22" i="24"/>
  <c r="J22" i="24"/>
  <c r="H22" i="24"/>
  <c r="F22" i="24"/>
  <c r="D22" i="24"/>
  <c r="F35" i="24"/>
  <c r="D35" i="24"/>
  <c r="J35" i="24"/>
  <c r="H35" i="24"/>
  <c r="K35" i="24"/>
  <c r="B45" i="24"/>
  <c r="B39" i="24"/>
  <c r="I16" i="24"/>
  <c r="L16" i="24"/>
  <c r="G16" i="24"/>
  <c r="E16" i="24"/>
  <c r="G29" i="24"/>
  <c r="M29" i="24"/>
  <c r="E29" i="24"/>
  <c r="L29" i="24"/>
  <c r="I29" i="24"/>
  <c r="I32" i="24"/>
  <c r="L32" i="24"/>
  <c r="G32" i="24"/>
  <c r="E32" i="24"/>
  <c r="K69" i="24"/>
  <c r="I69" i="24"/>
  <c r="J69" i="24"/>
  <c r="F21" i="24"/>
  <c r="D21" i="24"/>
  <c r="J21" i="24"/>
  <c r="H21" i="24"/>
  <c r="K21" i="24"/>
  <c r="K16" i="24"/>
  <c r="J16" i="24"/>
  <c r="H16" i="24"/>
  <c r="F16" i="24"/>
  <c r="D16" i="24"/>
  <c r="F29" i="24"/>
  <c r="D29" i="24"/>
  <c r="J29" i="24"/>
  <c r="H29" i="24"/>
  <c r="K29" i="24"/>
  <c r="K32" i="24"/>
  <c r="J32" i="24"/>
  <c r="H32" i="24"/>
  <c r="F32" i="24"/>
  <c r="D32" i="24"/>
  <c r="G23" i="24"/>
  <c r="M23" i="24"/>
  <c r="E23" i="24"/>
  <c r="L23" i="24"/>
  <c r="I23" i="24"/>
  <c r="M32" i="24"/>
  <c r="K61" i="24"/>
  <c r="I61" i="24"/>
  <c r="J61" i="24"/>
  <c r="F23" i="24"/>
  <c r="D23" i="24"/>
  <c r="J23" i="24"/>
  <c r="H23" i="24"/>
  <c r="K23" i="24"/>
  <c r="K26" i="24"/>
  <c r="J26" i="24"/>
  <c r="H26" i="24"/>
  <c r="F26" i="24"/>
  <c r="D26" i="24"/>
  <c r="G7" i="24"/>
  <c r="M7" i="24"/>
  <c r="E7" i="24"/>
  <c r="L7" i="24"/>
  <c r="G9" i="24"/>
  <c r="M9" i="24"/>
  <c r="E9" i="24"/>
  <c r="L9" i="24"/>
  <c r="I9" i="24"/>
  <c r="G17" i="24"/>
  <c r="M17" i="24"/>
  <c r="E17" i="24"/>
  <c r="L17" i="24"/>
  <c r="I17" i="24"/>
  <c r="G33" i="24"/>
  <c r="M33" i="24"/>
  <c r="E33" i="24"/>
  <c r="L33" i="24"/>
  <c r="I33" i="24"/>
  <c r="I37" i="24"/>
  <c r="G37" i="24"/>
  <c r="L37" i="24"/>
  <c r="M37" i="24"/>
  <c r="E37" i="24"/>
  <c r="I35" i="24"/>
  <c r="K53" i="24"/>
  <c r="I53" i="24"/>
  <c r="J53" i="24"/>
  <c r="G15" i="24"/>
  <c r="M15" i="24"/>
  <c r="E15" i="24"/>
  <c r="L15" i="24"/>
  <c r="I15" i="24"/>
  <c r="F17" i="24"/>
  <c r="D17" i="24"/>
  <c r="J17" i="24"/>
  <c r="H17" i="24"/>
  <c r="K17" i="24"/>
  <c r="K20" i="24"/>
  <c r="J20" i="24"/>
  <c r="H20" i="24"/>
  <c r="F20" i="24"/>
  <c r="D20" i="24"/>
  <c r="F33" i="24"/>
  <c r="D33" i="24"/>
  <c r="J33" i="24"/>
  <c r="H33" i="24"/>
  <c r="K33" i="24"/>
  <c r="H37" i="24"/>
  <c r="F37" i="24"/>
  <c r="D37" i="24"/>
  <c r="J37" i="24"/>
  <c r="K37" i="24"/>
  <c r="I8" i="24"/>
  <c r="L8" i="24"/>
  <c r="M8" i="24"/>
  <c r="G8" i="24"/>
  <c r="E8" i="24"/>
  <c r="C14" i="24"/>
  <c r="C6" i="24"/>
  <c r="G27" i="24"/>
  <c r="M27" i="24"/>
  <c r="E27" i="24"/>
  <c r="L27" i="24"/>
  <c r="I30" i="24"/>
  <c r="L30" i="24"/>
  <c r="M30" i="24"/>
  <c r="G30" i="24"/>
  <c r="M16" i="24"/>
  <c r="J77" i="24"/>
  <c r="K58" i="24"/>
  <c r="I58" i="24"/>
  <c r="K66" i="24"/>
  <c r="I66" i="24"/>
  <c r="K74" i="24"/>
  <c r="I74" i="24"/>
  <c r="E20" i="24"/>
  <c r="E28" i="24"/>
  <c r="I43" i="24"/>
  <c r="G43" i="24"/>
  <c r="L43" i="24"/>
  <c r="K55" i="24"/>
  <c r="I55" i="24"/>
  <c r="K63" i="24"/>
  <c r="I63" i="24"/>
  <c r="K71" i="24"/>
  <c r="I71" i="24"/>
  <c r="K52" i="24"/>
  <c r="I52" i="24"/>
  <c r="K60" i="24"/>
  <c r="I60" i="24"/>
  <c r="K68" i="24"/>
  <c r="I68" i="24"/>
  <c r="I20" i="24"/>
  <c r="L20" i="24"/>
  <c r="I28" i="24"/>
  <c r="L28" i="24"/>
  <c r="E18" i="24"/>
  <c r="M20" i="24"/>
  <c r="E26" i="24"/>
  <c r="M28" i="24"/>
  <c r="E34" i="24"/>
  <c r="K57" i="24"/>
  <c r="I57" i="24"/>
  <c r="K65" i="24"/>
  <c r="I65" i="24"/>
  <c r="K73" i="24"/>
  <c r="I73" i="24"/>
  <c r="I41" i="24"/>
  <c r="G41" i="24"/>
  <c r="L41" i="24"/>
  <c r="K54" i="24"/>
  <c r="I54" i="24"/>
  <c r="K62" i="24"/>
  <c r="I62" i="24"/>
  <c r="K70" i="24"/>
  <c r="I70" i="24"/>
  <c r="I18" i="24"/>
  <c r="L18" i="24"/>
  <c r="I26" i="24"/>
  <c r="L26" i="24"/>
  <c r="I34" i="24"/>
  <c r="L34" i="24"/>
  <c r="M18" i="24"/>
  <c r="M26" i="24"/>
  <c r="M34"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E40" i="24"/>
  <c r="E42" i="24"/>
  <c r="E44" i="24"/>
  <c r="I45" i="24" l="1"/>
  <c r="G45" i="24"/>
  <c r="L45" i="24"/>
  <c r="E45" i="24"/>
  <c r="M45" i="24"/>
  <c r="K77" i="24"/>
  <c r="I78" i="24"/>
  <c r="I79" i="24"/>
  <c r="I6" i="24"/>
  <c r="L6" i="24"/>
  <c r="M6" i="24"/>
  <c r="G6" i="24"/>
  <c r="E6" i="24"/>
  <c r="I14" i="24"/>
  <c r="L14" i="24"/>
  <c r="M14" i="24"/>
  <c r="G14" i="24"/>
  <c r="E14" i="24"/>
  <c r="J79" i="24"/>
  <c r="J78" i="24"/>
  <c r="K6" i="24"/>
  <c r="J6" i="24"/>
  <c r="H6" i="24"/>
  <c r="F6" i="24"/>
  <c r="D6" i="24"/>
  <c r="H39" i="24"/>
  <c r="F39" i="24"/>
  <c r="D39" i="24"/>
  <c r="J39" i="24"/>
  <c r="K39" i="24"/>
  <c r="K14" i="24"/>
  <c r="J14" i="24"/>
  <c r="H14" i="24"/>
  <c r="F14" i="24"/>
  <c r="D14" i="24"/>
  <c r="H45" i="24"/>
  <c r="F45" i="24"/>
  <c r="D45" i="24"/>
  <c r="J45" i="24"/>
  <c r="K45" i="24"/>
  <c r="I39" i="24"/>
  <c r="G39" i="24"/>
  <c r="L39" i="24"/>
  <c r="M39" i="24"/>
  <c r="E39" i="24"/>
  <c r="I83" i="24" l="1"/>
  <c r="I81" i="24"/>
  <c r="K79" i="24"/>
  <c r="I82" i="24" s="1"/>
  <c r="K78" i="24"/>
</calcChain>
</file>

<file path=xl/sharedStrings.xml><?xml version="1.0" encoding="utf-8"?>
<sst xmlns="http://schemas.openxmlformats.org/spreadsheetml/2006/main" count="1718" uniqueCount="521">
  <si>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</si>
  <si>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</si>
  <si>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</si>
  <si>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</si>
  <si>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</si>
  <si>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</si>
  <si>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</si>
  <si>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</si>
  <si>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</si>
  <si>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</si>
  <si>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</si>
  <si>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</si>
  <si>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</si>
  <si>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Rhein-Pfalz-Kreis (07338)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</si>
  <si>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</si>
  <si>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</si>
  <si>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</si>
  <si>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</si>
  <si>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</si>
  <si>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</si>
  <si>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</si>
  <si>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</si>
  <si>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</si>
  <si>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</si>
  <si>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</si>
  <si>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</si>
  <si>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</si>
  <si>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</si>
  <si>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</si>
  <si>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</si>
  <si>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</si>
  <si>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</si>
  <si>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</si>
  <si>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</si>
  <si>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</si>
  <si>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</si>
  <si>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</si>
  <si>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</si>
  <si>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</si>
  <si>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</si>
  <si>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</si>
  <si>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</si>
  <si>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</si>
  <si>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</si>
  <si>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</si>
  <si>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</si>
  <si>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</si>
  <si>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</si>
  <si>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</si>
  <si>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</si>
  <si>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</si>
  <si>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</si>
  <si>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</si>
  <si>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</si>
  <si>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</si>
  <si>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</si>
  <si>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</si>
  <si>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</si>
  <si>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</si>
  <si>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</si>
  <si>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</si>
  <si>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</si>
  <si>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</si>
  <si>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</si>
  <si>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</si>
  <si>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</si>
  <si>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</si>
  <si>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</si>
  <si>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</si>
  <si>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</si>
  <si>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</si>
  <si>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</si>
  <si>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</si>
  <si>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</si>
  <si>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</si>
  <si>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</si>
  <si>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</si>
  <si>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</si>
  <si>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</si>
  <si>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</si>
  <si>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</si>
  <si>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</si>
  <si>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</si>
  <si>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</si>
  <si>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</si>
  <si>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</si>
  <si>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</si>
  <si>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</si>
  <si>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</si>
  <si>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</si>
  <si>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</si>
  <si>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</si>
  <si>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Rhein-Pfalz-Kreis (07338);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</si>
  <si>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</si>
  <si>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</si>
  <si>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</si>
  <si>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</si>
  <si>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</si>
  <si>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</si>
  <si>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</si>
  <si>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</si>
  <si>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</si>
  <si>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</si>
  <si>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</si>
  <si>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</si>
  <si>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</si>
  <si>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</si>
  <si>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</si>
  <si>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</si>
  <si>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</si>
  <si>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</si>
  <si>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</si>
  <si>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</si>
  <si>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</si>
  <si>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</si>
  <si>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</si>
  <si>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</si>
  <si>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</si>
  <si>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</si>
  <si>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</si>
  <si>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</si>
  <si>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</si>
  <si>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</si>
  <si>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</si>
  <si>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</si>
  <si>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</si>
  <si>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</si>
  <si>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</si>
  <si>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</si>
  <si>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</si>
  <si>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</si>
  <si>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</si>
  <si>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</si>
  <si>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</si>
  <si>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</si>
  <si>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</si>
  <si>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</si>
  <si>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</si>
  <si>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</si>
  <si>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</si>
  <si>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</si>
  <si>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</si>
  <si>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</si>
  <si>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</si>
  <si>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</si>
  <si>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</si>
  <si>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</si>
  <si>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</si>
  <si>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</si>
  <si>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</si>
  <si>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</si>
  <si>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</si>
  <si>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</si>
  <si>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</si>
  <si>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</si>
  <si>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</si>
  <si>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</si>
  <si>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</si>
  <si>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</si>
  <si>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</si>
  <si>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</si>
  <si>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</si>
  <si>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</si>
  <si>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</si>
  <si>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</si>
  <si>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</si>
  <si>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</si>
  <si>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</si>
  <si>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</si>
  <si>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</si>
  <si>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</si>
  <si>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</si>
  <si>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</si>
  <si>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</si>
  <si>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</si>
  <si>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</si>
  <si>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</si>
  <si>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</si>
  <si>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</si>
  <si>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</si>
  <si>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</si>
  <si>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</si>
  <si>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</si>
  <si>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Rhein-Pfalz-Kreis (07338)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</si>
  <si>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</si>
  <si>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</si>
  <si>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</si>
  <si>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</si>
  <si>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</si>
  <si>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</si>
  <si>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</si>
  <si>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</si>
  <si>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</si>
  <si>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</si>
  <si>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</si>
  <si>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</si>
  <si>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</si>
  <si>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</si>
  <si>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</si>
  <si>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</si>
  <si>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</si>
  <si>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</si>
  <si>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</si>
  <si>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</si>
  <si>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</si>
  <si>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</si>
  <si>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</si>
  <si>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</si>
  <si>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</si>
  <si>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</si>
  <si>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</si>
  <si>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</si>
  <si>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</si>
  <si>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</si>
  <si>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</si>
  <si>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</si>
  <si>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</si>
  <si>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</si>
  <si>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</si>
  <si>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</si>
  <si>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</si>
  <si>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</si>
  <si>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</si>
  <si>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</si>
  <si>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</si>
  <si>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</si>
  <si>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</si>
  <si>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</si>
  <si>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</si>
  <si>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</si>
  <si>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</si>
  <si>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</si>
  <si>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</si>
  <si>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</si>
  <si>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</si>
  <si>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</si>
  <si>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</si>
  <si>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</si>
  <si>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</si>
  <si>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</si>
  <si>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</si>
  <si>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</si>
  <si>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</si>
  <si>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</si>
  <si>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</si>
  <si>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</si>
  <si>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</si>
  <si>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</si>
  <si>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</si>
  <si>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</si>
  <si>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</si>
  <si>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</si>
  <si>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</si>
  <si>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</si>
  <si>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</si>
  <si>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</si>
  <si>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</si>
  <si>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</si>
  <si>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</si>
  <si>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</si>
  <si>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</si>
  <si>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</si>
  <si>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</si>
  <si>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</si>
  <si>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</si>
  <si>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</si>
  <si>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</si>
  <si>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</si>
  <si>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</si>
  <si>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</si>
  <si>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</si>
  <si>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</si>
  <si>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</si>
  <si>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</si>
  <si>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</si>
  <si>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</si>
  <si>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</si>
  <si>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</si>
  <si>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</si>
  <si>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</si>
  <si>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</si>
  <si>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</si>
  <si>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</si>
  <si>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</si>
  <si>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</si>
  <si>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</si>
  <si>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</si>
  <si>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</si>
  <si>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</si>
  <si>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</si>
  <si>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</si>
  <si>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</si>
  <si>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</si>
  <si>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</si>
  <si>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</si>
  <si>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</si>
  <si>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</si>
  <si>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</si>
  <si>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</si>
  <si>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</si>
  <si>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</si>
  <si>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</si>
  <si>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</si>
  <si>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</si>
  <si>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</si>
  <si>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</si>
  <si>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</si>
  <si>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</si>
  <si>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</si>
  <si>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</si>
  <si>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</si>
  <si>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</si>
  <si>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</si>
  <si>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</si>
  <si>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</si>
  <si>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</si>
  <si>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</si>
  <si>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</si>
  <si>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</si>
  <si>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</si>
  <si>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</si>
  <si>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</si>
  <si>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</si>
  <si>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</si>
  <si>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</si>
  <si>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</si>
  <si>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</si>
  <si>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</si>
  <si>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</si>
  <si>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</si>
  <si>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</si>
  <si>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</si>
  <si>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</si>
  <si>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</si>
  <si>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</si>
  <si>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</si>
  <si>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</si>
  <si>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</si>
  <si>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</si>
  <si>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</si>
  <si>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</si>
  <si>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</si>
  <si>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</si>
  <si>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</si>
  <si>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</si>
  <si>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</si>
  <si>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</si>
  <si>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</si>
  <si>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</si>
  <si>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</si>
  <si>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</si>
  <si>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</si>
  <si>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</si>
  <si>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</si>
  <si>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</si>
  <si>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</si>
  <si>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</si>
  <si>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</si>
  <si>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</si>
  <si>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</si>
  <si>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</si>
  <si>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</si>
  <si>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</si>
  <si>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</si>
  <si>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</si>
  <si>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</si>
  <si>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</si>
  <si>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</si>
  <si>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</si>
  <si>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</si>
  <si>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</si>
  <si>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</si>
  <si>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</si>
  <si>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Rhein-Pfalz-Kreis (07338);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</si>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</sst>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{4F7A3E49-C184-4001-AE22-4EFB748EC95A}</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A5BB-461B-86C7-ABAC87EF49B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{E0E16072-8AA9-42C5-851A-62943225238C}</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A5BB-461B-86C7-ABAC87EF49B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{66090338-A792-4CA8-A019-080C774B07CD}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5BB-461B-86C7-ABAC87EF49B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{456D9493-C63A-4123-AB45-005F0014B34C}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5BB-461B-86C7-ABAC87EF49B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0.54199581990151968</c:v>
                </c:pt>
                <c:pt idx="1">
                  <c:v>0.73912918896366064</c:v>
                </c:pt>
                <c:pt idx="2">
                  <c:v>1.1186464311118853</c:v>
                </c:pt>
                <c:pt idx="3">
                  <c:v>1.0875687030768</c:v>
                </c:pt>
              </c:numCache>
            </c:numRef>
          </c:val>
          <c:extLst>
            <c:ext xmlns:c16="http://schemas.microsoft.com/office/drawing/2014/chart" uri="{C3380CC4-5D6E-409C-BE32-E72D297353CC}">
              <c16:uniqueId val="{00000004-A5BB-461B-86C7-ABAC87EF49B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{03AE9C35-39BB-426A-9D85-49CBAF9A9E5B}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5BB-461B-86C7-ABAC87EF49B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{FF67E628-34A6-4130-B5CB-C268FC0E05EB}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5BB-461B-86C7-ABAC87EF49B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{9A1C92FF-70A5-4901-8C20-0AD9F7105128}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5BB-461B-86C7-ABAC87EF49B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{72D2F324-534E-47EB-9DF0-627D685A2880}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5BB-461B-86C7-ABAC87EF49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5BB-461B-86C7-ABAC87EF49B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5BB-461B-86C7-ABAC87EF49B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{5E8B71E5-63A2-47F3-8231-CD8F582C521A}</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8BBB-4554-87E8-86D07B918532}"/>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{A420AE21-DC9B-4223-B1E0-C1F84DF12CE1}</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8BBB-4554-87E8-86D07B9185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{2DCE9DAD-742D-4E04-BBFF-305A28EEAF3C}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BBB-4554-87E8-86D07B9185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{69C9B3DB-A889-42CC-949B-0BB4CE6ED794}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BBB-4554-87E8-86D07B9185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-2.1003373598868214</c:v>
                </c:pt>
                <c:pt idx="1">
                  <c:v>-3.2711552602853353</c:v>
                </c:pt>
                <c:pt idx="2">
                  <c:v>-2.7637010795899166</c:v>
                </c:pt>
                <c:pt idx="3">
                  <c:v>-2.8655893304673015</c:v>
                </c:pt>
              </c:numCache>
            </c:numRef>
          </c:val>
          <c:extLst>
            <c:ext xmlns:c16="http://schemas.microsoft.com/office/drawing/2014/chart" uri="{C3380CC4-5D6E-409C-BE32-E72D297353CC}">
              <c16:uniqueId val="{00000004-8BBB-4554-87E8-86D07B9185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{C95A177F-F3A4-40D5-8C5E-6BE7CD76222D}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BBB-4554-87E8-86D07B9185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{1CB5898B-D388-4F65-A2F4-CFD39A339113}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BBB-4554-87E8-86D07B9185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{22095C29-F448-4539-9705-9D04E57EAB21}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BBB-4554-87E8-86D07B9185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{A388231C-B750-491A-9598-F89A2625C4A7}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BBB-4554-87E8-86D07B9185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BBB-4554-87E8-86D07B9185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BBB-4554-87E8-86D07B9185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{3BD6AAAC-826C-46F7-ABDD-B9CB890C9A4F}</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250-49F0-864F-BC0CF3C7F908}"/>
                </c:ext>
              </c:extLst>
            </c:dLbl>
            <c:dLbl>
              <c:idx val="1"/>
              <c:tx>
                <c:strRef>
                  <c:f>Daten_Diagramme!$D$15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{8057B96B-11D1-4476-A19B-A8CD2CE60A9B}</c15:txfldGUID>
                      <c15:f>Daten_Diagramme!$D$15</c15:f>
                      <c15:dlblFieldTableCache>
                        <c:ptCount val="1"/>
                        <c:pt idx="0">
                          <c:v>-5.0</c:v>
                        </c:pt>
                      </c15:dlblFieldTableCache>
                    </c15:dlblFTEntry>
                  </c15:dlblFieldTable>
                  <c15:showDataLabelsRange val="0"/>
                </c:ext>
                <c:ext xmlns:c16="http://schemas.microsoft.com/office/drawing/2014/chart" uri="{C3380CC4-5D6E-409C-BE32-E72D297353CC}">
                  <c16:uniqueId val="{00000001-4250-49F0-864F-BC0CF3C7F908}"/>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{7E556C4B-296C-4032-A3B1-4FF25B1C2261}</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4250-49F0-864F-BC0CF3C7F908}"/>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{0C187F85-D1EA-4396-BC60-3B4501B94554}</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4250-49F0-864F-BC0CF3C7F908}"/>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{938F0FCD-2069-4AB4-973B-A7B47D714093}</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4250-49F0-864F-BC0CF3C7F908}"/>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{C3A4D6C2-457B-4AB3-AE30-BBE910679810}</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4250-49F0-864F-BC0CF3C7F908}"/>
                </c:ext>
              </c:extLst>
            </c:dLbl>
            <c:dLbl>
              <c:idx val="6"/>
              <c:tx>
                <c:strRef>
                  <c:f>Daten_Diagramme!$D$20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{59F7AFB0-581F-4628-972A-8B0A61F5FA8B}</c15:txfldGUID>
                      <c15:f>Daten_Diagramme!$D$20</c15:f>
                      <c15:dlblFieldTableCache>
                        <c:ptCount val="1"/>
                        <c:pt idx="0">
                          <c:v>4.5</c:v>
                        </c:pt>
                      </c15:dlblFieldTableCache>
                    </c15:dlblFTEntry>
                  </c15:dlblFieldTable>
                  <c15:showDataLabelsRange val="0"/>
                </c:ext>
                <c:ext xmlns:c16="http://schemas.microsoft.com/office/drawing/2014/chart" uri="{C3380CC4-5D6E-409C-BE32-E72D297353CC}">
                  <c16:uniqueId val="{00000006-4250-49F0-864F-BC0CF3C7F908}"/>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{D18EA00C-A945-451B-BD86-11E553922B0F}</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4250-49F0-864F-BC0CF3C7F908}"/>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{0F4D9951-2BAA-47EE-92CA-2ECCD550C186}</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4250-49F0-864F-BC0CF3C7F908}"/>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{775768C6-2BA2-43C0-93D9-A2DC564EACD8}</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4250-49F0-864F-BC0CF3C7F908}"/>
                </c:ext>
              </c:extLst>
            </c:dLbl>
            <c:dLbl>
              <c:idx val="10"/>
              <c:tx>
                <c:strRef>
                  <c:f>Daten_Diagramme!$D$24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{EE2CD351-649A-4166-BEE0-22E5F32A7BE4}</c15:txfldGUID>
                      <c15:f>Daten_Diagramme!$D$24</c15:f>
                      <c15:dlblFieldTableCache>
                        <c:ptCount val="1"/>
                        <c:pt idx="0">
                          <c:v>-6.6</c:v>
                        </c:pt>
                      </c15:dlblFieldTableCache>
                    </c15:dlblFTEntry>
                  </c15:dlblFieldTable>
                  <c15:showDataLabelsRange val="0"/>
                </c:ext>
                <c:ext xmlns:c16="http://schemas.microsoft.com/office/drawing/2014/chart" uri="{C3380CC4-5D6E-409C-BE32-E72D297353CC}">
                  <c16:uniqueId val="{0000000A-4250-49F0-864F-BC0CF3C7F908}"/>
                </c:ext>
              </c:extLst>
            </c:dLbl>
            <c:dLbl>
              <c:idx val="11"/>
              <c:tx>
                <c:strRef>
                  <c:f>Daten_Diagramme!$D$25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{CBFD5826-B9D8-4841-9053-E4A198A5F5B7}</c15:txfldGUID>
                      <c15:f>Daten_Diagramme!$D$25</c15:f>
                      <c15:dlblFieldTableCache>
                        <c:ptCount val="1"/>
                        <c:pt idx="0">
                          <c:v>-8.3</c:v>
                        </c:pt>
                      </c15:dlblFieldTableCache>
                    </c15:dlblFTEntry>
                  </c15:dlblFieldTable>
                  <c15:showDataLabelsRange val="0"/>
                </c:ext>
                <c:ext xmlns:c16="http://schemas.microsoft.com/office/drawing/2014/chart" uri="{C3380CC4-5D6E-409C-BE32-E72D297353CC}">
                  <c16:uniqueId val="{0000000B-4250-49F0-864F-BC0CF3C7F908}"/>
                </c:ext>
              </c:extLst>
            </c:dLbl>
            <c:dLbl>
              <c:idx val="12"/>
              <c:tx>
                <c:strRef>
                  <c:f>Daten_Diagramme!$D$26</c:f>
                  <c:strCache>
                    <c:ptCount val="1"/>
                    <c:pt idx="0">
                      <c:v>-23.0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{4A8331C9-1C8A-4E55-9B59-58DAF08837B3}</c15:txfldGUID>
                      <c15:f>Daten_Diagramme!$D$26</c15:f>
                      <c15:dlblFieldTableCache>
                        <c:ptCount val="1"/>
                        <c:pt idx="0">
                          <c:v>-23.0</c:v>
                        </c:pt>
                      </c15:dlblFieldTableCache>
                    </c15:dlblFTEntry>
                  </c15:dlblFieldTable>
                  <c15:showDataLabelsRange val="0"/>
                </c:ext>
                <c:ext xmlns:c16="http://schemas.microsoft.com/office/drawing/2014/chart" uri="{C3380CC4-5D6E-409C-BE32-E72D297353CC}">
                  <c16:uniqueId val="{0000000C-4250-49F0-864F-BC0CF3C7F908}"/>
                </c:ext>
              </c:extLst>
            </c:dLbl>
            <c:dLbl>
              <c:idx val="13"/>
              <c:tx>
                <c:strRef>
                  <c:f>Daten_Diagramme!$D$27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{E21E3AFC-541D-423F-A210-C18D6320F54A}</c15:txfldGUID>
                      <c15:f>Daten_Diagramme!$D$27</c15:f>
                      <c15:dlblFieldTableCache>
                        <c:ptCount val="1"/>
                        <c:pt idx="0">
                          <c:v>5.9</c:v>
                        </c:pt>
                      </c15:dlblFieldTableCache>
                    </c15:dlblFTEntry>
                  </c15:dlblFieldTable>
                  <c15:showDataLabelsRange val="0"/>
                </c:ext>
                <c:ext xmlns:c16="http://schemas.microsoft.com/office/drawing/2014/chart" uri="{C3380CC4-5D6E-409C-BE32-E72D297353CC}">
                  <c16:uniqueId val="{0000000D-4250-49F0-864F-BC0CF3C7F908}"/>
                </c:ext>
              </c:extLst>
            </c:dLbl>
            <c:dLbl>
              <c:idx val="14"/>
              <c:tx>
                <c:strRef>
                  <c:f>Daten_Diagramme!$D$28</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{DAD1B788-1ED3-4055-AFE3-2CCD7CEB9BF0}</c15:txfldGUID>
                      <c15:f>Daten_Diagramme!$D$28</c15:f>
                      <c15:dlblFieldTableCache>
                        <c:ptCount val="1"/>
                        <c:pt idx="0">
                          <c:v>10.5</c:v>
                        </c:pt>
                      </c15:dlblFieldTableCache>
                    </c15:dlblFTEntry>
                  </c15:dlblFieldTable>
                  <c15:showDataLabelsRange val="0"/>
                </c:ext>
                <c:ext xmlns:c16="http://schemas.microsoft.com/office/drawing/2014/chart" uri="{C3380CC4-5D6E-409C-BE32-E72D297353CC}">
                  <c16:uniqueId val="{0000000E-4250-49F0-864F-BC0CF3C7F908}"/>
                </c:ext>
              </c:extLst>
            </c:dLbl>
            <c:dLbl>
              <c:idx val="15"/>
              <c:tx>
                <c:strRef>
                  <c:f>Daten_Diagramme!$D$29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{BC2E3C9A-E2AA-42F6-A613-EA0883FEA7D1}</c15:txfldGUID>
                      <c15:f>Daten_Diagramme!$D$29</c15:f>
                      <c15:dlblFieldTableCache>
                        <c:ptCount val="1"/>
                        <c:pt idx="0">
                          <c:v>15.6</c:v>
                        </c:pt>
                      </c15:dlblFieldTableCache>
                    </c15:dlblFTEntry>
                  </c15:dlblFieldTable>
                  <c15:showDataLabelsRange val="0"/>
                </c:ext>
                <c:ext xmlns:c16="http://schemas.microsoft.com/office/drawing/2014/chart" uri="{C3380CC4-5D6E-409C-BE32-E72D297353CC}">
                  <c16:uniqueId val="{0000000F-4250-49F0-864F-BC0CF3C7F908}"/>
                </c:ext>
              </c:extLst>
            </c:dLbl>
            <c:dLbl>
              <c:idx val="16"/>
              <c:tx>
                <c:strRef>
                  <c:f>Daten_Diagramme!$D$30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{FA00B3DE-7E56-41D7-97E2-0A7FDFF4D169}</c15:txfldGUID>
                      <c15:f>Daten_Diagramme!$D$30</c15:f>
                      <c15:dlblFieldTableCache>
                        <c:ptCount val="1"/>
                        <c:pt idx="0">
                          <c:v>4.8</c:v>
                        </c:pt>
                      </c15:dlblFieldTableCache>
                    </c15:dlblFTEntry>
                  </c15:dlblFieldTable>
                  <c15:showDataLabelsRange val="0"/>
                </c:ext>
                <c:ext xmlns:c16="http://schemas.microsoft.com/office/drawing/2014/chart" uri="{C3380CC4-5D6E-409C-BE32-E72D297353CC}">
                  <c16:uniqueId val="{00000010-4250-49F0-864F-BC0CF3C7F908}"/>
                </c:ext>
              </c:extLst>
            </c:dLbl>
            <c:dLbl>
              <c:idx val="17"/>
              <c:tx>
                <c:strRef>
                  <c:f>Daten_Diagramme!$D$31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{812FD5CD-4247-49D6-99A6-44CDE6065322}</c15:txfldGUID>
                      <c15:f>Daten_Diagramme!$D$31</c15:f>
                      <c15:dlblFieldTableCache>
                        <c:ptCount val="1"/>
                        <c:pt idx="0">
                          <c:v>-6.4</c:v>
                        </c:pt>
                      </c15:dlblFieldTableCache>
                    </c15:dlblFTEntry>
                  </c15:dlblFieldTable>
                  <c15:showDataLabelsRange val="0"/>
                </c:ext>
                <c:ext xmlns:c16="http://schemas.microsoft.com/office/drawing/2014/chart" uri="{C3380CC4-5D6E-409C-BE32-E72D297353CC}">
                  <c16:uniqueId val="{00000011-4250-49F0-864F-BC0CF3C7F908}"/>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{67FAACB1-2710-4D63-9D97-969C33755D5B}</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4250-49F0-864F-BC0CF3C7F908}"/>
                </c:ext>
              </c:extLst>
            </c:dLbl>
            <c:dLbl>
              <c:idx val="19"/>
              <c:tx>
                <c:strRef>
                  <c:f>Daten_Diagramme!$D$33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{4AB2CFE7-96C0-46BF-A34F-6601D1F3E545}</c15:txfldGUID>
                      <c15:f>Daten_Diagramme!$D$33</c15:f>
                      <c15:dlblFieldTableCache>
                        <c:ptCount val="1"/>
                        <c:pt idx="0">
                          <c:v>5.2</c:v>
                        </c:pt>
                      </c15:dlblFieldTableCache>
                    </c15:dlblFTEntry>
                  </c15:dlblFieldTable>
                  <c15:showDataLabelsRange val="0"/>
                </c:ext>
                <c:ext xmlns:c16="http://schemas.microsoft.com/office/drawing/2014/chart" uri="{C3380CC4-5D6E-409C-BE32-E72D297353CC}">
                  <c16:uniqueId val="{00000013-4250-49F0-864F-BC0CF3C7F908}"/>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{A38F5C17-67AF-4B79-8B5C-1E76E786A8DE}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4250-49F0-864F-BC0CF3C7F90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{D8066D42-4F01-46E8-B091-FFF1300CA50F}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250-49F0-864F-BC0CF3C7F90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{9E53D833-FC32-4B99-AB99-02D57341CD11}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250-49F0-864F-BC0CF3C7F908}"/>
                </c:ext>
              </c:extLst>
            </c:dLbl>
            <c:dLbl>
              <c:idx val="23"/>
              <c:tx>
                <c:strRef>
                  <c:f>Daten_Diagramme!$D$37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{B2AC63E9-A39B-41CA-AFAD-CD568F907244}</c15:txfldGUID>
                      <c15:f>Daten_Diagramme!$D$37</c15:f>
                      <c15:dlblFieldTableCache>
                        <c:ptCount val="1"/>
                        <c:pt idx="0">
                          <c:v>-5.0</c:v>
                        </c:pt>
                      </c15:dlblFieldTableCache>
                    </c15:dlblFTEntry>
                  </c15:dlblFieldTable>
                  <c15:showDataLabelsRange val="0"/>
                </c:ext>
                <c:ext xmlns:c16="http://schemas.microsoft.com/office/drawing/2014/chart" uri="{C3380CC4-5D6E-409C-BE32-E72D297353CC}">
                  <c16:uniqueId val="{00000017-4250-49F0-864F-BC0CF3C7F908}"/>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{E0803A6C-0112-4AD0-8975-38595D603172}</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4250-49F0-864F-BC0CF3C7F908}"/>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{3CC6C571-0B81-48DA-A26E-19508095C118}</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4250-49F0-864F-BC0CF3C7F90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{7433727F-1AA8-4721-ADE3-7D460278687B}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250-49F0-864F-BC0CF3C7F90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{39A7BC51-DA1D-4D75-A8C1-5313F3A1D7AB}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250-49F0-864F-BC0CF3C7F90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{5132F122-D352-4353-A378-EC5CC8198B4A}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250-49F0-864F-BC0CF3C7F90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{06BA9FC6-5510-495D-A45C-EC26332FC813}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250-49F0-864F-BC0CF3C7F90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{C9834204-4DBA-4FCB-AEE4-5E00419D5FA8}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250-49F0-864F-BC0CF3C7F908}"/>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{9DC123F6-D082-46D0-811A-6579CF3D7B5A}</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4250-49F0-864F-BC0CF3C7F9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0.54199581990151968</c:v>
                </c:pt>
                <c:pt idx="1">
                  <c:v>-5.0423728813559325</c:v>
                </c:pt>
                <c:pt idx="2">
                  <c:v>-1.6161616161616161</c:v>
                </c:pt>
                <c:pt idx="3">
                  <c:v>0.13836042891732964</c:v>
                </c:pt>
                <c:pt idx="4">
                  <c:v>-2.5130890052356021</c:v>
                </c:pt>
                <c:pt idx="5">
                  <c:v>0.53727333781061115</c:v>
                </c:pt>
                <c:pt idx="6">
                  <c:v>4.4742729306487696</c:v>
                </c:pt>
                <c:pt idx="7">
                  <c:v>1.7077798861480076</c:v>
                </c:pt>
                <c:pt idx="8">
                  <c:v>2.7729636048526864</c:v>
                </c:pt>
                <c:pt idx="9">
                  <c:v>-3.4888279106232849</c:v>
                </c:pt>
                <c:pt idx="10">
                  <c:v>-6.6084788029925186</c:v>
                </c:pt>
                <c:pt idx="11">
                  <c:v>-8.2539682539682548</c:v>
                </c:pt>
                <c:pt idx="12">
                  <c:v>-23.040380047505938</c:v>
                </c:pt>
                <c:pt idx="13">
                  <c:v>5.882352941176471</c:v>
                </c:pt>
                <c:pt idx="14">
                  <c:v>10.54519368723099</c:v>
                </c:pt>
                <c:pt idx="15">
                  <c:v>15.602836879432624</c:v>
                </c:pt>
                <c:pt idx="16">
                  <c:v>4.7619047619047619</c:v>
                </c:pt>
                <c:pt idx="17">
                  <c:v>-6.422607578676943</c:v>
                </c:pt>
                <c:pt idx="18">
                  <c:v>2.6501766784452299</c:v>
                </c:pt>
                <c:pt idx="19">
                  <c:v>5.2423900789177003</c:v>
                </c:pt>
                <c:pt idx="20">
                  <c:v>1.640926640926641</c:v>
                </c:pt>
                <c:pt idx="21">
                  <c:v>0</c:v>
                </c:pt>
                <c:pt idx="23">
                  <c:v>-5.0423728813559325</c:v>
                </c:pt>
                <c:pt idx="24">
                  <c:v>0.67371202113606343</c:v>
                </c:pt>
                <c:pt idx="25">
                  <c:v>1.2077162686485601</c:v>
                </c:pt>
              </c:numCache>
            </c:numRef>
          </c:val>
          <c:extLst>
            <c:ext xmlns:c16="http://schemas.microsoft.com/office/drawing/2014/chart" uri="{C3380CC4-5D6E-409C-BE32-E72D297353CC}">
              <c16:uniqueId val="{00000020-4250-49F0-864F-BC0CF3C7F90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{A5BDF4BA-4123-41AC-9088-0578DACB9A93}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250-49F0-864F-BC0CF3C7F90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{ACEADB31-3B16-41B9-895C-EBEF824E65D8}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250-49F0-864F-BC0CF3C7F90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{B0AF9018-5F0E-44C9-9C26-DA7B2CD3353F}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250-49F0-864F-BC0CF3C7F90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{7B30D0FE-CCA1-4F8F-8BE7-3B102171B471}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250-49F0-864F-BC0CF3C7F90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{CF923F43-B721-4E84-BB81-4CC32A63F60D}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250-49F0-864F-BC0CF3C7F90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{0F3D23C0-3B1D-4D84-ABB0-16C569B502BF}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250-49F0-864F-BC0CF3C7F90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{EDA19D95-81EF-43B2-919A-67AF4C0FC977}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250-49F0-864F-BC0CF3C7F90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{88573623-FF0E-42CB-8B6C-C6F2D30C7D63}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250-49F0-864F-BC0CF3C7F90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{622995BF-935D-46B6-B821-D1F474B1F309}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250-49F0-864F-BC0CF3C7F90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{F755E892-034D-4913-A9B6-0F93800B7606}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250-49F0-864F-BC0CF3C7F90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{BC64DBB7-4FA9-4BEC-9F29-56682491257D}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250-49F0-864F-BC0CF3C7F90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{4199B5E0-B6F9-4559-AA0A-742B112A8521}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250-49F0-864F-BC0CF3C7F90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{C5496AF3-7EBD-4569-9DE6-0EB5B0E90324}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250-49F0-864F-BC0CF3C7F90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{C76E75D9-771B-4AF8-88A6-114A553268F2}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250-49F0-864F-BC0CF3C7F90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{B618DF7D-9174-4B69-8820-D16B23421978}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250-49F0-864F-BC0CF3C7F90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{429741B0-3230-46EB-ABA7-AAFC23644A39}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250-49F0-864F-BC0CF3C7F90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{631B4B3D-C9E7-4D0D-87BB-D3D94C44731C}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250-49F0-864F-BC0CF3C7F90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{DB5F7242-9086-414B-AD95-9A5C7F2AA45C}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250-49F0-864F-BC0CF3C7F90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{F1DCD02E-DDF8-472D-807C-F3D251E95294}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250-49F0-864F-BC0CF3C7F90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{133A37C6-4425-4180-A50E-194815394527}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250-49F0-864F-BC0CF3C7F90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{2956BF7C-2B8F-4386-BAA5-FC48AD42CE6F}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250-49F0-864F-BC0CF3C7F90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{28E654DC-FF68-4844-B268-9A1EEFA345DE}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250-49F0-864F-BC0CF3C7F90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{8D811474-5D18-4953-A34D-5C4A7041C943}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250-49F0-864F-BC0CF3C7F90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{68F7FDF9-EAB1-4688-A410-4161A239591A}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250-49F0-864F-BC0CF3C7F90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{EDB9D52C-37E2-4B54-A864-CFF08720401E}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250-49F0-864F-BC0CF3C7F90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{2E614BC5-C230-43B4-8405-24616FA4A3BF}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250-49F0-864F-BC0CF3C7F90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{4211EFE7-3383-426C-A7FD-5973B4860275}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250-49F0-864F-BC0CF3C7F90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{155BCA79-3D87-4580-A40B-17C5158129E1}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250-49F0-864F-BC0CF3C7F90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{2C4970A0-D792-4AA8-ACBA-3273C0C63EBD}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250-49F0-864F-BC0CF3C7F90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{A6CA0044-5FC8-4A23-B303-2AD2DE459087}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250-49F0-864F-BC0CF3C7F90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{69971EA2-D9EA-4608-9C4E-8B82D78BD559}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250-49F0-864F-BC0CF3C7F90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{B3A41DB3-B46D-494E-88EB-E2CFC999B2DA}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250-49F0-864F-BC0CF3C7F9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250-49F0-864F-BC0CF3C7F90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250-49F0-864F-BC0CF3C7F90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{D9BAF2C3-55EA-4C92-9C64-5669537934B9}</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A198-4C1F-A8E9-1CAD87DEA287}"/>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{6CF1E9A7-4687-4F95-A94E-E091062BADF1}</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A198-4C1F-A8E9-1CAD87DEA287}"/>
                </c:ext>
              </c:extLst>
            </c:dLbl>
            <c:dLbl>
              <c:idx val="2"/>
              <c:tx>
                <c:strRef>
                  <c:f>Daten_Diagramme!$E$16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{BF97AEB1-3FA5-4428-98D5-F0D203082CDB}</c15:txfldGUID>
                      <c15:f>Daten_Diagramme!$E$16</c15:f>
                      <c15:dlblFieldTableCache>
                        <c:ptCount val="1"/>
                        <c:pt idx="0">
                          <c:v>-7.7</c:v>
                        </c:pt>
                      </c15:dlblFieldTableCache>
                    </c15:dlblFTEntry>
                  </c15:dlblFieldTable>
                  <c15:showDataLabelsRange val="0"/>
                </c:ext>
                <c:ext xmlns:c16="http://schemas.microsoft.com/office/drawing/2014/chart" uri="{C3380CC4-5D6E-409C-BE32-E72D297353CC}">
                  <c16:uniqueId val="{00000002-A198-4C1F-A8E9-1CAD87DEA287}"/>
                </c:ext>
              </c:extLst>
            </c:dLbl>
            <c:dLbl>
              <c:idx val="3"/>
              <c:tx>
                <c:strRef>
                  <c:f>Daten_Diagramme!$E$17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{17E99D13-E929-4CB5-A82B-02B82B9CFECB}</c15:txfldGUID>
                      <c15:f>Daten_Diagramme!$E$17</c15:f>
                      <c15:dlblFieldTableCache>
                        <c:ptCount val="1"/>
                        <c:pt idx="0">
                          <c:v>1.1</c:v>
                        </c:pt>
                      </c15:dlblFieldTableCache>
                    </c15:dlblFTEntry>
                  </c15:dlblFieldTable>
                  <c15:showDataLabelsRange val="0"/>
                </c:ext>
                <c:ext xmlns:c16="http://schemas.microsoft.com/office/drawing/2014/chart" uri="{C3380CC4-5D6E-409C-BE32-E72D297353CC}">
                  <c16:uniqueId val="{00000003-A198-4C1F-A8E9-1CAD87DEA287}"/>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{034EA37E-8094-459C-9DDC-CDBB9F05A5F1}</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A198-4C1F-A8E9-1CAD87DEA287}"/>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{36084741-E9D7-4997-B761-43A818445289}</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A198-4C1F-A8E9-1CAD87DEA287}"/>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{54239B9A-BE82-4D7B-AA0D-EA08E8A6CCD2}</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A198-4C1F-A8E9-1CAD87DEA287}"/>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{76A24714-D7D8-4403-ABC0-95666B2D5E6B}</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A198-4C1F-A8E9-1CAD87DEA287}"/>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{55598FA7-8B07-4E9E-913A-DA2180343791}</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A198-4C1F-A8E9-1CAD87DEA287}"/>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{7FA78845-E863-4D55-A36B-7B5A0FD2B43F}</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A198-4C1F-A8E9-1CAD87DEA287}"/>
                </c:ext>
              </c:extLst>
            </c:dLbl>
            <c:dLbl>
              <c:idx val="10"/>
              <c:tx>
                <c:strRef>
                  <c:f>Daten_Diagramme!$E$24</c:f>
                  <c:strCache>
                    <c:ptCount val="1"/>
                    <c:pt idx="0">
                      <c:v>-16.8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{AEEC4B10-BE0C-4711-A902-878E99FCDEFB}</c15:txfldGUID>
                      <c15:f>Daten_Diagramme!$E$24</c15:f>
                      <c15:dlblFieldTableCache>
                        <c:ptCount val="1"/>
                        <c:pt idx="0">
                          <c:v>-16.8</c:v>
                        </c:pt>
                      </c15:dlblFieldTableCache>
                    </c15:dlblFTEntry>
                  </c15:dlblFieldTable>
                  <c15:showDataLabelsRange val="0"/>
                </c:ext>
                <c:ext xmlns:c16="http://schemas.microsoft.com/office/drawing/2014/chart" uri="{C3380CC4-5D6E-409C-BE32-E72D297353CC}">
                  <c16:uniqueId val="{0000000A-A198-4C1F-A8E9-1CAD87DEA287}"/>
                </c:ext>
              </c:extLst>
            </c:dLbl>
            <c:dLbl>
              <c:idx val="11"/>
              <c:tx>
                <c:strRef>
                  <c:f>Daten_Diagramme!$E$25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{F37FCC50-491D-4146-9B73-64138B4875C9}</c15:txfldGUID>
                      <c15:f>Daten_Diagramme!$E$25</c15:f>
                      <c15:dlblFieldTableCache>
                        <c:ptCount val="1"/>
                        <c:pt idx="0">
                          <c:v>-0.9</c:v>
                        </c:pt>
                      </c15:dlblFieldTableCache>
                    </c15:dlblFTEntry>
                  </c15:dlblFieldTable>
                  <c15:showDataLabelsRange val="0"/>
                </c:ext>
                <c:ext xmlns:c16="http://schemas.microsoft.com/office/drawing/2014/chart" uri="{C3380CC4-5D6E-409C-BE32-E72D297353CC}">
                  <c16:uniqueId val="{0000000B-A198-4C1F-A8E9-1CAD87DEA287}"/>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{BA9B0C3A-63BD-4C20-8B8F-A9FD2C573FCF}</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A198-4C1F-A8E9-1CAD87DEA287}"/>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{8B80E054-02F0-4D10-9E42-227E54F64652}</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A198-4C1F-A8E9-1CAD87DEA287}"/>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{681C6E34-AA50-4664-8A02-83AC213734CA}</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A198-4C1F-A8E9-1CAD87DEA287}"/>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{03219BC6-596E-48EB-A851-1D77524F8545}</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A198-4C1F-A8E9-1CAD87DEA287}"/>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{E6658F82-50CE-4FE9-8266-B45043D8FBAD}</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A198-4C1F-A8E9-1CAD87DEA287}"/>
                </c:ext>
              </c:extLst>
            </c:dLbl>
            <c:dLbl>
              <c:idx val="17"/>
              <c:tx>
                <c:strRef>
                  <c:f>Daten_Diagramme!$E$31</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{EFBBF468-7E4B-4617-B537-C8451C6A00F1}</c15:txfldGUID>
                      <c15:f>Daten_Diagramme!$E$31</c15:f>
                      <c15:dlblFieldTableCache>
                        <c:ptCount val="1"/>
                        <c:pt idx="0">
                          <c:v>-16.3</c:v>
                        </c:pt>
                      </c15:dlblFieldTableCache>
                    </c15:dlblFTEntry>
                  </c15:dlblFieldTable>
                  <c15:showDataLabelsRange val="0"/>
                </c:ext>
                <c:ext xmlns:c16="http://schemas.microsoft.com/office/drawing/2014/chart" uri="{C3380CC4-5D6E-409C-BE32-E72D297353CC}">
                  <c16:uniqueId val="{00000011-A198-4C1F-A8E9-1CAD87DEA287}"/>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{AFFEEE62-69D8-44EF-BB77-4907469AE543}</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A198-4C1F-A8E9-1CAD87DEA287}"/>
                </c:ext>
              </c:extLst>
            </c:dLbl>
            <c:dLbl>
              <c:idx val="19"/>
              <c:tx>
                <c:strRef>
                  <c:f>Daten_Diagramme!$E$33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{5CF35BD9-3EA1-4647-9D1A-C1659A502C59}</c15:txfldGUID>
                      <c15:f>Daten_Diagramme!$E$33</c15:f>
                      <c15:dlblFieldTableCache>
                        <c:ptCount val="1"/>
                        <c:pt idx="0">
                          <c:v>-6.0</c:v>
                        </c:pt>
                      </c15:dlblFieldTableCache>
                    </c15:dlblFTEntry>
                  </c15:dlblFieldTable>
                  <c15:showDataLabelsRange val="0"/>
                </c:ext>
                <c:ext xmlns:c16="http://schemas.microsoft.com/office/drawing/2014/chart" uri="{C3380CC4-5D6E-409C-BE32-E72D297353CC}">
                  <c16:uniqueId val="{00000013-A198-4C1F-A8E9-1CAD87DEA287}"/>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{FDF75E14-18BF-4C40-9BC8-B2B510AB343F}</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A198-4C1F-A8E9-1CAD87DEA28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{AB7F3919-C80B-41D0-96D8-795C81A0CEAB}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198-4C1F-A8E9-1CAD87DEA28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{66274D96-C745-499B-BAB8-E25231293F5D}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198-4C1F-A8E9-1CAD87DEA287}"/>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{1D64D9A1-700F-4639-B18D-53573A499074}</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A198-4C1F-A8E9-1CAD87DEA287}"/>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{49F2EAED-42BD-44DF-8C5A-1BC1DCD4E979}</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A198-4C1F-A8E9-1CAD87DEA287}"/>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{222CC49E-C921-4E48-B604-1BEDEFE49CFC}</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A198-4C1F-A8E9-1CAD87DEA28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{7940EE7D-63F6-4D58-971E-A4039794BF0A}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198-4C1F-A8E9-1CAD87DEA28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{9A1F2132-6322-43A0-BB0E-D2BA03B4AAE3}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198-4C1F-A8E9-1CAD87DEA28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{94FF90DC-03A2-43A3-BE42-6D1A91A8AF8C}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198-4C1F-A8E9-1CAD87DEA28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{B2704FF4-34AD-448A-91F4-D28DA517C269}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198-4C1F-A8E9-1CAD87DEA28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{DA22940A-6053-44D9-AB70-182C5F349689}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198-4C1F-A8E9-1CAD87DEA287}"/>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{2D7FB7F2-17CF-4D51-82CF-55DAE332B91D}</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A198-4C1F-A8E9-1CAD87DEA28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-2.1003373598868214</c:v>
                </c:pt>
                <c:pt idx="1">
                  <c:v>0</c:v>
                </c:pt>
                <c:pt idx="2">
                  <c:v>-7.6923076923076925</c:v>
                </c:pt>
                <c:pt idx="3">
                  <c:v>1.1494252873563218</c:v>
                </c:pt>
                <c:pt idx="4">
                  <c:v>-1.2626262626262625</c:v>
                </c:pt>
                <c:pt idx="5">
                  <c:v>4.3478260869565215</c:v>
                </c:pt>
                <c:pt idx="6">
                  <c:v>0</c:v>
                </c:pt>
                <c:pt idx="7">
                  <c:v>2.6041666666666665</c:v>
                </c:pt>
                <c:pt idx="8">
                  <c:v>2.5220680958385877</c:v>
                </c:pt>
                <c:pt idx="9">
                  <c:v>-2.4853801169590644</c:v>
                </c:pt>
                <c:pt idx="10">
                  <c:v>-16.773367477592831</c:v>
                </c:pt>
                <c:pt idx="11">
                  <c:v>-0.88495575221238942</c:v>
                </c:pt>
                <c:pt idx="12">
                  <c:v>-1.3888888888888888</c:v>
                </c:pt>
                <c:pt idx="13">
                  <c:v>-3.8551401869158877</c:v>
                </c:pt>
                <c:pt idx="14">
                  <c:v>-4.6632124352331603</c:v>
                </c:pt>
                <c:pt idx="15">
                  <c:v>105</c:v>
                </c:pt>
                <c:pt idx="16">
                  <c:v>2.8368794326241136</c:v>
                </c:pt>
                <c:pt idx="17">
                  <c:v>-16.279069767441861</c:v>
                </c:pt>
                <c:pt idx="18">
                  <c:v>1.4925373134328359</c:v>
                </c:pt>
                <c:pt idx="19">
                  <c:v>-5.9523809523809526</c:v>
                </c:pt>
                <c:pt idx="20">
                  <c:v>-1.0996563573883162</c:v>
                </c:pt>
                <c:pt idx="21">
                  <c:v>0</c:v>
                </c:pt>
                <c:pt idx="23">
                  <c:v>0</c:v>
                </c:pt>
                <c:pt idx="24">
                  <c:v>1.2526096033402923</c:v>
                </c:pt>
                <c:pt idx="25">
                  <c:v>-2.7917438475787244</c:v>
                </c:pt>
              </c:numCache>
            </c:numRef>
          </c:val>
          <c:extLst>
            <c:ext xmlns:c16="http://schemas.microsoft.com/office/drawing/2014/chart" uri="{C3380CC4-5D6E-409C-BE32-E72D297353CC}">
              <c16:uniqueId val="{00000020-A198-4C1F-A8E9-1CAD87DEA28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{146A9239-4BDD-4120-87E9-20D330C9B7AB}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198-4C1F-A8E9-1CAD87DEA28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{408F9DBF-B9D7-4C34-9965-2EA03E8AFF0B}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198-4C1F-A8E9-1CAD87DEA28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{83A2919C-A1D0-46FA-82EC-56106B7DE4A7}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198-4C1F-A8E9-1CAD87DEA28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{E3023AB9-A844-4B2F-9609-98A986FC42B4}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198-4C1F-A8E9-1CAD87DEA28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{896B74D1-9ABF-468A-9DF1-25B757A2F948}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198-4C1F-A8E9-1CAD87DEA28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{83A0BDA2-E58B-4F9D-9B63-D343E9E17F8C}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198-4C1F-A8E9-1CAD87DEA28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{20334143-CF1E-4434-AAFC-56B955765213}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198-4C1F-A8E9-1CAD87DEA28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{028020E0-6AA3-4087-911D-0EABABEEF45F}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198-4C1F-A8E9-1CAD87DEA28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{82043AA3-3508-4CD7-8AF8-2E56BB2437C0}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198-4C1F-A8E9-1CAD87DEA28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{28067685-603A-47B8-A940-935D0539A312}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198-4C1F-A8E9-1CAD87DEA28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{40D4A218-3B22-45AF-9182-D3F76F1470E1}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198-4C1F-A8E9-1CAD87DEA28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{08DACCE2-55A7-474A-9BF6-0B33B1250B42}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198-4C1F-A8E9-1CAD87DEA28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{2078426C-D060-4EBF-8409-4489A11BF2A8}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198-4C1F-A8E9-1CAD87DEA28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{DB6393FF-7E68-4C2C-9F6E-F82DA65955AA}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198-4C1F-A8E9-1CAD87DEA28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{1B80D293-0CEB-4432-927E-A80C4885D5BE}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198-4C1F-A8E9-1CAD87DEA287}"/>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{5DA8F264-1E3B-41CB-B36F-7A6991CDC62B}</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A198-4C1F-A8E9-1CAD87DEA28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{0DC9478F-AC30-4A7A-B52E-3A9A84636739}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198-4C1F-A8E9-1CAD87DEA28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{DDF6E820-C64B-44C8-86D5-4EE44D37B98B}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198-4C1F-A8E9-1CAD87DEA28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{0BB7B907-9063-4E39-A2B3-F421F5087A6D}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198-4C1F-A8E9-1CAD87DEA28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{0538DC53-E1ED-4562-B2DA-D37B9586D187}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198-4C1F-A8E9-1CAD87DEA28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{9B809B02-5DD3-4916-8CC5-E696785412FF}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198-4C1F-A8E9-1CAD87DEA28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{93598F75-A1D9-4D66-8A3D-6C2F36E39EDD}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198-4C1F-A8E9-1CAD87DEA28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{3B2C1B49-3444-488C-AC47-EDB98582B56F}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198-4C1F-A8E9-1CAD87DEA28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{AA72BC8D-CE91-4A83-A4D3-3E98A1279C31}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198-4C1F-A8E9-1CAD87DEA28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{931EB490-8EC9-4173-8B48-36A096F53494}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198-4C1F-A8E9-1CAD87DEA28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{54F0FA5E-20C2-48E9-A802-AFE566BA81C1}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198-4C1F-A8E9-1CAD87DEA28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{9426367F-2683-4130-BA5F-B9F386B4554B}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198-4C1F-A8E9-1CAD87DEA28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{368230F0-997C-401C-BB56-719BA468C946}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198-4C1F-A8E9-1CAD87DEA28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{6847552B-44EE-47BA-A14D-1C334331BCDC}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198-4C1F-A8E9-1CAD87DEA28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{508CA3E6-FE1C-41EE-B54D-81900EDD9A79}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198-4C1F-A8E9-1CAD87DEA28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{3D32393B-9BBE-4820-A3DC-DD983D4A407D}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198-4C1F-A8E9-1CAD87DEA28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{52F3C2B2-9692-4BE0-BCF8-8CE3DB9315CA}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198-4C1F-A8E9-1CAD87DEA28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198-4C1F-A8E9-1CAD87DEA28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198-4C1F-A8E9-1CAD87DEA28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{15E37029-3310-47DF-9E7D-F2F51FE2D11A}</c15:txfldGUID>
                      <c15:f>Diagramm!$I$46</c15:f>
                      <c15:dlblFieldTableCache>
                        <c:ptCount val="1"/>
                      </c15:dlblFieldTableCache>
                    </c15:dlblFTEntry>
                  </c15:dlblFieldTable>
                  <c15:showDataLabelsRange val="0"/>
                </c:ext>
                <c:ext xmlns:c16="http://schemas.microsoft.com/office/drawing/2014/chart" uri="{C3380CC4-5D6E-409C-BE32-E72D297353CC}">
                  <c16:uniqueId val="{00000000-C53D-41EF-A8D2-D3BE2BD3C3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{BD243713-5390-455F-833E-DDB094D7B3AE}</c15:txfldGUID>
                      <c15:f>Diagramm!$I$47</c15:f>
                      <c15:dlblFieldTableCache>
                        <c:ptCount val="1"/>
                      </c15:dlblFieldTableCache>
                    </c15:dlblFTEntry>
                  </c15:dlblFieldTable>
                  <c15:showDataLabelsRange val="0"/>
                </c:ext>
                <c:ext xmlns:c16="http://schemas.microsoft.com/office/drawing/2014/chart" uri="{C3380CC4-5D6E-409C-BE32-E72D297353CC}">
                  <c16:uniqueId val="{00000001-C53D-41EF-A8D2-D3BE2BD3C3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{97CE69EB-2CF1-4F36-A86B-B38BDDAB51AE}</c15:txfldGUID>
                      <c15:f>Diagramm!$I$48</c15:f>
                      <c15:dlblFieldTableCache>
                        <c:ptCount val="1"/>
                      </c15:dlblFieldTableCache>
                    </c15:dlblFTEntry>
                  </c15:dlblFieldTable>
                  <c15:showDataLabelsRange val="0"/>
                </c:ext>
                <c:ext xmlns:c16="http://schemas.microsoft.com/office/drawing/2014/chart" uri="{C3380CC4-5D6E-409C-BE32-E72D297353CC}">
                  <c16:uniqueId val="{00000002-C53D-41EF-A8D2-D3BE2BD3C3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{15885678-352A-4683-B84B-74B5202AD80F}</c15:txfldGUID>
                      <c15:f>Diagramm!$I$49</c15:f>
                      <c15:dlblFieldTableCache>
                        <c:ptCount val="1"/>
                      </c15:dlblFieldTableCache>
                    </c15:dlblFTEntry>
                  </c15:dlblFieldTable>
                  <c15:showDataLabelsRange val="0"/>
                </c:ext>
                <c:ext xmlns:c16="http://schemas.microsoft.com/office/drawing/2014/chart" uri="{C3380CC4-5D6E-409C-BE32-E72D297353CC}">
                  <c16:uniqueId val="{00000003-C53D-41EF-A8D2-D3BE2BD3C3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{5F7AE2C8-29FF-46DA-BCA5-8661CDE8A9D1}</c15:txfldGUID>
                      <c15:f>Diagramm!$I$50</c15:f>
                      <c15:dlblFieldTableCache>
                        <c:ptCount val="1"/>
                      </c15:dlblFieldTableCache>
                    </c15:dlblFTEntry>
                  </c15:dlblFieldTable>
                  <c15:showDataLabelsRange val="0"/>
                </c:ext>
                <c:ext xmlns:c16="http://schemas.microsoft.com/office/drawing/2014/chart" uri="{C3380CC4-5D6E-409C-BE32-E72D297353CC}">
                  <c16:uniqueId val="{00000004-C53D-41EF-A8D2-D3BE2BD3C3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{153B8191-7BB4-437C-BC9A-593236353E5C}</c15:txfldGUID>
                      <c15:f>Diagramm!$I$51</c15:f>
                      <c15:dlblFieldTableCache>
                        <c:ptCount val="1"/>
                      </c15:dlblFieldTableCache>
                    </c15:dlblFTEntry>
                  </c15:dlblFieldTable>
                  <c15:showDataLabelsRange val="0"/>
                </c:ext>
                <c:ext xmlns:c16="http://schemas.microsoft.com/office/drawing/2014/chart" uri="{C3380CC4-5D6E-409C-BE32-E72D297353CC}">
                  <c16:uniqueId val="{00000005-C53D-41EF-A8D2-D3BE2BD3C3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{AA773C9C-43A2-4F44-9821-E78DC58DC838}</c15:txfldGUID>
                      <c15:f>Diagramm!$I$52</c15:f>
                      <c15:dlblFieldTableCache>
                        <c:ptCount val="1"/>
                      </c15:dlblFieldTableCache>
                    </c15:dlblFTEntry>
                  </c15:dlblFieldTable>
                  <c15:showDataLabelsRange val="0"/>
                </c:ext>
                <c:ext xmlns:c16="http://schemas.microsoft.com/office/drawing/2014/chart" uri="{C3380CC4-5D6E-409C-BE32-E72D297353CC}">
                  <c16:uniqueId val="{00000006-C53D-41EF-A8D2-D3BE2BD3C3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{71ABE686-487D-41A6-AFE2-2BFD274B0DCC}</c15:txfldGUID>
                      <c15:f>Diagramm!$I$53</c15:f>
                      <c15:dlblFieldTableCache>
                        <c:ptCount val="1"/>
                      </c15:dlblFieldTableCache>
                    </c15:dlblFTEntry>
                  </c15:dlblFieldTable>
                  <c15:showDataLabelsRange val="0"/>
                </c:ext>
                <c:ext xmlns:c16="http://schemas.microsoft.com/office/drawing/2014/chart" uri="{C3380CC4-5D6E-409C-BE32-E72D297353CC}">
                  <c16:uniqueId val="{00000007-C53D-41EF-A8D2-D3BE2BD3C3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{83B2115E-4C60-437A-8760-26477961D779}</c15:txfldGUID>
                      <c15:f>Diagramm!$I$54</c15:f>
                      <c15:dlblFieldTableCache>
                        <c:ptCount val="1"/>
                      </c15:dlblFieldTableCache>
                    </c15:dlblFTEntry>
                  </c15:dlblFieldTable>
                  <c15:showDataLabelsRange val="0"/>
                </c:ext>
                <c:ext xmlns:c16="http://schemas.microsoft.com/office/drawing/2014/chart" uri="{C3380CC4-5D6E-409C-BE32-E72D297353CC}">
                  <c16:uniqueId val="{00000008-C53D-41EF-A8D2-D3BE2BD3C3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{98D7AC09-5BF2-45E3-A5E2-300A0C3CE9C5}</c15:txfldGUID>
                      <c15:f>Diagramm!$I$55</c15:f>
                      <c15:dlblFieldTableCache>
                        <c:ptCount val="1"/>
                      </c15:dlblFieldTableCache>
                    </c15:dlblFTEntry>
                  </c15:dlblFieldTable>
                  <c15:showDataLabelsRange val="0"/>
                </c:ext>
                <c:ext xmlns:c16="http://schemas.microsoft.com/office/drawing/2014/chart" uri="{C3380CC4-5D6E-409C-BE32-E72D297353CC}">
                  <c16:uniqueId val="{00000009-C53D-41EF-A8D2-D3BE2BD3C3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{367FCAC9-4B90-446C-957B-21F71824813A}</c15:txfldGUID>
                      <c15:f>Diagramm!$I$56</c15:f>
                      <c15:dlblFieldTableCache>
                        <c:ptCount val="1"/>
                      </c15:dlblFieldTableCache>
                    </c15:dlblFTEntry>
                  </c15:dlblFieldTable>
                  <c15:showDataLabelsRange val="0"/>
                </c:ext>
                <c:ext xmlns:c16="http://schemas.microsoft.com/office/drawing/2014/chart" uri="{C3380CC4-5D6E-409C-BE32-E72D297353CC}">
                  <c16:uniqueId val="{0000000A-C53D-41EF-A8D2-D3BE2BD3C3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{4F47CF21-FFB7-4DCA-BD63-40A7931E3409}</c15:txfldGUID>
                      <c15:f>Diagramm!$I$57</c15:f>
                      <c15:dlblFieldTableCache>
                        <c:ptCount val="1"/>
                      </c15:dlblFieldTableCache>
                    </c15:dlblFTEntry>
                  </c15:dlblFieldTable>
                  <c15:showDataLabelsRange val="0"/>
                </c:ext>
                <c:ext xmlns:c16="http://schemas.microsoft.com/office/drawing/2014/chart" uri="{C3380CC4-5D6E-409C-BE32-E72D297353CC}">
                  <c16:uniqueId val="{0000000B-C53D-41EF-A8D2-D3BE2BD3C3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{BE1C61D6-47EA-4806-BAB9-FFB75D6575A7}</c15:txfldGUID>
                      <c15:f>Diagramm!$I$58</c15:f>
                      <c15:dlblFieldTableCache>
                        <c:ptCount val="1"/>
                      </c15:dlblFieldTableCache>
                    </c15:dlblFTEntry>
                  </c15:dlblFieldTable>
                  <c15:showDataLabelsRange val="0"/>
                </c:ext>
                <c:ext xmlns:c16="http://schemas.microsoft.com/office/drawing/2014/chart" uri="{C3380CC4-5D6E-409C-BE32-E72D297353CC}">
                  <c16:uniqueId val="{0000000C-C53D-41EF-A8D2-D3BE2BD3C3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{2C46E724-76AD-40A7-810E-BBE0C5DB6CB7}</c15:txfldGUID>
                      <c15:f>Diagramm!$I$59</c15:f>
                      <c15:dlblFieldTableCache>
                        <c:ptCount val="1"/>
                      </c15:dlblFieldTableCache>
                    </c15:dlblFTEntry>
                  </c15:dlblFieldTable>
                  <c15:showDataLabelsRange val="0"/>
                </c:ext>
                <c:ext xmlns:c16="http://schemas.microsoft.com/office/drawing/2014/chart" uri="{C3380CC4-5D6E-409C-BE32-E72D297353CC}">
                  <c16:uniqueId val="{0000000D-C53D-41EF-A8D2-D3BE2BD3C3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{28C4C905-2B29-49B0-97E9-B7BE0EA4A7E1}</c15:txfldGUID>
                      <c15:f>Diagramm!$I$60</c15:f>
                      <c15:dlblFieldTableCache>
                        <c:ptCount val="1"/>
                      </c15:dlblFieldTableCache>
                    </c15:dlblFTEntry>
                  </c15:dlblFieldTable>
                  <c15:showDataLabelsRange val="0"/>
                </c:ext>
                <c:ext xmlns:c16="http://schemas.microsoft.com/office/drawing/2014/chart" uri="{C3380CC4-5D6E-409C-BE32-E72D297353CC}">
                  <c16:uniqueId val="{0000000E-C53D-41EF-A8D2-D3BE2BD3C3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{2EB3BF3F-45C4-40DE-B813-741CE5BA3F2B}</c15:txfldGUID>
                      <c15:f>Diagramm!$I$61</c15:f>
                      <c15:dlblFieldTableCache>
                        <c:ptCount val="1"/>
                      </c15:dlblFieldTableCache>
                    </c15:dlblFTEntry>
                  </c15:dlblFieldTable>
                  <c15:showDataLabelsRange val="0"/>
                </c:ext>
                <c:ext xmlns:c16="http://schemas.microsoft.com/office/drawing/2014/chart" uri="{C3380CC4-5D6E-409C-BE32-E72D297353CC}">
                  <c16:uniqueId val="{0000000F-C53D-41EF-A8D2-D3BE2BD3C3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{4174E5B3-05B0-44E2-A1F0-25971D545E44}</c15:txfldGUID>
                      <c15:f>Diagramm!$I$62</c15:f>
                      <c15:dlblFieldTableCache>
                        <c:ptCount val="1"/>
                      </c15:dlblFieldTableCache>
                    </c15:dlblFTEntry>
                  </c15:dlblFieldTable>
                  <c15:showDataLabelsRange val="0"/>
                </c:ext>
                <c:ext xmlns:c16="http://schemas.microsoft.com/office/drawing/2014/chart" uri="{C3380CC4-5D6E-409C-BE32-E72D297353CC}">
                  <c16:uniqueId val="{00000010-C53D-41EF-A8D2-D3BE2BD3C3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{25648566-764F-4783-A51C-6CEF1FDB541E}</c15:txfldGUID>
                      <c15:f>Diagramm!$I$63</c15:f>
                      <c15:dlblFieldTableCache>
                        <c:ptCount val="1"/>
                      </c15:dlblFieldTableCache>
                    </c15:dlblFTEntry>
                  </c15:dlblFieldTable>
                  <c15:showDataLabelsRange val="0"/>
                </c:ext>
                <c:ext xmlns:c16="http://schemas.microsoft.com/office/drawing/2014/chart" uri="{C3380CC4-5D6E-409C-BE32-E72D297353CC}">
                  <c16:uniqueId val="{00000011-C53D-41EF-A8D2-D3BE2BD3C3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{ACE8AF2E-1E44-426B-A839-247A9BFEA816}</c15:txfldGUID>
                      <c15:f>Diagramm!$I$64</c15:f>
                      <c15:dlblFieldTableCache>
                        <c:ptCount val="1"/>
                      </c15:dlblFieldTableCache>
                    </c15:dlblFTEntry>
                  </c15:dlblFieldTable>
                  <c15:showDataLabelsRange val="0"/>
                </c:ext>
                <c:ext xmlns:c16="http://schemas.microsoft.com/office/drawing/2014/chart" uri="{C3380CC4-5D6E-409C-BE32-E72D297353CC}">
                  <c16:uniqueId val="{00000012-C53D-41EF-A8D2-D3BE2BD3C3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{3AA91851-FF59-4BB5-B14D-4C8C488227CE}</c15:txfldGUID>
                      <c15:f>Diagramm!$I$65</c15:f>
                      <c15:dlblFieldTableCache>
                        <c:ptCount val="1"/>
                      </c15:dlblFieldTableCache>
                    </c15:dlblFTEntry>
                  </c15:dlblFieldTable>
                  <c15:showDataLabelsRange val="0"/>
                </c:ext>
                <c:ext xmlns:c16="http://schemas.microsoft.com/office/drawing/2014/chart" uri="{C3380CC4-5D6E-409C-BE32-E72D297353CC}">
                  <c16:uniqueId val="{00000013-C53D-41EF-A8D2-D3BE2BD3C3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{8679DF0C-4D84-437D-8DCC-9CE0EC3BADC9}</c15:txfldGUID>
                      <c15:f>Diagramm!$I$66</c15:f>
                      <c15:dlblFieldTableCache>
                        <c:ptCount val="1"/>
                      </c15:dlblFieldTableCache>
                    </c15:dlblFTEntry>
                  </c15:dlblFieldTable>
                  <c15:showDataLabelsRange val="0"/>
                </c:ext>
                <c:ext xmlns:c16="http://schemas.microsoft.com/office/drawing/2014/chart" uri="{C3380CC4-5D6E-409C-BE32-E72D297353CC}">
                  <c16:uniqueId val="{00000014-C53D-41EF-A8D2-D3BE2BD3C3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{423F4F69-7D31-43B6-8280-11F66256E47B}</c15:txfldGUID>
                      <c15:f>Diagramm!$I$67</c15:f>
                      <c15:dlblFieldTableCache>
                        <c:ptCount val="1"/>
                      </c15:dlblFieldTableCache>
                    </c15:dlblFTEntry>
                  </c15:dlblFieldTable>
                  <c15:showDataLabelsRange val="0"/>
                </c:ext>
                <c:ext xmlns:c16="http://schemas.microsoft.com/office/drawing/2014/chart" uri="{C3380CC4-5D6E-409C-BE32-E72D297353CC}">
                  <c16:uniqueId val="{00000015-C53D-41EF-A8D2-D3BE2BD3C3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3D-41EF-A8D2-D3BE2BD3C3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{DD7EA53B-7FCE-473C-9A43-1AE25A82E2AC}</c15:txfldGUID>
                      <c15:f>Diagramm!$K$46</c15:f>
                      <c15:dlblFieldTableCache>
                        <c:ptCount val="1"/>
                      </c15:dlblFieldTableCache>
                    </c15:dlblFTEntry>
                  </c15:dlblFieldTable>
                  <c15:showDataLabelsRange val="0"/>
                </c:ext>
                <c:ext xmlns:c16="http://schemas.microsoft.com/office/drawing/2014/chart" uri="{C3380CC4-5D6E-409C-BE32-E72D297353CC}">
                  <c16:uniqueId val="{00000017-C53D-41EF-A8D2-D3BE2BD3C3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{F541A8BB-D533-4874-A2CE-B44589887A93}</c15:txfldGUID>
                      <c15:f>Diagramm!$K$47</c15:f>
                      <c15:dlblFieldTableCache>
                        <c:ptCount val="1"/>
                      </c15:dlblFieldTableCache>
                    </c15:dlblFTEntry>
                  </c15:dlblFieldTable>
                  <c15:showDataLabelsRange val="0"/>
                </c:ext>
                <c:ext xmlns:c16="http://schemas.microsoft.com/office/drawing/2014/chart" uri="{C3380CC4-5D6E-409C-BE32-E72D297353CC}">
                  <c16:uniqueId val="{00000018-C53D-41EF-A8D2-D3BE2BD3C3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{E1F2A340-DDB0-4C40-B46B-656CCB994073}</c15:txfldGUID>
                      <c15:f>Diagramm!$K$48</c15:f>
                      <c15:dlblFieldTableCache>
                        <c:ptCount val="1"/>
                      </c15:dlblFieldTableCache>
                    </c15:dlblFTEntry>
                  </c15:dlblFieldTable>
                  <c15:showDataLabelsRange val="0"/>
                </c:ext>
                <c:ext xmlns:c16="http://schemas.microsoft.com/office/drawing/2014/chart" uri="{C3380CC4-5D6E-409C-BE32-E72D297353CC}">
                  <c16:uniqueId val="{00000019-C53D-41EF-A8D2-D3BE2BD3C3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{700156D6-EBB2-42FF-8FAF-58895FF05B5F}</c15:txfldGUID>
                      <c15:f>Diagramm!$K$49</c15:f>
                      <c15:dlblFieldTableCache>
                        <c:ptCount val="1"/>
                      </c15:dlblFieldTableCache>
                    </c15:dlblFTEntry>
                  </c15:dlblFieldTable>
                  <c15:showDataLabelsRange val="0"/>
                </c:ext>
                <c:ext xmlns:c16="http://schemas.microsoft.com/office/drawing/2014/chart" uri="{C3380CC4-5D6E-409C-BE32-E72D297353CC}">
                  <c16:uniqueId val="{0000001A-C53D-41EF-A8D2-D3BE2BD3C3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{03D61178-2D55-4AC1-B597-DF9C0F1840B3}</c15:txfldGUID>
                      <c15:f>Diagramm!$K$50</c15:f>
                      <c15:dlblFieldTableCache>
                        <c:ptCount val="1"/>
                      </c15:dlblFieldTableCache>
                    </c15:dlblFTEntry>
                  </c15:dlblFieldTable>
                  <c15:showDataLabelsRange val="0"/>
                </c:ext>
                <c:ext xmlns:c16="http://schemas.microsoft.com/office/drawing/2014/chart" uri="{C3380CC4-5D6E-409C-BE32-E72D297353CC}">
                  <c16:uniqueId val="{0000001B-C53D-41EF-A8D2-D3BE2BD3C3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{24098F22-835B-4B83-ABC6-0A23DC3061B9}</c15:txfldGUID>
                      <c15:f>Diagramm!$K$51</c15:f>
                      <c15:dlblFieldTableCache>
                        <c:ptCount val="1"/>
                      </c15:dlblFieldTableCache>
                    </c15:dlblFTEntry>
                  </c15:dlblFieldTable>
                  <c15:showDataLabelsRange val="0"/>
                </c:ext>
                <c:ext xmlns:c16="http://schemas.microsoft.com/office/drawing/2014/chart" uri="{C3380CC4-5D6E-409C-BE32-E72D297353CC}">
                  <c16:uniqueId val="{0000001C-C53D-41EF-A8D2-D3BE2BD3C3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{515F6DB3-1794-4229-AC1A-CE53AC9D419D}</c15:txfldGUID>
                      <c15:f>Diagramm!$K$52</c15:f>
                      <c15:dlblFieldTableCache>
                        <c:ptCount val="1"/>
                      </c15:dlblFieldTableCache>
                    </c15:dlblFTEntry>
                  </c15:dlblFieldTable>
                  <c15:showDataLabelsRange val="0"/>
                </c:ext>
                <c:ext xmlns:c16="http://schemas.microsoft.com/office/drawing/2014/chart" uri="{C3380CC4-5D6E-409C-BE32-E72D297353CC}">
                  <c16:uniqueId val="{0000001D-C53D-41EF-A8D2-D3BE2BD3C3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{544654EE-B8B9-42B1-849C-0AE96757C48E}</c15:txfldGUID>
                      <c15:f>Diagramm!$K$53</c15:f>
                      <c15:dlblFieldTableCache>
                        <c:ptCount val="1"/>
                      </c15:dlblFieldTableCache>
                    </c15:dlblFTEntry>
                  </c15:dlblFieldTable>
                  <c15:showDataLabelsRange val="0"/>
                </c:ext>
                <c:ext xmlns:c16="http://schemas.microsoft.com/office/drawing/2014/chart" uri="{C3380CC4-5D6E-409C-BE32-E72D297353CC}">
                  <c16:uniqueId val="{0000001E-C53D-41EF-A8D2-D3BE2BD3C3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{4F9DAB86-897E-484B-B80C-C22A374EADD0}</c15:txfldGUID>
                      <c15:f>Diagramm!$K$54</c15:f>
                      <c15:dlblFieldTableCache>
                        <c:ptCount val="1"/>
                      </c15:dlblFieldTableCache>
                    </c15:dlblFTEntry>
                  </c15:dlblFieldTable>
                  <c15:showDataLabelsRange val="0"/>
                </c:ext>
                <c:ext xmlns:c16="http://schemas.microsoft.com/office/drawing/2014/chart" uri="{C3380CC4-5D6E-409C-BE32-E72D297353CC}">
                  <c16:uniqueId val="{0000001F-C53D-41EF-A8D2-D3BE2BD3C3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{206E35B6-C230-420D-A620-BBB7E3EE5791}</c15:txfldGUID>
                      <c15:f>Diagramm!$K$55</c15:f>
                      <c15:dlblFieldTableCache>
                        <c:ptCount val="1"/>
                      </c15:dlblFieldTableCache>
                    </c15:dlblFTEntry>
                  </c15:dlblFieldTable>
                  <c15:showDataLabelsRange val="0"/>
                </c:ext>
                <c:ext xmlns:c16="http://schemas.microsoft.com/office/drawing/2014/chart" uri="{C3380CC4-5D6E-409C-BE32-E72D297353CC}">
                  <c16:uniqueId val="{00000020-C53D-41EF-A8D2-D3BE2BD3C3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{35BD26BA-BFF2-4D7A-8959-A95F2ABCA7A2}</c15:txfldGUID>
                      <c15:f>Diagramm!$K$56</c15:f>
                      <c15:dlblFieldTableCache>
                        <c:ptCount val="1"/>
                      </c15:dlblFieldTableCache>
                    </c15:dlblFTEntry>
                  </c15:dlblFieldTable>
                  <c15:showDataLabelsRange val="0"/>
                </c:ext>
                <c:ext xmlns:c16="http://schemas.microsoft.com/office/drawing/2014/chart" uri="{C3380CC4-5D6E-409C-BE32-E72D297353CC}">
                  <c16:uniqueId val="{00000021-C53D-41EF-A8D2-D3BE2BD3C3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{E98BA106-5641-44B3-8B0C-8A5B70489A5A}</c15:txfldGUID>
                      <c15:f>Diagramm!$K$57</c15:f>
                      <c15:dlblFieldTableCache>
                        <c:ptCount val="1"/>
                      </c15:dlblFieldTableCache>
                    </c15:dlblFTEntry>
                  </c15:dlblFieldTable>
                  <c15:showDataLabelsRange val="0"/>
                </c:ext>
                <c:ext xmlns:c16="http://schemas.microsoft.com/office/drawing/2014/chart" uri="{C3380CC4-5D6E-409C-BE32-E72D297353CC}">
                  <c16:uniqueId val="{00000022-C53D-41EF-A8D2-D3BE2BD3C3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{F6FA2C93-35CB-4119-B75C-D1CAC8CAAE2D}</c15:txfldGUID>
                      <c15:f>Diagramm!$K$58</c15:f>
                      <c15:dlblFieldTableCache>
                        <c:ptCount val="1"/>
                      </c15:dlblFieldTableCache>
                    </c15:dlblFTEntry>
                  </c15:dlblFieldTable>
                  <c15:showDataLabelsRange val="0"/>
                </c:ext>
                <c:ext xmlns:c16="http://schemas.microsoft.com/office/drawing/2014/chart" uri="{C3380CC4-5D6E-409C-BE32-E72D297353CC}">
                  <c16:uniqueId val="{00000023-C53D-41EF-A8D2-D3BE2BD3C3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{E3BB5728-63BF-4AA7-BE72-C8B593567D6B}</c15:txfldGUID>
                      <c15:f>Diagramm!$K$59</c15:f>
                      <c15:dlblFieldTableCache>
                        <c:ptCount val="1"/>
                      </c15:dlblFieldTableCache>
                    </c15:dlblFTEntry>
                  </c15:dlblFieldTable>
                  <c15:showDataLabelsRange val="0"/>
                </c:ext>
                <c:ext xmlns:c16="http://schemas.microsoft.com/office/drawing/2014/chart" uri="{C3380CC4-5D6E-409C-BE32-E72D297353CC}">
                  <c16:uniqueId val="{00000024-C53D-41EF-A8D2-D3BE2BD3C3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{0DD6CB94-61F2-4AA4-8B3D-CECC406A7732}</c15:txfldGUID>
                      <c15:f>Diagramm!$K$60</c15:f>
                      <c15:dlblFieldTableCache>
                        <c:ptCount val="1"/>
                      </c15:dlblFieldTableCache>
                    </c15:dlblFTEntry>
                  </c15:dlblFieldTable>
                  <c15:showDataLabelsRange val="0"/>
                </c:ext>
                <c:ext xmlns:c16="http://schemas.microsoft.com/office/drawing/2014/chart" uri="{C3380CC4-5D6E-409C-BE32-E72D297353CC}">
                  <c16:uniqueId val="{00000025-C53D-41EF-A8D2-D3BE2BD3C3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{B186F2F9-1413-4803-8E86-E7A7DA1C0215}</c15:txfldGUID>
                      <c15:f>Diagramm!$K$61</c15:f>
                      <c15:dlblFieldTableCache>
                        <c:ptCount val="1"/>
                      </c15:dlblFieldTableCache>
                    </c15:dlblFTEntry>
                  </c15:dlblFieldTable>
                  <c15:showDataLabelsRange val="0"/>
                </c:ext>
                <c:ext xmlns:c16="http://schemas.microsoft.com/office/drawing/2014/chart" uri="{C3380CC4-5D6E-409C-BE32-E72D297353CC}">
                  <c16:uniqueId val="{00000026-C53D-41EF-A8D2-D3BE2BD3C3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{4CD8C780-6857-4F3E-AF34-BD004D8BFF23}</c15:txfldGUID>
                      <c15:f>Diagramm!$K$62</c15:f>
                      <c15:dlblFieldTableCache>
                        <c:ptCount val="1"/>
                      </c15:dlblFieldTableCache>
                    </c15:dlblFTEntry>
                  </c15:dlblFieldTable>
                  <c15:showDataLabelsRange val="0"/>
                </c:ext>
                <c:ext xmlns:c16="http://schemas.microsoft.com/office/drawing/2014/chart" uri="{C3380CC4-5D6E-409C-BE32-E72D297353CC}">
                  <c16:uniqueId val="{00000027-C53D-41EF-A8D2-D3BE2BD3C3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{BD1DB9B4-01E2-4652-B843-E8A1E734754A}</c15:txfldGUID>
                      <c15:f>Diagramm!$K$63</c15:f>
                      <c15:dlblFieldTableCache>
                        <c:ptCount val="1"/>
                      </c15:dlblFieldTableCache>
                    </c15:dlblFTEntry>
                  </c15:dlblFieldTable>
                  <c15:showDataLabelsRange val="0"/>
                </c:ext>
                <c:ext xmlns:c16="http://schemas.microsoft.com/office/drawing/2014/chart" uri="{C3380CC4-5D6E-409C-BE32-E72D297353CC}">
                  <c16:uniqueId val="{00000028-C53D-41EF-A8D2-D3BE2BD3C3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{A4A37863-1BD7-41A0-A332-81E27E421831}</c15:txfldGUID>
                      <c15:f>Diagramm!$K$64</c15:f>
                      <c15:dlblFieldTableCache>
                        <c:ptCount val="1"/>
                      </c15:dlblFieldTableCache>
                    </c15:dlblFTEntry>
                  </c15:dlblFieldTable>
                  <c15:showDataLabelsRange val="0"/>
                </c:ext>
                <c:ext xmlns:c16="http://schemas.microsoft.com/office/drawing/2014/chart" uri="{C3380CC4-5D6E-409C-BE32-E72D297353CC}">
                  <c16:uniqueId val="{00000029-C53D-41EF-A8D2-D3BE2BD3C3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{8A725B37-2C2E-4F67-B878-610B4AAF8ABB}</c15:txfldGUID>
                      <c15:f>Diagramm!$K$65</c15:f>
                      <c15:dlblFieldTableCache>
                        <c:ptCount val="1"/>
                      </c15:dlblFieldTableCache>
                    </c15:dlblFTEntry>
                  </c15:dlblFieldTable>
                  <c15:showDataLabelsRange val="0"/>
                </c:ext>
                <c:ext xmlns:c16="http://schemas.microsoft.com/office/drawing/2014/chart" uri="{C3380CC4-5D6E-409C-BE32-E72D297353CC}">
                  <c16:uniqueId val="{0000002A-C53D-41EF-A8D2-D3BE2BD3C3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{0EE46FB7-CF18-475E-A9D2-EA99A9EEF4C1}</c15:txfldGUID>
                      <c15:f>Diagramm!$K$66</c15:f>
                      <c15:dlblFieldTableCache>
                        <c:ptCount val="1"/>
                      </c15:dlblFieldTableCache>
                    </c15:dlblFTEntry>
                  </c15:dlblFieldTable>
                  <c15:showDataLabelsRange val="0"/>
                </c:ext>
                <c:ext xmlns:c16="http://schemas.microsoft.com/office/drawing/2014/chart" uri="{C3380CC4-5D6E-409C-BE32-E72D297353CC}">
                  <c16:uniqueId val="{0000002B-C53D-41EF-A8D2-D3BE2BD3C3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{8D3F6B56-9020-4C60-8D3C-2DD7A2FAF2FE}</c15:txfldGUID>
                      <c15:f>Diagramm!$K$67</c15:f>
                      <c15:dlblFieldTableCache>
                        <c:ptCount val="1"/>
                      </c15:dlblFieldTableCache>
                    </c15:dlblFTEntry>
                  </c15:dlblFieldTable>
                  <c15:showDataLabelsRange val="0"/>
                </c:ext>
                <c:ext xmlns:c16="http://schemas.microsoft.com/office/drawing/2014/chart" uri="{C3380CC4-5D6E-409C-BE32-E72D297353CC}">
                  <c16:uniqueId val="{0000002C-C53D-41EF-A8D2-D3BE2BD3C3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3D-41EF-A8D2-D3BE2BD3C3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{CBA13256-C803-4C1E-BADE-DEA7D2D993F5}</c15:txfldGUID>
                      <c15:f>Diagramm!$J$46</c15:f>
                      <c15:dlblFieldTableCache>
                        <c:ptCount val="1"/>
                      </c15:dlblFieldTableCache>
                    </c15:dlblFTEntry>
                  </c15:dlblFieldTable>
                  <c15:showDataLabelsRange val="0"/>
                </c:ext>
                <c:ext xmlns:c16="http://schemas.microsoft.com/office/drawing/2014/chart" uri="{C3380CC4-5D6E-409C-BE32-E72D297353CC}">
                  <c16:uniqueId val="{0000002E-C53D-41EF-A8D2-D3BE2BD3C3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{0EACD4D5-63BD-4C49-AC96-4869BEF06546}</c15:txfldGUID>
                      <c15:f>Diagramm!$J$47</c15:f>
                      <c15:dlblFieldTableCache>
                        <c:ptCount val="1"/>
                      </c15:dlblFieldTableCache>
                    </c15:dlblFTEntry>
                  </c15:dlblFieldTable>
                  <c15:showDataLabelsRange val="0"/>
                </c:ext>
                <c:ext xmlns:c16="http://schemas.microsoft.com/office/drawing/2014/chart" uri="{C3380CC4-5D6E-409C-BE32-E72D297353CC}">
                  <c16:uniqueId val="{0000002F-C53D-41EF-A8D2-D3BE2BD3C3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{B2FF5648-46D8-497B-A4D1-15B132B7F99B}</c15:txfldGUID>
                      <c15:f>Diagramm!$J$48</c15:f>
                      <c15:dlblFieldTableCache>
                        <c:ptCount val="1"/>
                      </c15:dlblFieldTableCache>
                    </c15:dlblFTEntry>
                  </c15:dlblFieldTable>
                  <c15:showDataLabelsRange val="0"/>
                </c:ext>
                <c:ext xmlns:c16="http://schemas.microsoft.com/office/drawing/2014/chart" uri="{C3380CC4-5D6E-409C-BE32-E72D297353CC}">
                  <c16:uniqueId val="{00000030-C53D-41EF-A8D2-D3BE2BD3C3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{4E1970F9-F134-4FE8-B764-C862B3B8B205}</c15:txfldGUID>
                      <c15:f>Diagramm!$J$49</c15:f>
                      <c15:dlblFieldTableCache>
                        <c:ptCount val="1"/>
                      </c15:dlblFieldTableCache>
                    </c15:dlblFTEntry>
                  </c15:dlblFieldTable>
                  <c15:showDataLabelsRange val="0"/>
                </c:ext>
                <c:ext xmlns:c16="http://schemas.microsoft.com/office/drawing/2014/chart" uri="{C3380CC4-5D6E-409C-BE32-E72D297353CC}">
                  <c16:uniqueId val="{00000031-C53D-41EF-A8D2-D3BE2BD3C3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{3E6F6046-7A12-4657-80D8-7FD2DC6B5744}</c15:txfldGUID>
                      <c15:f>Diagramm!$J$50</c15:f>
                      <c15:dlblFieldTableCache>
                        <c:ptCount val="1"/>
                      </c15:dlblFieldTableCache>
                    </c15:dlblFTEntry>
                  </c15:dlblFieldTable>
                  <c15:showDataLabelsRange val="0"/>
                </c:ext>
                <c:ext xmlns:c16="http://schemas.microsoft.com/office/drawing/2014/chart" uri="{C3380CC4-5D6E-409C-BE32-E72D297353CC}">
                  <c16:uniqueId val="{00000032-C53D-41EF-A8D2-D3BE2BD3C3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{1D676D5E-1373-4448-9ED4-E20A56DD0D6C}</c15:txfldGUID>
                      <c15:f>Diagramm!$J$51</c15:f>
                      <c15:dlblFieldTableCache>
                        <c:ptCount val="1"/>
                      </c15:dlblFieldTableCache>
                    </c15:dlblFTEntry>
                  </c15:dlblFieldTable>
                  <c15:showDataLabelsRange val="0"/>
                </c:ext>
                <c:ext xmlns:c16="http://schemas.microsoft.com/office/drawing/2014/chart" uri="{C3380CC4-5D6E-409C-BE32-E72D297353CC}">
                  <c16:uniqueId val="{00000033-C53D-41EF-A8D2-D3BE2BD3C3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{EBC4F311-A905-4D3C-A075-BC9674103429}</c15:txfldGUID>
                      <c15:f>Diagramm!$J$52</c15:f>
                      <c15:dlblFieldTableCache>
                        <c:ptCount val="1"/>
                      </c15:dlblFieldTableCache>
                    </c15:dlblFTEntry>
                  </c15:dlblFieldTable>
                  <c15:showDataLabelsRange val="0"/>
                </c:ext>
                <c:ext xmlns:c16="http://schemas.microsoft.com/office/drawing/2014/chart" uri="{C3380CC4-5D6E-409C-BE32-E72D297353CC}">
                  <c16:uniqueId val="{00000034-C53D-41EF-A8D2-D3BE2BD3C3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{97BD1A89-9ED2-4523-8391-C2B5BFDC2285}</c15:txfldGUID>
                      <c15:f>Diagramm!$J$53</c15:f>
                      <c15:dlblFieldTableCache>
                        <c:ptCount val="1"/>
                      </c15:dlblFieldTableCache>
                    </c15:dlblFTEntry>
                  </c15:dlblFieldTable>
                  <c15:showDataLabelsRange val="0"/>
                </c:ext>
                <c:ext xmlns:c16="http://schemas.microsoft.com/office/drawing/2014/chart" uri="{C3380CC4-5D6E-409C-BE32-E72D297353CC}">
                  <c16:uniqueId val="{00000035-C53D-41EF-A8D2-D3BE2BD3C3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{870A7156-37D3-4CF0-8D6C-98097BA1A102}</c15:txfldGUID>
                      <c15:f>Diagramm!$J$54</c15:f>
                      <c15:dlblFieldTableCache>
                        <c:ptCount val="1"/>
                      </c15:dlblFieldTableCache>
                    </c15:dlblFTEntry>
                  </c15:dlblFieldTable>
                  <c15:showDataLabelsRange val="0"/>
                </c:ext>
                <c:ext xmlns:c16="http://schemas.microsoft.com/office/drawing/2014/chart" uri="{C3380CC4-5D6E-409C-BE32-E72D297353CC}">
                  <c16:uniqueId val="{00000036-C53D-41EF-A8D2-D3BE2BD3C3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{69B8A1C5-55B0-4303-AB8D-D5502EB2E169}</c15:txfldGUID>
                      <c15:f>Diagramm!$J$55</c15:f>
                      <c15:dlblFieldTableCache>
                        <c:ptCount val="1"/>
                      </c15:dlblFieldTableCache>
                    </c15:dlblFTEntry>
                  </c15:dlblFieldTable>
                  <c15:showDataLabelsRange val="0"/>
                </c:ext>
                <c:ext xmlns:c16="http://schemas.microsoft.com/office/drawing/2014/chart" uri="{C3380CC4-5D6E-409C-BE32-E72D297353CC}">
                  <c16:uniqueId val="{00000037-C53D-41EF-A8D2-D3BE2BD3C3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{F2B91D23-51D2-41F9-9A78-06AB987E5AD3}</c15:txfldGUID>
                      <c15:f>Diagramm!$J$56</c15:f>
                      <c15:dlblFieldTableCache>
                        <c:ptCount val="1"/>
                      </c15:dlblFieldTableCache>
                    </c15:dlblFTEntry>
                  </c15:dlblFieldTable>
                  <c15:showDataLabelsRange val="0"/>
                </c:ext>
                <c:ext xmlns:c16="http://schemas.microsoft.com/office/drawing/2014/chart" uri="{C3380CC4-5D6E-409C-BE32-E72D297353CC}">
                  <c16:uniqueId val="{00000038-C53D-41EF-A8D2-D3BE2BD3C3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{43A2C444-F204-4D1D-94A3-EA275B483462}</c15:txfldGUID>
                      <c15:f>Diagramm!$J$57</c15:f>
                      <c15:dlblFieldTableCache>
                        <c:ptCount val="1"/>
                      </c15:dlblFieldTableCache>
                    </c15:dlblFTEntry>
                  </c15:dlblFieldTable>
                  <c15:showDataLabelsRange val="0"/>
                </c:ext>
                <c:ext xmlns:c16="http://schemas.microsoft.com/office/drawing/2014/chart" uri="{C3380CC4-5D6E-409C-BE32-E72D297353CC}">
                  <c16:uniqueId val="{00000039-C53D-41EF-A8D2-D3BE2BD3C3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{020ADB37-141F-4C7D-BAAA-364982363C24}</c15:txfldGUID>
                      <c15:f>Diagramm!$J$58</c15:f>
                      <c15:dlblFieldTableCache>
                        <c:ptCount val="1"/>
                      </c15:dlblFieldTableCache>
                    </c15:dlblFTEntry>
                  </c15:dlblFieldTable>
                  <c15:showDataLabelsRange val="0"/>
                </c:ext>
                <c:ext xmlns:c16="http://schemas.microsoft.com/office/drawing/2014/chart" uri="{C3380CC4-5D6E-409C-BE32-E72D297353CC}">
                  <c16:uniqueId val="{0000003A-C53D-41EF-A8D2-D3BE2BD3C3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{1C372CE7-69C7-47E8-AF8E-2E3101D5A6D9}</c15:txfldGUID>
                      <c15:f>Diagramm!$J$59</c15:f>
                      <c15:dlblFieldTableCache>
                        <c:ptCount val="1"/>
                      </c15:dlblFieldTableCache>
                    </c15:dlblFTEntry>
                  </c15:dlblFieldTable>
                  <c15:showDataLabelsRange val="0"/>
                </c:ext>
                <c:ext xmlns:c16="http://schemas.microsoft.com/office/drawing/2014/chart" uri="{C3380CC4-5D6E-409C-BE32-E72D297353CC}">
                  <c16:uniqueId val="{0000003B-C53D-41EF-A8D2-D3BE2BD3C3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{9C923E76-8092-48DB-827D-05D00443CD8D}</c15:txfldGUID>
                      <c15:f>Diagramm!$J$60</c15:f>
                      <c15:dlblFieldTableCache>
                        <c:ptCount val="1"/>
                      </c15:dlblFieldTableCache>
                    </c15:dlblFTEntry>
                  </c15:dlblFieldTable>
                  <c15:showDataLabelsRange val="0"/>
                </c:ext>
                <c:ext xmlns:c16="http://schemas.microsoft.com/office/drawing/2014/chart" uri="{C3380CC4-5D6E-409C-BE32-E72D297353CC}">
                  <c16:uniqueId val="{0000003C-C53D-41EF-A8D2-D3BE2BD3C3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{E42AA765-3109-4950-B32D-E1D2E595B191}</c15:txfldGUID>
                      <c15:f>Diagramm!$J$61</c15:f>
                      <c15:dlblFieldTableCache>
                        <c:ptCount val="1"/>
                      </c15:dlblFieldTableCache>
                    </c15:dlblFTEntry>
                  </c15:dlblFieldTable>
                  <c15:showDataLabelsRange val="0"/>
                </c:ext>
                <c:ext xmlns:c16="http://schemas.microsoft.com/office/drawing/2014/chart" uri="{C3380CC4-5D6E-409C-BE32-E72D297353CC}">
                  <c16:uniqueId val="{0000003D-C53D-41EF-A8D2-D3BE2BD3C3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{F9CEB2B1-69FD-4004-8AC1-CA1C1F8FD8C4}</c15:txfldGUID>
                      <c15:f>Diagramm!$J$62</c15:f>
                      <c15:dlblFieldTableCache>
                        <c:ptCount val="1"/>
                      </c15:dlblFieldTableCache>
                    </c15:dlblFTEntry>
                  </c15:dlblFieldTable>
                  <c15:showDataLabelsRange val="0"/>
                </c:ext>
                <c:ext xmlns:c16="http://schemas.microsoft.com/office/drawing/2014/chart" uri="{C3380CC4-5D6E-409C-BE32-E72D297353CC}">
                  <c16:uniqueId val="{0000003E-C53D-41EF-A8D2-D3BE2BD3C3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{62DCBDFA-C6C3-4814-AEE5-6FBA2224C5C5}</c15:txfldGUID>
                      <c15:f>Diagramm!$J$63</c15:f>
                      <c15:dlblFieldTableCache>
                        <c:ptCount val="1"/>
                      </c15:dlblFieldTableCache>
                    </c15:dlblFTEntry>
                  </c15:dlblFieldTable>
                  <c15:showDataLabelsRange val="0"/>
                </c:ext>
                <c:ext xmlns:c16="http://schemas.microsoft.com/office/drawing/2014/chart" uri="{C3380CC4-5D6E-409C-BE32-E72D297353CC}">
                  <c16:uniqueId val="{0000003F-C53D-41EF-A8D2-D3BE2BD3C3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{C32AF47A-1C9E-4665-BCD3-2216B6F55E70}</c15:txfldGUID>
                      <c15:f>Diagramm!$J$64</c15:f>
                      <c15:dlblFieldTableCache>
                        <c:ptCount val="1"/>
                      </c15:dlblFieldTableCache>
                    </c15:dlblFTEntry>
                  </c15:dlblFieldTable>
                  <c15:showDataLabelsRange val="0"/>
                </c:ext>
                <c:ext xmlns:c16="http://schemas.microsoft.com/office/drawing/2014/chart" uri="{C3380CC4-5D6E-409C-BE32-E72D297353CC}">
                  <c16:uniqueId val="{00000040-C53D-41EF-A8D2-D3BE2BD3C3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{6FCCD207-34A6-45C7-BE12-BBC0FE1975B6}</c15:txfldGUID>
                      <c15:f>Diagramm!$J$65</c15:f>
                      <c15:dlblFieldTableCache>
                        <c:ptCount val="1"/>
                      </c15:dlblFieldTableCache>
                    </c15:dlblFTEntry>
                  </c15:dlblFieldTable>
                  <c15:showDataLabelsRange val="0"/>
                </c:ext>
                <c:ext xmlns:c16="http://schemas.microsoft.com/office/drawing/2014/chart" uri="{C3380CC4-5D6E-409C-BE32-E72D297353CC}">
                  <c16:uniqueId val="{00000041-C53D-41EF-A8D2-D3BE2BD3C3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{AD6C36DA-9C97-4CBF-AC07-C13003FD268E}</c15:txfldGUID>
                      <c15:f>Diagramm!$J$66</c15:f>
                      <c15:dlblFieldTableCache>
                        <c:ptCount val="1"/>
                      </c15:dlblFieldTableCache>
                    </c15:dlblFTEntry>
                  </c15:dlblFieldTable>
                  <c15:showDataLabelsRange val="0"/>
                </c:ext>
                <c:ext xmlns:c16="http://schemas.microsoft.com/office/drawing/2014/chart" uri="{C3380CC4-5D6E-409C-BE32-E72D297353CC}">
                  <c16:uniqueId val="{00000042-C53D-41EF-A8D2-D3BE2BD3C3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{77ABBA66-7C33-4B73-89C3-71BD972CF7F9}</c15:txfldGUID>
                      <c15:f>Diagramm!$J$67</c15:f>
                      <c15:dlblFieldTableCache>
                        <c:ptCount val="1"/>
                      </c15:dlblFieldTableCache>
                    </c15:dlblFTEntry>
                  </c15:dlblFieldTable>
                  <c15:showDataLabelsRange val="0"/>
                </c:ext>
                <c:ext xmlns:c16="http://schemas.microsoft.com/office/drawing/2014/chart" uri="{C3380CC4-5D6E-409C-BE32-E72D297353CC}">
                  <c16:uniqueId val="{00000043-C53D-41EF-A8D2-D3BE2BD3C3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3D-41EF-A8D2-D3BE2BD3C3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E5-4DA8-865B-8852ECD9425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E5-4DA8-865B-8852ECD9425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E5-4DA8-865B-8852ECD9425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E5-4DA8-865B-8852ECD9425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E5-4DA8-865B-8852ECD9425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E5-4DA8-865B-8852ECD9425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E5-4DA8-865B-8852ECD9425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E5-4DA8-865B-8852ECD9425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E5-4DA8-865B-8852ECD9425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E5-4DA8-865B-8852ECD9425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E5-4DA8-865B-8852ECD9425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E5-4DA8-865B-8852ECD9425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E5-4DA8-865B-8852ECD9425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E5-4DA8-865B-8852ECD9425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0E5-4DA8-865B-8852ECD9425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0E5-4DA8-865B-8852ECD9425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E5-4DA8-865B-8852ECD9425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0E5-4DA8-865B-8852ECD9425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E5-4DA8-865B-8852ECD9425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0E5-4DA8-865B-8852ECD9425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0E5-4DA8-865B-8852ECD9425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0E5-4DA8-865B-8852ECD942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0E5-4DA8-865B-8852ECD9425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0E5-4DA8-865B-8852ECD9425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0E5-4DA8-865B-8852ECD9425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0E5-4DA8-865B-8852ECD9425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0E5-4DA8-865B-8852ECD9425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0E5-4DA8-865B-8852ECD9425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0E5-4DA8-865B-8852ECD9425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0E5-4DA8-865B-8852ECD9425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0E5-4DA8-865B-8852ECD9425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0E5-4DA8-865B-8852ECD9425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0E5-4DA8-865B-8852ECD9425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0E5-4DA8-865B-8852ECD9425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0E5-4DA8-865B-8852ECD9425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0E5-4DA8-865B-8852ECD9425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0E5-4DA8-865B-8852ECD9425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0E5-4DA8-865B-8852ECD9425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0E5-4DA8-865B-8852ECD9425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0E5-4DA8-865B-8852ECD9425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0E5-4DA8-865B-8852ECD9425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0E5-4DA8-865B-8852ECD9425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0E5-4DA8-865B-8852ECD9425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0E5-4DA8-865B-8852ECD9425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0E5-4DA8-865B-8852ECD9425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0E5-4DA8-865B-8852ECD9425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0E5-4DA8-865B-8852ECD9425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0E5-4DA8-865B-8852ECD9425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0E5-4DA8-865B-8852ECD9425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0E5-4DA8-865B-8852ECD9425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0E5-4DA8-865B-8852ECD9425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0E5-4DA8-865B-8852ECD9425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0E5-4DA8-865B-8852ECD9425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0E5-4DA8-865B-8852ECD9425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0E5-4DA8-865B-8852ECD9425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0E5-4DA8-865B-8852ECD9425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0E5-4DA8-865B-8852ECD9425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0E5-4DA8-865B-8852ECD9425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0E5-4DA8-865B-8852ECD9425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0E5-4DA8-865B-8852ECD9425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0E5-4DA8-865B-8852ECD9425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0E5-4DA8-865B-8852ECD9425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0E5-4DA8-865B-8852ECD9425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0E5-4DA8-865B-8852ECD9425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0E5-4DA8-865B-8852ECD9425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0E5-4DA8-865B-8852ECD9425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0E5-4DA8-865B-8852ECD9425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0E5-4DA8-865B-8852ECD942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0E5-4DA8-865B-8852ECD9425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102.57736027786548</c:v>
                </c:pt>
                <c:pt idx="2">
                  <c:v>105.28891695610989</c:v>
                </c:pt>
                <c:pt idx="3">
                  <c:v>100.75781496684559</c:v>
                </c:pt>
                <c:pt idx="4">
                  <c:v>101.74060625197347</c:v>
                </c:pt>
                <c:pt idx="5">
                  <c:v>103.8127565519419</c:v>
                </c:pt>
                <c:pt idx="6">
                  <c:v>106.58351752447111</c:v>
                </c:pt>
                <c:pt idx="7">
                  <c:v>102.65235238395958</c:v>
                </c:pt>
                <c:pt idx="8">
                  <c:v>103.29175876223556</c:v>
                </c:pt>
                <c:pt idx="9">
                  <c:v>105.29681086201452</c:v>
                </c:pt>
                <c:pt idx="10">
                  <c:v>109.46084622671297</c:v>
                </c:pt>
                <c:pt idx="11">
                  <c:v>105.32443953268078</c:v>
                </c:pt>
                <c:pt idx="12">
                  <c:v>105.60467319229554</c:v>
                </c:pt>
                <c:pt idx="13">
                  <c:v>107.83075465740448</c:v>
                </c:pt>
                <c:pt idx="14">
                  <c:v>111.59220082096621</c:v>
                </c:pt>
                <c:pt idx="15">
                  <c:v>107.72813388064415</c:v>
                </c:pt>
                <c:pt idx="16">
                  <c:v>108.85696242500788</c:v>
                </c:pt>
                <c:pt idx="17">
                  <c:v>110.75544679507421</c:v>
                </c:pt>
                <c:pt idx="18">
                  <c:v>114.86817177139248</c:v>
                </c:pt>
                <c:pt idx="19">
                  <c:v>110.32917587622354</c:v>
                </c:pt>
                <c:pt idx="20">
                  <c:v>111.4185348910641</c:v>
                </c:pt>
                <c:pt idx="21">
                  <c:v>112.70524155352068</c:v>
                </c:pt>
                <c:pt idx="22">
                  <c:v>116.47063467003474</c:v>
                </c:pt>
                <c:pt idx="23">
                  <c:v>111.93953268077044</c:v>
                </c:pt>
                <c:pt idx="24">
                  <c:v>112.02241869276919</c:v>
                </c:pt>
              </c:numCache>
            </c:numRef>
          </c:val>
          <c:smooth val="0"/>
          <c:extLst>
            <c:ext xmlns:c16="http://schemas.microsoft.com/office/drawing/2014/chart" uri="{C3380CC4-5D6E-409C-BE32-E72D297353CC}">
              <c16:uniqueId val="{00000000-E6A1-46A8-BB98-F2ED3E08A8C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103.52286773794808</c:v>
                </c:pt>
                <c:pt idx="2">
                  <c:v>102.62669962917181</c:v>
                </c:pt>
                <c:pt idx="3">
                  <c:v>100.37082818294189</c:v>
                </c:pt>
                <c:pt idx="4">
                  <c:v>97.156983930778736</c:v>
                </c:pt>
                <c:pt idx="5">
                  <c:v>100.27812113720643</c:v>
                </c:pt>
                <c:pt idx="6">
                  <c:v>101.11248454882571</c:v>
                </c:pt>
                <c:pt idx="7">
                  <c:v>99.814585908529054</c:v>
                </c:pt>
                <c:pt idx="8">
                  <c:v>98.331273176761442</c:v>
                </c:pt>
                <c:pt idx="9">
                  <c:v>101.14338689740421</c:v>
                </c:pt>
                <c:pt idx="10">
                  <c:v>101.69962917181705</c:v>
                </c:pt>
                <c:pt idx="11">
                  <c:v>100.46353522867737</c:v>
                </c:pt>
                <c:pt idx="12">
                  <c:v>99.78368355995056</c:v>
                </c:pt>
                <c:pt idx="13">
                  <c:v>103.27564894932016</c:v>
                </c:pt>
                <c:pt idx="14">
                  <c:v>106.98393077873918</c:v>
                </c:pt>
                <c:pt idx="15">
                  <c:v>103.36835599505562</c:v>
                </c:pt>
                <c:pt idx="16">
                  <c:v>105.0061804697157</c:v>
                </c:pt>
                <c:pt idx="17">
                  <c:v>107.3547589616811</c:v>
                </c:pt>
                <c:pt idx="18">
                  <c:v>111.03213844252163</c:v>
                </c:pt>
                <c:pt idx="19">
                  <c:v>109.42521631644004</c:v>
                </c:pt>
                <c:pt idx="20">
                  <c:v>108.96168108776267</c:v>
                </c:pt>
                <c:pt idx="21">
                  <c:v>113.59703337453647</c:v>
                </c:pt>
                <c:pt idx="22">
                  <c:v>115.60568603213844</c:v>
                </c:pt>
                <c:pt idx="23">
                  <c:v>114.43139678615574</c:v>
                </c:pt>
                <c:pt idx="24">
                  <c:v>110.7540173053152</c:v>
                </c:pt>
              </c:numCache>
            </c:numRef>
          </c:val>
          <c:smooth val="0"/>
          <c:extLst>
            <c:ext xmlns:c16="http://schemas.microsoft.com/office/drawing/2014/chart" uri="{C3380CC4-5D6E-409C-BE32-E72D297353CC}">
              <c16:uniqueId val="{00000001-E6A1-46A8-BB98-F2ED3E08A8C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101.69270833333333</c:v>
                </c:pt>
                <c:pt idx="2">
                  <c:v>100.42317708333333</c:v>
                </c:pt>
                <c:pt idx="3">
                  <c:v>99.788411458333343</c:v>
                </c:pt>
                <c:pt idx="4">
                  <c:v>96.956380208333343</c:v>
                </c:pt>
                <c:pt idx="5">
                  <c:v>99.267578125</c:v>
                </c:pt>
                <c:pt idx="6">
                  <c:v>96.826171875</c:v>
                </c:pt>
                <c:pt idx="7">
                  <c:v>95.068359375</c:v>
                </c:pt>
                <c:pt idx="8">
                  <c:v>93.65234375</c:v>
                </c:pt>
                <c:pt idx="9">
                  <c:v>94.970703125</c:v>
                </c:pt>
                <c:pt idx="10">
                  <c:v>92.952473958333343</c:v>
                </c:pt>
                <c:pt idx="11">
                  <c:v>93.033854166666657</c:v>
                </c:pt>
                <c:pt idx="12">
                  <c:v>92.464192708333343</c:v>
                </c:pt>
                <c:pt idx="13">
                  <c:v>94.645182291666657</c:v>
                </c:pt>
                <c:pt idx="14">
                  <c:v>93.522135416666657</c:v>
                </c:pt>
                <c:pt idx="15">
                  <c:v>92.67578125</c:v>
                </c:pt>
                <c:pt idx="16">
                  <c:v>93.587239583333343</c:v>
                </c:pt>
                <c:pt idx="17">
                  <c:v>95.735677083333343</c:v>
                </c:pt>
                <c:pt idx="18">
                  <c:v>93.961588541666657</c:v>
                </c:pt>
                <c:pt idx="19">
                  <c:v>92.887369791666657</c:v>
                </c:pt>
                <c:pt idx="20">
                  <c:v>92.171223958333343</c:v>
                </c:pt>
                <c:pt idx="21">
                  <c:v>94.742838541666657</c:v>
                </c:pt>
                <c:pt idx="22">
                  <c:v>92.3828125</c:v>
                </c:pt>
                <c:pt idx="23">
                  <c:v>91.520182291666657</c:v>
                </c:pt>
                <c:pt idx="24">
                  <c:v>88.0859375</c:v>
                </c:pt>
              </c:numCache>
            </c:numRef>
          </c:val>
          <c:smooth val="0"/>
          <c:extLst>
            <c:ext xmlns:c16="http://schemas.microsoft.com/office/drawing/2014/chart" uri="{C3380CC4-5D6E-409C-BE32-E72D297353CC}">
              <c16:uniqueId val="{00000002-E6A1-46A8-BB98-F2ED3E08A8C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6A1-46A8-BB98-F2ED3E08A8C1}"/>
                </c:ext>
              </c:extLst>
            </c:dLbl>
            <c:dLbl>
              <c:idx val="1"/>
              <c:delete val="1"/>
              <c:extLst>
                <c:ext xmlns:c15="http://schemas.microsoft.com/office/drawing/2012/chart" uri="{CE6537A1-D6FC-4f65-9D91-7224C49458BB}"/>
                <c:ext xmlns:c16="http://schemas.microsoft.com/office/drawing/2014/chart" uri="{C3380CC4-5D6E-409C-BE32-E72D297353CC}">
                  <c16:uniqueId val="{00000004-E6A1-46A8-BB98-F2ED3E08A8C1}"/>
                </c:ext>
              </c:extLst>
            </c:dLbl>
            <c:dLbl>
              <c:idx val="2"/>
              <c:delete val="1"/>
              <c:extLst>
                <c:ext xmlns:c15="http://schemas.microsoft.com/office/drawing/2012/chart" uri="{CE6537A1-D6FC-4f65-9D91-7224C49458BB}"/>
                <c:ext xmlns:c16="http://schemas.microsoft.com/office/drawing/2014/chart" uri="{C3380CC4-5D6E-409C-BE32-E72D297353CC}">
                  <c16:uniqueId val="{00000005-E6A1-46A8-BB98-F2ED3E08A8C1}"/>
                </c:ext>
              </c:extLst>
            </c:dLbl>
            <c:dLbl>
              <c:idx val="3"/>
              <c:delete val="1"/>
              <c:extLst>
                <c:ext xmlns:c15="http://schemas.microsoft.com/office/drawing/2012/chart" uri="{CE6537A1-D6FC-4f65-9D91-7224C49458BB}"/>
                <c:ext xmlns:c16="http://schemas.microsoft.com/office/drawing/2014/chart" uri="{C3380CC4-5D6E-409C-BE32-E72D297353CC}">
                  <c16:uniqueId val="{00000006-E6A1-46A8-BB98-F2ED3E08A8C1}"/>
                </c:ext>
              </c:extLst>
            </c:dLbl>
            <c:dLbl>
              <c:idx val="4"/>
              <c:delete val="1"/>
              <c:extLst>
                <c:ext xmlns:c15="http://schemas.microsoft.com/office/drawing/2012/chart" uri="{CE6537A1-D6FC-4f65-9D91-7224C49458BB}"/>
                <c:ext xmlns:c16="http://schemas.microsoft.com/office/drawing/2014/chart" uri="{C3380CC4-5D6E-409C-BE32-E72D297353CC}">
                  <c16:uniqueId val="{00000007-E6A1-46A8-BB98-F2ED3E08A8C1}"/>
                </c:ext>
              </c:extLst>
            </c:dLbl>
            <c:dLbl>
              <c:idx val="5"/>
              <c:delete val="1"/>
              <c:extLst>
                <c:ext xmlns:c15="http://schemas.microsoft.com/office/drawing/2012/chart" uri="{CE6537A1-D6FC-4f65-9D91-7224C49458BB}"/>
                <c:ext xmlns:c16="http://schemas.microsoft.com/office/drawing/2014/chart" uri="{C3380CC4-5D6E-409C-BE32-E72D297353CC}">
                  <c16:uniqueId val="{00000008-E6A1-46A8-BB98-F2ED3E08A8C1}"/>
                </c:ext>
              </c:extLst>
            </c:dLbl>
            <c:dLbl>
              <c:idx val="6"/>
              <c:delete val="1"/>
              <c:extLst>
                <c:ext xmlns:c15="http://schemas.microsoft.com/office/drawing/2012/chart" uri="{CE6537A1-D6FC-4f65-9D91-7224C49458BB}"/>
                <c:ext xmlns:c16="http://schemas.microsoft.com/office/drawing/2014/chart" uri="{C3380CC4-5D6E-409C-BE32-E72D297353CC}">
                  <c16:uniqueId val="{00000009-E6A1-46A8-BB98-F2ED3E08A8C1}"/>
                </c:ext>
              </c:extLst>
            </c:dLbl>
            <c:dLbl>
              <c:idx val="7"/>
              <c:delete val="1"/>
              <c:extLst>
                <c:ext xmlns:c15="http://schemas.microsoft.com/office/drawing/2012/chart" uri="{CE6537A1-D6FC-4f65-9D91-7224C49458BB}"/>
                <c:ext xmlns:c16="http://schemas.microsoft.com/office/drawing/2014/chart" uri="{C3380CC4-5D6E-409C-BE32-E72D297353CC}">
                  <c16:uniqueId val="{0000000A-E6A1-46A8-BB98-F2ED3E08A8C1}"/>
                </c:ext>
              </c:extLst>
            </c:dLbl>
            <c:dLbl>
              <c:idx val="8"/>
              <c:delete val="1"/>
              <c:extLst>
                <c:ext xmlns:c15="http://schemas.microsoft.com/office/drawing/2012/chart" uri="{CE6537A1-D6FC-4f65-9D91-7224C49458BB}"/>
                <c:ext xmlns:c16="http://schemas.microsoft.com/office/drawing/2014/chart" uri="{C3380CC4-5D6E-409C-BE32-E72D297353CC}">
                  <c16:uniqueId val="{0000000B-E6A1-46A8-BB98-F2ED3E08A8C1}"/>
                </c:ext>
              </c:extLst>
            </c:dLbl>
            <c:dLbl>
              <c:idx val="9"/>
              <c:delete val="1"/>
              <c:extLst>
                <c:ext xmlns:c15="http://schemas.microsoft.com/office/drawing/2012/chart" uri="{CE6537A1-D6FC-4f65-9D91-7224C49458BB}"/>
                <c:ext xmlns:c16="http://schemas.microsoft.com/office/drawing/2014/chart" uri="{C3380CC4-5D6E-409C-BE32-E72D297353CC}">
                  <c16:uniqueId val="{0000000C-E6A1-46A8-BB98-F2ED3E08A8C1}"/>
                </c:ext>
              </c:extLst>
            </c:dLbl>
            <c:dLbl>
              <c:idx val="10"/>
              <c:delete val="1"/>
              <c:extLst>
                <c:ext xmlns:c15="http://schemas.microsoft.com/office/drawing/2012/chart" uri="{CE6537A1-D6FC-4f65-9D91-7224C49458BB}"/>
                <c:ext xmlns:c16="http://schemas.microsoft.com/office/drawing/2014/chart" uri="{C3380CC4-5D6E-409C-BE32-E72D297353CC}">
                  <c16:uniqueId val="{0000000D-E6A1-46A8-BB98-F2ED3E08A8C1}"/>
                </c:ext>
              </c:extLst>
            </c:dLbl>
            <c:dLbl>
              <c:idx val="11"/>
              <c:delete val="1"/>
              <c:extLst>
                <c:ext xmlns:c15="http://schemas.microsoft.com/office/drawing/2012/chart" uri="{CE6537A1-D6FC-4f65-9D91-7224C49458BB}"/>
                <c:ext xmlns:c16="http://schemas.microsoft.com/office/drawing/2014/chart" uri="{C3380CC4-5D6E-409C-BE32-E72D297353CC}">
                  <c16:uniqueId val="{0000000E-E6A1-46A8-BB98-F2ED3E08A8C1}"/>
                </c:ext>
              </c:extLst>
            </c:dLbl>
            <c:dLbl>
              <c:idx val="12"/>
              <c:delete val="1"/>
              <c:extLst>
                <c:ext xmlns:c15="http://schemas.microsoft.com/office/drawing/2012/chart" uri="{CE6537A1-D6FC-4f65-9D91-7224C49458BB}"/>
                <c:ext xmlns:c16="http://schemas.microsoft.com/office/drawing/2014/chart" uri="{C3380CC4-5D6E-409C-BE32-E72D297353CC}">
                  <c16:uniqueId val="{0000000F-E6A1-46A8-BB98-F2ED3E08A8C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A1-46A8-BB98-F2ED3E08A8C1}"/>
                </c:ext>
              </c:extLst>
            </c:dLbl>
            <c:dLbl>
              <c:idx val="14"/>
              <c:delete val="1"/>
              <c:extLst>
                <c:ext xmlns:c15="http://schemas.microsoft.com/office/drawing/2012/chart" uri="{CE6537A1-D6FC-4f65-9D91-7224C49458BB}"/>
                <c:ext xmlns:c16="http://schemas.microsoft.com/office/drawing/2014/chart" uri="{C3380CC4-5D6E-409C-BE32-E72D297353CC}">
                  <c16:uniqueId val="{00000011-E6A1-46A8-BB98-F2ED3E08A8C1}"/>
                </c:ext>
              </c:extLst>
            </c:dLbl>
            <c:dLbl>
              <c:idx val="15"/>
              <c:delete val="1"/>
              <c:extLst>
                <c:ext xmlns:c15="http://schemas.microsoft.com/office/drawing/2012/chart" uri="{CE6537A1-D6FC-4f65-9D91-7224C49458BB}"/>
                <c:ext xmlns:c16="http://schemas.microsoft.com/office/drawing/2014/chart" uri="{C3380CC4-5D6E-409C-BE32-E72D297353CC}">
                  <c16:uniqueId val="{00000012-E6A1-46A8-BB98-F2ED3E08A8C1}"/>
                </c:ext>
              </c:extLst>
            </c:dLbl>
            <c:dLbl>
              <c:idx val="16"/>
              <c:delete val="1"/>
              <c:extLst>
                <c:ext xmlns:c15="http://schemas.microsoft.com/office/drawing/2012/chart" uri="{CE6537A1-D6FC-4f65-9D91-7224C49458BB}"/>
                <c:ext xmlns:c16="http://schemas.microsoft.com/office/drawing/2014/chart" uri="{C3380CC4-5D6E-409C-BE32-E72D297353CC}">
                  <c16:uniqueId val="{00000013-E6A1-46A8-BB98-F2ED3E08A8C1}"/>
                </c:ext>
              </c:extLst>
            </c:dLbl>
            <c:dLbl>
              <c:idx val="17"/>
              <c:delete val="1"/>
              <c:extLst>
                <c:ext xmlns:c15="http://schemas.microsoft.com/office/drawing/2012/chart" uri="{CE6537A1-D6FC-4f65-9D91-7224C49458BB}"/>
                <c:ext xmlns:c16="http://schemas.microsoft.com/office/drawing/2014/chart" uri="{C3380CC4-5D6E-409C-BE32-E72D297353CC}">
                  <c16:uniqueId val="{00000014-E6A1-46A8-BB98-F2ED3E08A8C1}"/>
                </c:ext>
              </c:extLst>
            </c:dLbl>
            <c:dLbl>
              <c:idx val="18"/>
              <c:delete val="1"/>
              <c:extLst>
                <c:ext xmlns:c15="http://schemas.microsoft.com/office/drawing/2012/chart" uri="{CE6537A1-D6FC-4f65-9D91-7224C49458BB}"/>
                <c:ext xmlns:c16="http://schemas.microsoft.com/office/drawing/2014/chart" uri="{C3380CC4-5D6E-409C-BE32-E72D297353CC}">
                  <c16:uniqueId val="{00000015-E6A1-46A8-BB98-F2ED3E08A8C1}"/>
                </c:ext>
              </c:extLst>
            </c:dLbl>
            <c:dLbl>
              <c:idx val="19"/>
              <c:delete val="1"/>
              <c:extLst>
                <c:ext xmlns:c15="http://schemas.microsoft.com/office/drawing/2012/chart" uri="{CE6537A1-D6FC-4f65-9D91-7224C49458BB}"/>
                <c:ext xmlns:c16="http://schemas.microsoft.com/office/drawing/2014/chart" uri="{C3380CC4-5D6E-409C-BE32-E72D297353CC}">
                  <c16:uniqueId val="{00000016-E6A1-46A8-BB98-F2ED3E08A8C1}"/>
                </c:ext>
              </c:extLst>
            </c:dLbl>
            <c:dLbl>
              <c:idx val="20"/>
              <c:delete val="1"/>
              <c:extLst>
                <c:ext xmlns:c15="http://schemas.microsoft.com/office/drawing/2012/chart" uri="{CE6537A1-D6FC-4f65-9D91-7224C49458BB}"/>
                <c:ext xmlns:c16="http://schemas.microsoft.com/office/drawing/2014/chart" uri="{C3380CC4-5D6E-409C-BE32-E72D297353CC}">
                  <c16:uniqueId val="{00000017-E6A1-46A8-BB98-F2ED3E08A8C1}"/>
                </c:ext>
              </c:extLst>
            </c:dLbl>
            <c:dLbl>
              <c:idx val="21"/>
              <c:delete val="1"/>
              <c:extLst>
                <c:ext xmlns:c15="http://schemas.microsoft.com/office/drawing/2012/chart" uri="{CE6537A1-D6FC-4f65-9D91-7224C49458BB}"/>
                <c:ext xmlns:c16="http://schemas.microsoft.com/office/drawing/2014/chart" uri="{C3380CC4-5D6E-409C-BE32-E72D297353CC}">
                  <c16:uniqueId val="{00000018-E6A1-46A8-BB98-F2ED3E08A8C1}"/>
                </c:ext>
              </c:extLst>
            </c:dLbl>
            <c:dLbl>
              <c:idx val="22"/>
              <c:delete val="1"/>
              <c:extLst>
                <c:ext xmlns:c15="http://schemas.microsoft.com/office/drawing/2012/chart" uri="{CE6537A1-D6FC-4f65-9D91-7224C49458BB}"/>
                <c:ext xmlns:c16="http://schemas.microsoft.com/office/drawing/2014/chart" uri="{C3380CC4-5D6E-409C-BE32-E72D297353CC}">
                  <c16:uniqueId val="{00000019-E6A1-46A8-BB98-F2ED3E08A8C1}"/>
                </c:ext>
              </c:extLst>
            </c:dLbl>
            <c:dLbl>
              <c:idx val="23"/>
              <c:delete val="1"/>
              <c:extLst>
                <c:ext xmlns:c15="http://schemas.microsoft.com/office/drawing/2012/chart" uri="{CE6537A1-D6FC-4f65-9D91-7224C49458BB}"/>
                <c:ext xmlns:c16="http://schemas.microsoft.com/office/drawing/2014/chart" uri="{C3380CC4-5D6E-409C-BE32-E72D297353CC}">
                  <c16:uniqueId val="{0000001A-E6A1-46A8-BB98-F2ED3E08A8C1}"/>
                </c:ext>
              </c:extLst>
            </c:dLbl>
            <c:dLbl>
              <c:idx val="24"/>
              <c:delete val="1"/>
              <c:extLst>
                <c:ext xmlns:c15="http://schemas.microsoft.com/office/drawing/2012/chart" uri="{CE6537A1-D6FC-4f65-9D91-7224C49458BB}"/>
                <c:ext xmlns:c16="http://schemas.microsoft.com/office/drawing/2014/chart" uri="{C3380CC4-5D6E-409C-BE32-E72D297353CC}">
                  <c16:uniqueId val="{0000001B-E6A1-46A8-BB98-F2ED3E08A8C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6A1-46A8-BB98-F2ED3E08A8C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Rhein-Pfalz-Kreis (07338)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28382</v>
      </c>
      <c r="F11" s="238">
        <v>28361</v>
      </c>
      <c r="G11" s="238">
        <v>29509</v>
      </c>
      <c r="H11" s="238">
        <v>28555</v>
      </c>
      <c r="I11" s="265">
        <v>28229</v>
      </c>
      <c r="J11" s="263">
        <v>153</v>
      </c>
      <c r="K11" s="266">
        <v>0.54199581990151968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20.907617504051863</v>
      </c>
      <c r="E13" s="115">
        <v>5934</v>
      </c>
      <c r="F13" s="114">
        <v>5714</v>
      </c>
      <c r="G13" s="114">
        <v>6674</v>
      </c>
      <c r="H13" s="114">
        <v>6139</v>
      </c>
      <c r="I13" s="140">
        <v>5777</v>
      </c>
      <c r="J13" s="115">
        <v>157</v>
      </c>
      <c r="K13" s="116">
        <v>2.717673532975593</v>
      </c>
    </row>
    <row r="14" spans="1:255" ht="14.1" customHeight="1" x14ac:dyDescent="0.2">
      <c r="A14" s="306" t="s">
        <v>230</v>
      </c>
      <c r="B14" s="307"/>
      <c r="C14" s="308"/>
      <c r="D14" s="113">
        <v>61.066873370446061</v>
      </c>
      <c r="E14" s="115">
        <v>17332</v>
      </c>
      <c r="F14" s="114">
        <v>17487</v>
      </c>
      <c r="G14" s="114">
        <v>17680</v>
      </c>
      <c r="H14" s="114">
        <v>17331</v>
      </c>
      <c r="I14" s="140">
        <v>17369</v>
      </c>
      <c r="J14" s="115">
        <v>-37</v>
      </c>
      <c r="K14" s="116">
        <v>-0.21302320225689447</v>
      </c>
    </row>
    <row r="15" spans="1:255" ht="14.1" customHeight="1" x14ac:dyDescent="0.2">
      <c r="A15" s="306" t="s">
        <v>231</v>
      </c>
      <c r="B15" s="307"/>
      <c r="C15" s="308"/>
      <c r="D15" s="113">
        <v>9.6751462194348523</v>
      </c>
      <c r="E15" s="115">
        <v>2746</v>
      </c>
      <c r="F15" s="114">
        <v>2775</v>
      </c>
      <c r="G15" s="114">
        <v>2767</v>
      </c>
      <c r="H15" s="114">
        <v>2721</v>
      </c>
      <c r="I15" s="140">
        <v>2719</v>
      </c>
      <c r="J15" s="115">
        <v>27</v>
      </c>
      <c r="K15" s="116">
        <v>0.99301213681500555</v>
      </c>
    </row>
    <row r="16" spans="1:255" ht="14.1" customHeight="1" x14ac:dyDescent="0.2">
      <c r="A16" s="306" t="s">
        <v>232</v>
      </c>
      <c r="B16" s="307"/>
      <c r="C16" s="308"/>
      <c r="D16" s="113">
        <v>7.3849623000493274</v>
      </c>
      <c r="E16" s="115">
        <v>2096</v>
      </c>
      <c r="F16" s="114">
        <v>2113</v>
      </c>
      <c r="G16" s="114">
        <v>2114</v>
      </c>
      <c r="H16" s="114">
        <v>2094</v>
      </c>
      <c r="I16" s="140">
        <v>2094</v>
      </c>
      <c r="J16" s="115">
        <v>2</v>
      </c>
      <c r="K16" s="116">
        <v>9.5510983763132759E-2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2.5720527094637444</v>
      </c>
      <c r="E18" s="115">
        <v>730</v>
      </c>
      <c r="F18" s="114">
        <v>665</v>
      </c>
      <c r="G18" s="114">
        <v>1505</v>
      </c>
      <c r="H18" s="114">
        <v>1012</v>
      </c>
      <c r="I18" s="140">
        <v>787</v>
      </c>
      <c r="J18" s="115">
        <v>-57</v>
      </c>
      <c r="K18" s="116">
        <v>-7.2426937738246506</v>
      </c>
    </row>
    <row r="19" spans="1:255" ht="14.1" customHeight="1" x14ac:dyDescent="0.2">
      <c r="A19" s="306" t="s">
        <v>235</v>
      </c>
      <c r="B19" s="307" t="s">
        <v>236</v>
      </c>
      <c r="C19" s="308"/>
      <c r="D19" s="113">
        <v>2.4275949545486575</v>
      </c>
      <c r="E19" s="115">
        <v>689</v>
      </c>
      <c r="F19" s="114">
        <v>628</v>
      </c>
      <c r="G19" s="114">
        <v>1469</v>
      </c>
      <c r="H19" s="114">
        <v>976</v>
      </c>
      <c r="I19" s="140">
        <v>750</v>
      </c>
      <c r="J19" s="115">
        <v>-61</v>
      </c>
      <c r="K19" s="116">
        <v>-8.1333333333333329</v>
      </c>
    </row>
    <row r="20" spans="1:255" ht="14.1" customHeight="1" x14ac:dyDescent="0.2">
      <c r="A20" s="306">
        <v>12</v>
      </c>
      <c r="B20" s="307" t="s">
        <v>237</v>
      </c>
      <c r="C20" s="308"/>
      <c r="D20" s="113">
        <v>1.5573250651821577</v>
      </c>
      <c r="E20" s="115">
        <v>442</v>
      </c>
      <c r="F20" s="114">
        <v>409</v>
      </c>
      <c r="G20" s="114">
        <v>462</v>
      </c>
      <c r="H20" s="114">
        <v>458</v>
      </c>
      <c r="I20" s="140">
        <v>439</v>
      </c>
      <c r="J20" s="115">
        <v>3</v>
      </c>
      <c r="K20" s="116">
        <v>0.68337129840546695</v>
      </c>
    </row>
    <row r="21" spans="1:255" ht="14.1" customHeight="1" x14ac:dyDescent="0.2">
      <c r="A21" s="306">
        <v>21</v>
      </c>
      <c r="B21" s="307" t="s">
        <v>238</v>
      </c>
      <c r="C21" s="308"/>
      <c r="D21" s="113">
        <v>0.16912127404693114</v>
      </c>
      <c r="E21" s="115">
        <v>48</v>
      </c>
      <c r="F21" s="114">
        <v>50</v>
      </c>
      <c r="G21" s="114">
        <v>47</v>
      </c>
      <c r="H21" s="114">
        <v>50</v>
      </c>
      <c r="I21" s="140">
        <v>49</v>
      </c>
      <c r="J21" s="115">
        <v>-1</v>
      </c>
      <c r="K21" s="116">
        <v>-2.0408163265306123</v>
      </c>
    </row>
    <row r="22" spans="1:255" ht="14.1" customHeight="1" x14ac:dyDescent="0.2">
      <c r="A22" s="306">
        <v>22</v>
      </c>
      <c r="B22" s="307" t="s">
        <v>239</v>
      </c>
      <c r="C22" s="308"/>
      <c r="D22" s="113">
        <v>1.3600169121274046</v>
      </c>
      <c r="E22" s="115">
        <v>386</v>
      </c>
      <c r="F22" s="114">
        <v>369</v>
      </c>
      <c r="G22" s="114">
        <v>386</v>
      </c>
      <c r="H22" s="114">
        <v>386</v>
      </c>
      <c r="I22" s="140">
        <v>372</v>
      </c>
      <c r="J22" s="115">
        <v>14</v>
      </c>
      <c r="K22" s="116">
        <v>3.763440860215054</v>
      </c>
    </row>
    <row r="23" spans="1:255" ht="14.1" customHeight="1" x14ac:dyDescent="0.2">
      <c r="A23" s="306">
        <v>23</v>
      </c>
      <c r="B23" s="307" t="s">
        <v>240</v>
      </c>
      <c r="C23" s="308"/>
      <c r="D23" s="113">
        <v>0.17969135367486436</v>
      </c>
      <c r="E23" s="115">
        <v>51</v>
      </c>
      <c r="F23" s="114">
        <v>50</v>
      </c>
      <c r="G23" s="114">
        <v>56</v>
      </c>
      <c r="H23" s="114">
        <v>50</v>
      </c>
      <c r="I23" s="140">
        <v>54</v>
      </c>
      <c r="J23" s="115">
        <v>-3</v>
      </c>
      <c r="K23" s="116">
        <v>-5.5555555555555554</v>
      </c>
    </row>
    <row r="24" spans="1:255" ht="14.1" customHeight="1" x14ac:dyDescent="0.2">
      <c r="A24" s="306">
        <v>24</v>
      </c>
      <c r="B24" s="307" t="s">
        <v>241</v>
      </c>
      <c r="C24" s="308"/>
      <c r="D24" s="113">
        <v>2.9314354168134735</v>
      </c>
      <c r="E24" s="115">
        <v>832</v>
      </c>
      <c r="F24" s="114">
        <v>846</v>
      </c>
      <c r="G24" s="114">
        <v>845</v>
      </c>
      <c r="H24" s="114">
        <v>837</v>
      </c>
      <c r="I24" s="140">
        <v>824</v>
      </c>
      <c r="J24" s="115">
        <v>8</v>
      </c>
      <c r="K24" s="116">
        <v>0.970873786407767</v>
      </c>
    </row>
    <row r="25" spans="1:255" ht="14.1" customHeight="1" x14ac:dyDescent="0.2">
      <c r="A25" s="306">
        <v>25</v>
      </c>
      <c r="B25" s="307" t="s">
        <v>242</v>
      </c>
      <c r="C25" s="308"/>
      <c r="D25" s="113">
        <v>2.906771897681629</v>
      </c>
      <c r="E25" s="115">
        <v>825</v>
      </c>
      <c r="F25" s="114">
        <v>839</v>
      </c>
      <c r="G25" s="114">
        <v>841</v>
      </c>
      <c r="H25" s="114">
        <v>823</v>
      </c>
      <c r="I25" s="140">
        <v>818</v>
      </c>
      <c r="J25" s="115">
        <v>7</v>
      </c>
      <c r="K25" s="116">
        <v>0.85574572127139359</v>
      </c>
    </row>
    <row r="26" spans="1:255" ht="14.1" customHeight="1" x14ac:dyDescent="0.2">
      <c r="A26" s="306">
        <v>26</v>
      </c>
      <c r="B26" s="307" t="s">
        <v>243</v>
      </c>
      <c r="C26" s="308"/>
      <c r="D26" s="113">
        <v>3.0406595729687829</v>
      </c>
      <c r="E26" s="115">
        <v>863</v>
      </c>
      <c r="F26" s="114">
        <v>862</v>
      </c>
      <c r="G26" s="114">
        <v>878</v>
      </c>
      <c r="H26" s="114">
        <v>858</v>
      </c>
      <c r="I26" s="140">
        <v>856</v>
      </c>
      <c r="J26" s="115">
        <v>7</v>
      </c>
      <c r="K26" s="116">
        <v>0.81775700934579443</v>
      </c>
    </row>
    <row r="27" spans="1:255" ht="14.1" customHeight="1" x14ac:dyDescent="0.2">
      <c r="A27" s="306">
        <v>27</v>
      </c>
      <c r="B27" s="307" t="s">
        <v>244</v>
      </c>
      <c r="C27" s="308"/>
      <c r="D27" s="113">
        <v>1.3741103516313156</v>
      </c>
      <c r="E27" s="115">
        <v>390</v>
      </c>
      <c r="F27" s="114">
        <v>393</v>
      </c>
      <c r="G27" s="114">
        <v>396</v>
      </c>
      <c r="H27" s="114">
        <v>380</v>
      </c>
      <c r="I27" s="140">
        <v>391</v>
      </c>
      <c r="J27" s="115">
        <v>-1</v>
      </c>
      <c r="K27" s="116">
        <v>-0.25575447570332482</v>
      </c>
    </row>
    <row r="28" spans="1:255" ht="14.1" customHeight="1" x14ac:dyDescent="0.2">
      <c r="A28" s="306">
        <v>28</v>
      </c>
      <c r="B28" s="307" t="s">
        <v>245</v>
      </c>
      <c r="C28" s="308"/>
      <c r="D28" s="113">
        <v>0.16207455429497569</v>
      </c>
      <c r="E28" s="115">
        <v>46</v>
      </c>
      <c r="F28" s="114">
        <v>48</v>
      </c>
      <c r="G28" s="114">
        <v>49</v>
      </c>
      <c r="H28" s="114">
        <v>65</v>
      </c>
      <c r="I28" s="140">
        <v>66</v>
      </c>
      <c r="J28" s="115">
        <v>-20</v>
      </c>
      <c r="K28" s="116">
        <v>-30.303030303030305</v>
      </c>
    </row>
    <row r="29" spans="1:255" ht="14.1" customHeight="1" x14ac:dyDescent="0.2">
      <c r="A29" s="306">
        <v>29</v>
      </c>
      <c r="B29" s="307" t="s">
        <v>246</v>
      </c>
      <c r="C29" s="308"/>
      <c r="D29" s="113">
        <v>3.2872947642872243</v>
      </c>
      <c r="E29" s="115">
        <v>933</v>
      </c>
      <c r="F29" s="114">
        <v>939</v>
      </c>
      <c r="G29" s="114">
        <v>933</v>
      </c>
      <c r="H29" s="114">
        <v>929</v>
      </c>
      <c r="I29" s="140">
        <v>908</v>
      </c>
      <c r="J29" s="115">
        <v>25</v>
      </c>
      <c r="K29" s="116">
        <v>2.7533039647577091</v>
      </c>
    </row>
    <row r="30" spans="1:255" ht="14.1" customHeight="1" x14ac:dyDescent="0.2">
      <c r="A30" s="306" t="s">
        <v>247</v>
      </c>
      <c r="B30" s="307" t="s">
        <v>248</v>
      </c>
      <c r="C30" s="308"/>
      <c r="D30" s="113" t="s">
        <v>513</v>
      </c>
      <c r="E30" s="115" t="s">
        <v>513</v>
      </c>
      <c r="F30" s="114" t="s">
        <v>513</v>
      </c>
      <c r="G30" s="114" t="s">
        <v>513</v>
      </c>
      <c r="H30" s="114">
        <v>334</v>
      </c>
      <c r="I30" s="140">
        <v>324</v>
      </c>
      <c r="J30" s="115" t="s">
        <v>513</v>
      </c>
      <c r="K30" s="116" t="s">
        <v>513</v>
      </c>
    </row>
    <row r="31" spans="1:255" ht="14.1" customHeight="1" x14ac:dyDescent="0.2">
      <c r="A31" s="306" t="s">
        <v>249</v>
      </c>
      <c r="B31" s="307" t="s">
        <v>250</v>
      </c>
      <c r="C31" s="308"/>
      <c r="D31" s="113">
        <v>2.0541188076950179</v>
      </c>
      <c r="E31" s="115">
        <v>583</v>
      </c>
      <c r="F31" s="114">
        <v>600</v>
      </c>
      <c r="G31" s="114">
        <v>591</v>
      </c>
      <c r="H31" s="114">
        <v>591</v>
      </c>
      <c r="I31" s="140">
        <v>581</v>
      </c>
      <c r="J31" s="115">
        <v>2</v>
      </c>
      <c r="K31" s="116">
        <v>0.34423407917383819</v>
      </c>
    </row>
    <row r="32" spans="1:255" ht="14.1" customHeight="1" x14ac:dyDescent="0.2">
      <c r="A32" s="306">
        <v>31</v>
      </c>
      <c r="B32" s="307" t="s">
        <v>251</v>
      </c>
      <c r="C32" s="308"/>
      <c r="D32" s="113">
        <v>0.91255020787823271</v>
      </c>
      <c r="E32" s="115">
        <v>259</v>
      </c>
      <c r="F32" s="114">
        <v>261</v>
      </c>
      <c r="G32" s="114">
        <v>263</v>
      </c>
      <c r="H32" s="114">
        <v>265</v>
      </c>
      <c r="I32" s="140">
        <v>248</v>
      </c>
      <c r="J32" s="115">
        <v>11</v>
      </c>
      <c r="K32" s="116">
        <v>4.435483870967742</v>
      </c>
    </row>
    <row r="33" spans="1:11" ht="14.1" customHeight="1" x14ac:dyDescent="0.2">
      <c r="A33" s="306">
        <v>32</v>
      </c>
      <c r="B33" s="307" t="s">
        <v>252</v>
      </c>
      <c r="C33" s="308"/>
      <c r="D33" s="113">
        <v>3.9109294623352828</v>
      </c>
      <c r="E33" s="115">
        <v>1110</v>
      </c>
      <c r="F33" s="114">
        <v>1055</v>
      </c>
      <c r="G33" s="114">
        <v>1075</v>
      </c>
      <c r="H33" s="114">
        <v>1062</v>
      </c>
      <c r="I33" s="140">
        <v>1050</v>
      </c>
      <c r="J33" s="115">
        <v>60</v>
      </c>
      <c r="K33" s="116">
        <v>5.7142857142857144</v>
      </c>
    </row>
    <row r="34" spans="1:11" ht="14.1" customHeight="1" x14ac:dyDescent="0.2">
      <c r="A34" s="306">
        <v>33</v>
      </c>
      <c r="B34" s="307" t="s">
        <v>253</v>
      </c>
      <c r="C34" s="308"/>
      <c r="D34" s="113">
        <v>2.5332957508279894</v>
      </c>
      <c r="E34" s="115">
        <v>719</v>
      </c>
      <c r="F34" s="114">
        <v>710</v>
      </c>
      <c r="G34" s="114">
        <v>736</v>
      </c>
      <c r="H34" s="114">
        <v>717</v>
      </c>
      <c r="I34" s="140">
        <v>715</v>
      </c>
      <c r="J34" s="115">
        <v>4</v>
      </c>
      <c r="K34" s="116">
        <v>0.55944055944055948</v>
      </c>
    </row>
    <row r="35" spans="1:11" ht="14.1" customHeight="1" x14ac:dyDescent="0.2">
      <c r="A35" s="306">
        <v>34</v>
      </c>
      <c r="B35" s="307" t="s">
        <v>254</v>
      </c>
      <c r="C35" s="308"/>
      <c r="D35" s="113">
        <v>3.3225283630470015</v>
      </c>
      <c r="E35" s="115">
        <v>943</v>
      </c>
      <c r="F35" s="114">
        <v>965</v>
      </c>
      <c r="G35" s="114">
        <v>1000</v>
      </c>
      <c r="H35" s="114">
        <v>991</v>
      </c>
      <c r="I35" s="140">
        <v>994</v>
      </c>
      <c r="J35" s="115">
        <v>-51</v>
      </c>
      <c r="K35" s="116">
        <v>-5.1307847082494966</v>
      </c>
    </row>
    <row r="36" spans="1:11" ht="14.1" customHeight="1" x14ac:dyDescent="0.2">
      <c r="A36" s="306">
        <v>41</v>
      </c>
      <c r="B36" s="307" t="s">
        <v>255</v>
      </c>
      <c r="C36" s="308"/>
      <c r="D36" s="113">
        <v>2.1880064829821717</v>
      </c>
      <c r="E36" s="115">
        <v>621</v>
      </c>
      <c r="F36" s="114">
        <v>613</v>
      </c>
      <c r="G36" s="114">
        <v>631</v>
      </c>
      <c r="H36" s="114">
        <v>644</v>
      </c>
      <c r="I36" s="140">
        <v>644</v>
      </c>
      <c r="J36" s="115">
        <v>-23</v>
      </c>
      <c r="K36" s="116">
        <v>-3.5714285714285716</v>
      </c>
    </row>
    <row r="37" spans="1:11" ht="14.1" customHeight="1" x14ac:dyDescent="0.2">
      <c r="A37" s="306">
        <v>42</v>
      </c>
      <c r="B37" s="307" t="s">
        <v>256</v>
      </c>
      <c r="C37" s="308"/>
      <c r="D37" s="113">
        <v>0.16559791417095343</v>
      </c>
      <c r="E37" s="115">
        <v>47</v>
      </c>
      <c r="F37" s="114">
        <v>44</v>
      </c>
      <c r="G37" s="114">
        <v>45</v>
      </c>
      <c r="H37" s="114">
        <v>44</v>
      </c>
      <c r="I37" s="140">
        <v>44</v>
      </c>
      <c r="J37" s="115">
        <v>3</v>
      </c>
      <c r="K37" s="116">
        <v>6.8181818181818183</v>
      </c>
    </row>
    <row r="38" spans="1:11" ht="14.1" customHeight="1" x14ac:dyDescent="0.2">
      <c r="A38" s="306">
        <v>43</v>
      </c>
      <c r="B38" s="307" t="s">
        <v>257</v>
      </c>
      <c r="C38" s="308"/>
      <c r="D38" s="113">
        <v>0.89845676837432176</v>
      </c>
      <c r="E38" s="115">
        <v>255</v>
      </c>
      <c r="F38" s="114">
        <v>241</v>
      </c>
      <c r="G38" s="114">
        <v>246</v>
      </c>
      <c r="H38" s="114">
        <v>234</v>
      </c>
      <c r="I38" s="140">
        <v>230</v>
      </c>
      <c r="J38" s="115">
        <v>25</v>
      </c>
      <c r="K38" s="116">
        <v>10.869565217391305</v>
      </c>
    </row>
    <row r="39" spans="1:11" ht="14.1" customHeight="1" x14ac:dyDescent="0.2">
      <c r="A39" s="306">
        <v>51</v>
      </c>
      <c r="B39" s="307" t="s">
        <v>258</v>
      </c>
      <c r="C39" s="308"/>
      <c r="D39" s="113">
        <v>7.8923261221901209</v>
      </c>
      <c r="E39" s="115">
        <v>2240</v>
      </c>
      <c r="F39" s="114">
        <v>2222</v>
      </c>
      <c r="G39" s="114">
        <v>2322</v>
      </c>
      <c r="H39" s="114">
        <v>2295</v>
      </c>
      <c r="I39" s="140">
        <v>2245</v>
      </c>
      <c r="J39" s="115">
        <v>-5</v>
      </c>
      <c r="K39" s="116">
        <v>-0.22271714922048999</v>
      </c>
    </row>
    <row r="40" spans="1:11" ht="14.1" customHeight="1" x14ac:dyDescent="0.2">
      <c r="A40" s="306" t="s">
        <v>259</v>
      </c>
      <c r="B40" s="307" t="s">
        <v>260</v>
      </c>
      <c r="C40" s="308"/>
      <c r="D40" s="113">
        <v>6.4054682545275172</v>
      </c>
      <c r="E40" s="115">
        <v>1818</v>
      </c>
      <c r="F40" s="114">
        <v>1788</v>
      </c>
      <c r="G40" s="114">
        <v>1879</v>
      </c>
      <c r="H40" s="114">
        <v>1872</v>
      </c>
      <c r="I40" s="140">
        <v>1812</v>
      </c>
      <c r="J40" s="115">
        <v>6</v>
      </c>
      <c r="K40" s="116">
        <v>0.33112582781456956</v>
      </c>
    </row>
    <row r="41" spans="1:11" ht="14.1" customHeight="1" x14ac:dyDescent="0.2">
      <c r="A41" s="306"/>
      <c r="B41" s="307" t="s">
        <v>261</v>
      </c>
      <c r="C41" s="308"/>
      <c r="D41" s="113">
        <v>5.5281516454090625</v>
      </c>
      <c r="E41" s="115">
        <v>1569</v>
      </c>
      <c r="F41" s="114">
        <v>1565</v>
      </c>
      <c r="G41" s="114">
        <v>1643</v>
      </c>
      <c r="H41" s="114">
        <v>1643</v>
      </c>
      <c r="I41" s="140">
        <v>1580</v>
      </c>
      <c r="J41" s="115">
        <v>-11</v>
      </c>
      <c r="K41" s="116">
        <v>-0.69620253164556967</v>
      </c>
    </row>
    <row r="42" spans="1:11" ht="14.1" customHeight="1" x14ac:dyDescent="0.2">
      <c r="A42" s="306">
        <v>52</v>
      </c>
      <c r="B42" s="307" t="s">
        <v>262</v>
      </c>
      <c r="C42" s="308"/>
      <c r="D42" s="113">
        <v>7.2863082235219503</v>
      </c>
      <c r="E42" s="115">
        <v>2068</v>
      </c>
      <c r="F42" s="114">
        <v>2087</v>
      </c>
      <c r="G42" s="114">
        <v>2041</v>
      </c>
      <c r="H42" s="114">
        <v>1972</v>
      </c>
      <c r="I42" s="140">
        <v>1968</v>
      </c>
      <c r="J42" s="115">
        <v>100</v>
      </c>
      <c r="K42" s="116">
        <v>5.0813008130081299</v>
      </c>
    </row>
    <row r="43" spans="1:11" ht="14.1" customHeight="1" x14ac:dyDescent="0.2">
      <c r="A43" s="306" t="s">
        <v>263</v>
      </c>
      <c r="B43" s="307" t="s">
        <v>264</v>
      </c>
      <c r="C43" s="308"/>
      <c r="D43" s="113">
        <v>6.7120005637375799</v>
      </c>
      <c r="E43" s="115">
        <v>1905</v>
      </c>
      <c r="F43" s="114">
        <v>1910</v>
      </c>
      <c r="G43" s="114">
        <v>1869</v>
      </c>
      <c r="H43" s="114">
        <v>1808</v>
      </c>
      <c r="I43" s="140">
        <v>1801</v>
      </c>
      <c r="J43" s="115">
        <v>104</v>
      </c>
      <c r="K43" s="116">
        <v>5.7745696835091618</v>
      </c>
    </row>
    <row r="44" spans="1:11" ht="14.1" customHeight="1" x14ac:dyDescent="0.2">
      <c r="A44" s="306">
        <v>53</v>
      </c>
      <c r="B44" s="307" t="s">
        <v>265</v>
      </c>
      <c r="C44" s="308"/>
      <c r="D44" s="113">
        <v>1.3001197942357832</v>
      </c>
      <c r="E44" s="115">
        <v>369</v>
      </c>
      <c r="F44" s="114">
        <v>356</v>
      </c>
      <c r="G44" s="114">
        <v>380</v>
      </c>
      <c r="H44" s="114">
        <v>384</v>
      </c>
      <c r="I44" s="140">
        <v>372</v>
      </c>
      <c r="J44" s="115">
        <v>-3</v>
      </c>
      <c r="K44" s="116">
        <v>-0.80645161290322576</v>
      </c>
    </row>
    <row r="45" spans="1:11" ht="14.1" customHeight="1" x14ac:dyDescent="0.2">
      <c r="A45" s="306" t="s">
        <v>266</v>
      </c>
      <c r="B45" s="307" t="s">
        <v>267</v>
      </c>
      <c r="C45" s="308"/>
      <c r="D45" s="113">
        <v>1.1732788387005848</v>
      </c>
      <c r="E45" s="115">
        <v>333</v>
      </c>
      <c r="F45" s="114">
        <v>332</v>
      </c>
      <c r="G45" s="114">
        <v>343</v>
      </c>
      <c r="H45" s="114">
        <v>344</v>
      </c>
      <c r="I45" s="140">
        <v>341</v>
      </c>
      <c r="J45" s="115">
        <v>-8</v>
      </c>
      <c r="K45" s="116">
        <v>-2.3460410557184752</v>
      </c>
    </row>
    <row r="46" spans="1:11" ht="14.1" customHeight="1" x14ac:dyDescent="0.2">
      <c r="A46" s="306">
        <v>54</v>
      </c>
      <c r="B46" s="307" t="s">
        <v>268</v>
      </c>
      <c r="C46" s="308"/>
      <c r="D46" s="113">
        <v>3.3366218025509125</v>
      </c>
      <c r="E46" s="115">
        <v>947</v>
      </c>
      <c r="F46" s="114">
        <v>946</v>
      </c>
      <c r="G46" s="114">
        <v>971</v>
      </c>
      <c r="H46" s="114">
        <v>960</v>
      </c>
      <c r="I46" s="140">
        <v>963</v>
      </c>
      <c r="J46" s="115">
        <v>-16</v>
      </c>
      <c r="K46" s="116">
        <v>-1.6614745586708204</v>
      </c>
    </row>
    <row r="47" spans="1:11" ht="14.1" customHeight="1" x14ac:dyDescent="0.2">
      <c r="A47" s="306">
        <v>61</v>
      </c>
      <c r="B47" s="307" t="s">
        <v>269</v>
      </c>
      <c r="C47" s="308"/>
      <c r="D47" s="113">
        <v>2.0083151293073076</v>
      </c>
      <c r="E47" s="115">
        <v>570</v>
      </c>
      <c r="F47" s="114">
        <v>586</v>
      </c>
      <c r="G47" s="114">
        <v>584</v>
      </c>
      <c r="H47" s="114">
        <v>572</v>
      </c>
      <c r="I47" s="140">
        <v>572</v>
      </c>
      <c r="J47" s="115">
        <v>-2</v>
      </c>
      <c r="K47" s="116">
        <v>-0.34965034965034963</v>
      </c>
    </row>
    <row r="48" spans="1:11" ht="14.1" customHeight="1" x14ac:dyDescent="0.2">
      <c r="A48" s="306">
        <v>62</v>
      </c>
      <c r="B48" s="307" t="s">
        <v>270</v>
      </c>
      <c r="C48" s="308"/>
      <c r="D48" s="113">
        <v>7.9451765203297864</v>
      </c>
      <c r="E48" s="115">
        <v>2255</v>
      </c>
      <c r="F48" s="114">
        <v>2255</v>
      </c>
      <c r="G48" s="114">
        <v>2231</v>
      </c>
      <c r="H48" s="114">
        <v>2189</v>
      </c>
      <c r="I48" s="140">
        <v>2209</v>
      </c>
      <c r="J48" s="115">
        <v>46</v>
      </c>
      <c r="K48" s="116">
        <v>2.082390221819828</v>
      </c>
    </row>
    <row r="49" spans="1:11" ht="14.1" customHeight="1" x14ac:dyDescent="0.2">
      <c r="A49" s="306">
        <v>63</v>
      </c>
      <c r="B49" s="307" t="s">
        <v>271</v>
      </c>
      <c r="C49" s="308"/>
      <c r="D49" s="113">
        <v>1.5714185046860687</v>
      </c>
      <c r="E49" s="115">
        <v>446</v>
      </c>
      <c r="F49" s="114">
        <v>464</v>
      </c>
      <c r="G49" s="114">
        <v>495</v>
      </c>
      <c r="H49" s="114">
        <v>475</v>
      </c>
      <c r="I49" s="140">
        <v>475</v>
      </c>
      <c r="J49" s="115">
        <v>-29</v>
      </c>
      <c r="K49" s="116">
        <v>-6.1052631578947372</v>
      </c>
    </row>
    <row r="50" spans="1:11" ht="14.1" customHeight="1" x14ac:dyDescent="0.2">
      <c r="A50" s="306" t="s">
        <v>272</v>
      </c>
      <c r="B50" s="307" t="s">
        <v>273</v>
      </c>
      <c r="C50" s="308"/>
      <c r="D50" s="113">
        <v>0.31710238883799591</v>
      </c>
      <c r="E50" s="115">
        <v>90</v>
      </c>
      <c r="F50" s="114">
        <v>88</v>
      </c>
      <c r="G50" s="114">
        <v>99</v>
      </c>
      <c r="H50" s="114">
        <v>92</v>
      </c>
      <c r="I50" s="140">
        <v>93</v>
      </c>
      <c r="J50" s="115">
        <v>-3</v>
      </c>
      <c r="K50" s="116">
        <v>-3.225806451612903</v>
      </c>
    </row>
    <row r="51" spans="1:11" ht="14.1" customHeight="1" x14ac:dyDescent="0.2">
      <c r="A51" s="306" t="s">
        <v>274</v>
      </c>
      <c r="B51" s="307" t="s">
        <v>275</v>
      </c>
      <c r="C51" s="308"/>
      <c r="D51" s="113">
        <v>1.0217743640335424</v>
      </c>
      <c r="E51" s="115">
        <v>290</v>
      </c>
      <c r="F51" s="114">
        <v>305</v>
      </c>
      <c r="G51" s="114">
        <v>326</v>
      </c>
      <c r="H51" s="114">
        <v>317</v>
      </c>
      <c r="I51" s="140">
        <v>313</v>
      </c>
      <c r="J51" s="115">
        <v>-23</v>
      </c>
      <c r="K51" s="116">
        <v>-7.3482428115015974</v>
      </c>
    </row>
    <row r="52" spans="1:11" ht="14.1" customHeight="1" x14ac:dyDescent="0.2">
      <c r="A52" s="306">
        <v>71</v>
      </c>
      <c r="B52" s="307" t="s">
        <v>276</v>
      </c>
      <c r="C52" s="308"/>
      <c r="D52" s="113">
        <v>10.59474314706504</v>
      </c>
      <c r="E52" s="115">
        <v>3007</v>
      </c>
      <c r="F52" s="114">
        <v>2999</v>
      </c>
      <c r="G52" s="114">
        <v>3012</v>
      </c>
      <c r="H52" s="114">
        <v>2968</v>
      </c>
      <c r="I52" s="140">
        <v>3001</v>
      </c>
      <c r="J52" s="115">
        <v>6</v>
      </c>
      <c r="K52" s="116">
        <v>0.19993335554815062</v>
      </c>
    </row>
    <row r="53" spans="1:11" ht="14.1" customHeight="1" x14ac:dyDescent="0.2">
      <c r="A53" s="306" t="s">
        <v>277</v>
      </c>
      <c r="B53" s="307" t="s">
        <v>278</v>
      </c>
      <c r="C53" s="308"/>
      <c r="D53" s="113">
        <v>3.2978648439151574</v>
      </c>
      <c r="E53" s="115">
        <v>936</v>
      </c>
      <c r="F53" s="114">
        <v>935</v>
      </c>
      <c r="G53" s="114">
        <v>928</v>
      </c>
      <c r="H53" s="114">
        <v>897</v>
      </c>
      <c r="I53" s="140">
        <v>918</v>
      </c>
      <c r="J53" s="115">
        <v>18</v>
      </c>
      <c r="K53" s="116">
        <v>1.9607843137254901</v>
      </c>
    </row>
    <row r="54" spans="1:11" ht="14.1" customHeight="1" x14ac:dyDescent="0.2">
      <c r="A54" s="306" t="s">
        <v>279</v>
      </c>
      <c r="B54" s="307" t="s">
        <v>280</v>
      </c>
      <c r="C54" s="308"/>
      <c r="D54" s="113">
        <v>6.3667112958917622</v>
      </c>
      <c r="E54" s="115">
        <v>1807</v>
      </c>
      <c r="F54" s="114">
        <v>1797</v>
      </c>
      <c r="G54" s="114">
        <v>1815</v>
      </c>
      <c r="H54" s="114">
        <v>1793</v>
      </c>
      <c r="I54" s="140">
        <v>1805</v>
      </c>
      <c r="J54" s="115">
        <v>2</v>
      </c>
      <c r="K54" s="116">
        <v>0.11080332409972299</v>
      </c>
    </row>
    <row r="55" spans="1:11" ht="14.1" customHeight="1" x14ac:dyDescent="0.2">
      <c r="A55" s="306">
        <v>72</v>
      </c>
      <c r="B55" s="307" t="s">
        <v>281</v>
      </c>
      <c r="C55" s="308"/>
      <c r="D55" s="113">
        <v>2.4663519131844125</v>
      </c>
      <c r="E55" s="115">
        <v>700</v>
      </c>
      <c r="F55" s="114">
        <v>706</v>
      </c>
      <c r="G55" s="114">
        <v>770</v>
      </c>
      <c r="H55" s="114">
        <v>760</v>
      </c>
      <c r="I55" s="140">
        <v>768</v>
      </c>
      <c r="J55" s="115">
        <v>-68</v>
      </c>
      <c r="K55" s="116">
        <v>-8.8541666666666661</v>
      </c>
    </row>
    <row r="56" spans="1:11" ht="14.1" customHeight="1" x14ac:dyDescent="0.2">
      <c r="A56" s="306" t="s">
        <v>282</v>
      </c>
      <c r="B56" s="307" t="s">
        <v>283</v>
      </c>
      <c r="C56" s="308"/>
      <c r="D56" s="113">
        <v>1.0041575646536538</v>
      </c>
      <c r="E56" s="115">
        <v>285</v>
      </c>
      <c r="F56" s="114">
        <v>290</v>
      </c>
      <c r="G56" s="114">
        <v>353</v>
      </c>
      <c r="H56" s="114">
        <v>344</v>
      </c>
      <c r="I56" s="140">
        <v>348</v>
      </c>
      <c r="J56" s="115">
        <v>-63</v>
      </c>
      <c r="K56" s="116">
        <v>-18.103448275862068</v>
      </c>
    </row>
    <row r="57" spans="1:11" ht="14.1" customHeight="1" x14ac:dyDescent="0.2">
      <c r="A57" s="306" t="s">
        <v>284</v>
      </c>
      <c r="B57" s="307" t="s">
        <v>285</v>
      </c>
      <c r="C57" s="308"/>
      <c r="D57" s="113">
        <v>0.97244732576985415</v>
      </c>
      <c r="E57" s="115">
        <v>276</v>
      </c>
      <c r="F57" s="114">
        <v>277</v>
      </c>
      <c r="G57" s="114">
        <v>274</v>
      </c>
      <c r="H57" s="114">
        <v>274</v>
      </c>
      <c r="I57" s="140">
        <v>277</v>
      </c>
      <c r="J57" s="115">
        <v>-1</v>
      </c>
      <c r="K57" s="116">
        <v>-0.36101083032490977</v>
      </c>
    </row>
    <row r="58" spans="1:11" ht="14.1" customHeight="1" x14ac:dyDescent="0.2">
      <c r="A58" s="306">
        <v>73</v>
      </c>
      <c r="B58" s="307" t="s">
        <v>286</v>
      </c>
      <c r="C58" s="308"/>
      <c r="D58" s="113">
        <v>2.476921992812346</v>
      </c>
      <c r="E58" s="115">
        <v>703</v>
      </c>
      <c r="F58" s="114">
        <v>699</v>
      </c>
      <c r="G58" s="114">
        <v>696</v>
      </c>
      <c r="H58" s="114">
        <v>680</v>
      </c>
      <c r="I58" s="140">
        <v>672</v>
      </c>
      <c r="J58" s="115">
        <v>31</v>
      </c>
      <c r="K58" s="116">
        <v>4.6130952380952381</v>
      </c>
    </row>
    <row r="59" spans="1:11" ht="14.1" customHeight="1" x14ac:dyDescent="0.2">
      <c r="A59" s="306" t="s">
        <v>287</v>
      </c>
      <c r="B59" s="307" t="s">
        <v>288</v>
      </c>
      <c r="C59" s="308"/>
      <c r="D59" s="113">
        <v>2.0329786484391517</v>
      </c>
      <c r="E59" s="115">
        <v>577</v>
      </c>
      <c r="F59" s="114">
        <v>579</v>
      </c>
      <c r="G59" s="114">
        <v>575</v>
      </c>
      <c r="H59" s="114">
        <v>563</v>
      </c>
      <c r="I59" s="140">
        <v>556</v>
      </c>
      <c r="J59" s="115">
        <v>21</v>
      </c>
      <c r="K59" s="116">
        <v>3.7769784172661871</v>
      </c>
    </row>
    <row r="60" spans="1:11" ht="14.1" customHeight="1" x14ac:dyDescent="0.2">
      <c r="A60" s="306">
        <v>81</v>
      </c>
      <c r="B60" s="307" t="s">
        <v>289</v>
      </c>
      <c r="C60" s="308"/>
      <c r="D60" s="113">
        <v>5.1159185399196678</v>
      </c>
      <c r="E60" s="115">
        <v>1452</v>
      </c>
      <c r="F60" s="114">
        <v>1448</v>
      </c>
      <c r="G60" s="114">
        <v>1431</v>
      </c>
      <c r="H60" s="114">
        <v>1411</v>
      </c>
      <c r="I60" s="140">
        <v>1408</v>
      </c>
      <c r="J60" s="115">
        <v>44</v>
      </c>
      <c r="K60" s="116">
        <v>3.125</v>
      </c>
    </row>
    <row r="61" spans="1:11" ht="14.1" customHeight="1" x14ac:dyDescent="0.2">
      <c r="A61" s="306" t="s">
        <v>290</v>
      </c>
      <c r="B61" s="307" t="s">
        <v>291</v>
      </c>
      <c r="C61" s="308"/>
      <c r="D61" s="113">
        <v>2.6425199069832992</v>
      </c>
      <c r="E61" s="115">
        <v>750</v>
      </c>
      <c r="F61" s="114">
        <v>742</v>
      </c>
      <c r="G61" s="114">
        <v>751</v>
      </c>
      <c r="H61" s="114">
        <v>736</v>
      </c>
      <c r="I61" s="140">
        <v>738</v>
      </c>
      <c r="J61" s="115">
        <v>12</v>
      </c>
      <c r="K61" s="116">
        <v>1.6260162601626016</v>
      </c>
    </row>
    <row r="62" spans="1:11" ht="14.1" customHeight="1" x14ac:dyDescent="0.2">
      <c r="A62" s="306" t="s">
        <v>292</v>
      </c>
      <c r="B62" s="307" t="s">
        <v>293</v>
      </c>
      <c r="C62" s="308"/>
      <c r="D62" s="113">
        <v>0.84208301035867805</v>
      </c>
      <c r="E62" s="115">
        <v>239</v>
      </c>
      <c r="F62" s="114">
        <v>238</v>
      </c>
      <c r="G62" s="114">
        <v>225</v>
      </c>
      <c r="H62" s="114">
        <v>223</v>
      </c>
      <c r="I62" s="140">
        <v>221</v>
      </c>
      <c r="J62" s="115">
        <v>18</v>
      </c>
      <c r="K62" s="116">
        <v>8.1447963800904972</v>
      </c>
    </row>
    <row r="63" spans="1:11" ht="14.1" customHeight="1" x14ac:dyDescent="0.2">
      <c r="A63" s="306"/>
      <c r="B63" s="307" t="s">
        <v>294</v>
      </c>
      <c r="C63" s="308"/>
      <c r="D63" s="113">
        <v>0.73990557395532375</v>
      </c>
      <c r="E63" s="115">
        <v>210</v>
      </c>
      <c r="F63" s="114">
        <v>209</v>
      </c>
      <c r="G63" s="114">
        <v>195</v>
      </c>
      <c r="H63" s="114">
        <v>193</v>
      </c>
      <c r="I63" s="140">
        <v>194</v>
      </c>
      <c r="J63" s="115">
        <v>16</v>
      </c>
      <c r="K63" s="116">
        <v>8.2474226804123703</v>
      </c>
    </row>
    <row r="64" spans="1:11" ht="14.1" customHeight="1" x14ac:dyDescent="0.2">
      <c r="A64" s="306" t="s">
        <v>295</v>
      </c>
      <c r="B64" s="307" t="s">
        <v>296</v>
      </c>
      <c r="C64" s="308"/>
      <c r="D64" s="113">
        <v>0.25720527094637446</v>
      </c>
      <c r="E64" s="115">
        <v>73</v>
      </c>
      <c r="F64" s="114">
        <v>76</v>
      </c>
      <c r="G64" s="114">
        <v>70</v>
      </c>
      <c r="H64" s="114">
        <v>72</v>
      </c>
      <c r="I64" s="140">
        <v>72</v>
      </c>
      <c r="J64" s="115">
        <v>1</v>
      </c>
      <c r="K64" s="116">
        <v>1.3888888888888888</v>
      </c>
    </row>
    <row r="65" spans="1:11" ht="14.1" customHeight="1" x14ac:dyDescent="0.2">
      <c r="A65" s="306" t="s">
        <v>297</v>
      </c>
      <c r="B65" s="307" t="s">
        <v>298</v>
      </c>
      <c r="C65" s="308"/>
      <c r="D65" s="113">
        <v>0.74695229370727922</v>
      </c>
      <c r="E65" s="115">
        <v>212</v>
      </c>
      <c r="F65" s="114">
        <v>213</v>
      </c>
      <c r="G65" s="114">
        <v>206</v>
      </c>
      <c r="H65" s="114">
        <v>201</v>
      </c>
      <c r="I65" s="140">
        <v>203</v>
      </c>
      <c r="J65" s="115">
        <v>9</v>
      </c>
      <c r="K65" s="116">
        <v>4.4334975369458132</v>
      </c>
    </row>
    <row r="66" spans="1:11" ht="14.1" customHeight="1" x14ac:dyDescent="0.2">
      <c r="A66" s="306">
        <v>82</v>
      </c>
      <c r="B66" s="307" t="s">
        <v>299</v>
      </c>
      <c r="C66" s="308"/>
      <c r="D66" s="113">
        <v>3.9038827425833276</v>
      </c>
      <c r="E66" s="115">
        <v>1108</v>
      </c>
      <c r="F66" s="114">
        <v>1090</v>
      </c>
      <c r="G66" s="114">
        <v>1062</v>
      </c>
      <c r="H66" s="114">
        <v>1055</v>
      </c>
      <c r="I66" s="140">
        <v>1059</v>
      </c>
      <c r="J66" s="115">
        <v>49</v>
      </c>
      <c r="K66" s="116">
        <v>4.6270066100094427</v>
      </c>
    </row>
    <row r="67" spans="1:11" ht="14.1" customHeight="1" x14ac:dyDescent="0.2">
      <c r="A67" s="306" t="s">
        <v>300</v>
      </c>
      <c r="B67" s="307" t="s">
        <v>301</v>
      </c>
      <c r="C67" s="308"/>
      <c r="D67" s="113">
        <v>2.4945387921922344</v>
      </c>
      <c r="E67" s="115">
        <v>708</v>
      </c>
      <c r="F67" s="114">
        <v>708</v>
      </c>
      <c r="G67" s="114">
        <v>691</v>
      </c>
      <c r="H67" s="114">
        <v>689</v>
      </c>
      <c r="I67" s="140">
        <v>685</v>
      </c>
      <c r="J67" s="115">
        <v>23</v>
      </c>
      <c r="K67" s="116">
        <v>3.3576642335766422</v>
      </c>
    </row>
    <row r="68" spans="1:11" ht="14.1" customHeight="1" x14ac:dyDescent="0.2">
      <c r="A68" s="306" t="s">
        <v>302</v>
      </c>
      <c r="B68" s="307" t="s">
        <v>303</v>
      </c>
      <c r="C68" s="308"/>
      <c r="D68" s="113">
        <v>0.91959692763018819</v>
      </c>
      <c r="E68" s="115">
        <v>261</v>
      </c>
      <c r="F68" s="114">
        <v>246</v>
      </c>
      <c r="G68" s="114">
        <v>239</v>
      </c>
      <c r="H68" s="114">
        <v>242</v>
      </c>
      <c r="I68" s="140">
        <v>246</v>
      </c>
      <c r="J68" s="115">
        <v>15</v>
      </c>
      <c r="K68" s="116">
        <v>6.0975609756097562</v>
      </c>
    </row>
    <row r="69" spans="1:11" ht="14.1" customHeight="1" x14ac:dyDescent="0.2">
      <c r="A69" s="306">
        <v>83</v>
      </c>
      <c r="B69" s="307" t="s">
        <v>304</v>
      </c>
      <c r="C69" s="308"/>
      <c r="D69" s="113">
        <v>7.370868860545416</v>
      </c>
      <c r="E69" s="115">
        <v>2092</v>
      </c>
      <c r="F69" s="114">
        <v>2223</v>
      </c>
      <c r="G69" s="114">
        <v>2190</v>
      </c>
      <c r="H69" s="114">
        <v>2105</v>
      </c>
      <c r="I69" s="140">
        <v>2092</v>
      </c>
      <c r="J69" s="115">
        <v>0</v>
      </c>
      <c r="K69" s="116">
        <v>0</v>
      </c>
    </row>
    <row r="70" spans="1:11" ht="14.1" customHeight="1" x14ac:dyDescent="0.2">
      <c r="A70" s="306" t="s">
        <v>305</v>
      </c>
      <c r="B70" s="307" t="s">
        <v>306</v>
      </c>
      <c r="C70" s="308"/>
      <c r="D70" s="113">
        <v>6.3490944965118734</v>
      </c>
      <c r="E70" s="115">
        <v>1802</v>
      </c>
      <c r="F70" s="114">
        <v>1922</v>
      </c>
      <c r="G70" s="114">
        <v>1889</v>
      </c>
      <c r="H70" s="114">
        <v>1814</v>
      </c>
      <c r="I70" s="140">
        <v>1808</v>
      </c>
      <c r="J70" s="115">
        <v>-6</v>
      </c>
      <c r="K70" s="116">
        <v>-0.33185840707964603</v>
      </c>
    </row>
    <row r="71" spans="1:11" ht="14.1" customHeight="1" x14ac:dyDescent="0.2">
      <c r="A71" s="306"/>
      <c r="B71" s="307" t="s">
        <v>307</v>
      </c>
      <c r="C71" s="308"/>
      <c r="D71" s="113">
        <v>4.9080403072369814</v>
      </c>
      <c r="E71" s="115">
        <v>1393</v>
      </c>
      <c r="F71" s="114">
        <v>1516</v>
      </c>
      <c r="G71" s="114">
        <v>1506</v>
      </c>
      <c r="H71" s="114">
        <v>1455</v>
      </c>
      <c r="I71" s="140">
        <v>1449</v>
      </c>
      <c r="J71" s="115">
        <v>-56</v>
      </c>
      <c r="K71" s="116">
        <v>-3.8647342995169081</v>
      </c>
    </row>
    <row r="72" spans="1:11" ht="14.1" customHeight="1" x14ac:dyDescent="0.2">
      <c r="A72" s="306">
        <v>84</v>
      </c>
      <c r="B72" s="307" t="s">
        <v>308</v>
      </c>
      <c r="C72" s="308"/>
      <c r="D72" s="113">
        <v>0.85617644986258901</v>
      </c>
      <c r="E72" s="115">
        <v>243</v>
      </c>
      <c r="F72" s="114">
        <v>245</v>
      </c>
      <c r="G72" s="114">
        <v>241</v>
      </c>
      <c r="H72" s="114">
        <v>239</v>
      </c>
      <c r="I72" s="140">
        <v>246</v>
      </c>
      <c r="J72" s="115">
        <v>-3</v>
      </c>
      <c r="K72" s="116">
        <v>-1.2195121951219512</v>
      </c>
    </row>
    <row r="73" spans="1:11" ht="14.1" customHeight="1" x14ac:dyDescent="0.2">
      <c r="A73" s="306" t="s">
        <v>309</v>
      </c>
      <c r="B73" s="307" t="s">
        <v>310</v>
      </c>
      <c r="C73" s="308"/>
      <c r="D73" s="113">
        <v>0.49679374251286024</v>
      </c>
      <c r="E73" s="115">
        <v>141</v>
      </c>
      <c r="F73" s="114">
        <v>144</v>
      </c>
      <c r="G73" s="114">
        <v>138</v>
      </c>
      <c r="H73" s="114">
        <v>140</v>
      </c>
      <c r="I73" s="140">
        <v>146</v>
      </c>
      <c r="J73" s="115">
        <v>-5</v>
      </c>
      <c r="K73" s="116">
        <v>-3.4246575342465753</v>
      </c>
    </row>
    <row r="74" spans="1:11" ht="14.1" customHeight="1" x14ac:dyDescent="0.2">
      <c r="A74" s="306" t="s">
        <v>311</v>
      </c>
      <c r="B74" s="307" t="s">
        <v>312</v>
      </c>
      <c r="C74" s="308"/>
      <c r="D74" s="113">
        <v>4.9327038263688255E-2</v>
      </c>
      <c r="E74" s="115">
        <v>14</v>
      </c>
      <c r="F74" s="114">
        <v>14</v>
      </c>
      <c r="G74" s="114">
        <v>13</v>
      </c>
      <c r="H74" s="114">
        <v>13</v>
      </c>
      <c r="I74" s="140">
        <v>12</v>
      </c>
      <c r="J74" s="115">
        <v>2</v>
      </c>
      <c r="K74" s="116">
        <v>16.666666666666668</v>
      </c>
    </row>
    <row r="75" spans="1:11" ht="14.1" customHeight="1" x14ac:dyDescent="0.2">
      <c r="A75" s="306" t="s">
        <v>313</v>
      </c>
      <c r="B75" s="307" t="s">
        <v>314</v>
      </c>
      <c r="C75" s="308"/>
      <c r="D75" s="113">
        <v>3.1710238883799591E-2</v>
      </c>
      <c r="E75" s="115">
        <v>9</v>
      </c>
      <c r="F75" s="114">
        <v>5</v>
      </c>
      <c r="G75" s="114">
        <v>7</v>
      </c>
      <c r="H75" s="114">
        <v>7</v>
      </c>
      <c r="I75" s="140">
        <v>9</v>
      </c>
      <c r="J75" s="115">
        <v>0</v>
      </c>
      <c r="K75" s="116">
        <v>0</v>
      </c>
    </row>
    <row r="76" spans="1:11" ht="14.1" customHeight="1" x14ac:dyDescent="0.2">
      <c r="A76" s="306">
        <v>91</v>
      </c>
      <c r="B76" s="307" t="s">
        <v>315</v>
      </c>
      <c r="C76" s="308"/>
      <c r="D76" s="113">
        <v>8.4560637023465571E-2</v>
      </c>
      <c r="E76" s="115">
        <v>24</v>
      </c>
      <c r="F76" s="114">
        <v>25</v>
      </c>
      <c r="G76" s="114">
        <v>24</v>
      </c>
      <c r="H76" s="114">
        <v>22</v>
      </c>
      <c r="I76" s="140">
        <v>23</v>
      </c>
      <c r="J76" s="115">
        <v>1</v>
      </c>
      <c r="K76" s="116">
        <v>4.3478260869565215</v>
      </c>
    </row>
    <row r="77" spans="1:11" ht="14.1" customHeight="1" x14ac:dyDescent="0.2">
      <c r="A77" s="306">
        <v>92</v>
      </c>
      <c r="B77" s="307" t="s">
        <v>316</v>
      </c>
      <c r="C77" s="308"/>
      <c r="D77" s="113">
        <v>1.2085124374603622</v>
      </c>
      <c r="E77" s="115">
        <v>343</v>
      </c>
      <c r="F77" s="114">
        <v>334</v>
      </c>
      <c r="G77" s="114">
        <v>339</v>
      </c>
      <c r="H77" s="114">
        <v>346</v>
      </c>
      <c r="I77" s="140">
        <v>351</v>
      </c>
      <c r="J77" s="115">
        <v>-8</v>
      </c>
      <c r="K77" s="116">
        <v>-2.2792022792022792</v>
      </c>
    </row>
    <row r="78" spans="1:11" ht="14.1" customHeight="1" x14ac:dyDescent="0.2">
      <c r="A78" s="306">
        <v>93</v>
      </c>
      <c r="B78" s="307" t="s">
        <v>317</v>
      </c>
      <c r="C78" s="308"/>
      <c r="D78" s="113">
        <v>9.1607356775421048E-2</v>
      </c>
      <c r="E78" s="115">
        <v>26</v>
      </c>
      <c r="F78" s="114">
        <v>26</v>
      </c>
      <c r="G78" s="114">
        <v>27</v>
      </c>
      <c r="H78" s="114">
        <v>24</v>
      </c>
      <c r="I78" s="140">
        <v>28</v>
      </c>
      <c r="J78" s="115">
        <v>-2</v>
      </c>
      <c r="K78" s="116">
        <v>-7.1428571428571432</v>
      </c>
    </row>
    <row r="79" spans="1:11" ht="14.1" customHeight="1" x14ac:dyDescent="0.2">
      <c r="A79" s="306">
        <v>94</v>
      </c>
      <c r="B79" s="307" t="s">
        <v>318</v>
      </c>
      <c r="C79" s="308"/>
      <c r="D79" s="113">
        <v>5.2850398139665987E-2</v>
      </c>
      <c r="E79" s="115">
        <v>15</v>
      </c>
      <c r="F79" s="114">
        <v>19</v>
      </c>
      <c r="G79" s="114">
        <v>25</v>
      </c>
      <c r="H79" s="114">
        <v>23</v>
      </c>
      <c r="I79" s="140">
        <v>18</v>
      </c>
      <c r="J79" s="115">
        <v>-3</v>
      </c>
      <c r="K79" s="116">
        <v>-16.666666666666668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0.96540060601789868</v>
      </c>
      <c r="E81" s="143">
        <v>274</v>
      </c>
      <c r="F81" s="144">
        <v>272</v>
      </c>
      <c r="G81" s="144">
        <v>274</v>
      </c>
      <c r="H81" s="144">
        <v>270</v>
      </c>
      <c r="I81" s="145">
        <v>270</v>
      </c>
      <c r="J81" s="143">
        <v>4</v>
      </c>
      <c r="K81" s="146">
        <v>1.4814814814814814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8996</v>
      </c>
      <c r="E12" s="114">
        <v>9326</v>
      </c>
      <c r="F12" s="114">
        <v>9417</v>
      </c>
      <c r="G12" s="114">
        <v>9497</v>
      </c>
      <c r="H12" s="140">
        <v>9189</v>
      </c>
      <c r="I12" s="115">
        <v>-193</v>
      </c>
      <c r="J12" s="116">
        <v>-2.1003373598868214</v>
      </c>
      <c r="K12"/>
      <c r="L12"/>
      <c r="M12"/>
      <c r="N12"/>
      <c r="O12"/>
      <c r="P12"/>
    </row>
    <row r="13" spans="1:16" s="110" customFormat="1" ht="14.45" customHeight="1" x14ac:dyDescent="0.2">
      <c r="A13" s="120" t="s">
        <v>105</v>
      </c>
      <c r="B13" s="119" t="s">
        <v>106</v>
      </c>
      <c r="C13" s="113">
        <v>39.217429968875052</v>
      </c>
      <c r="D13" s="115">
        <v>3528</v>
      </c>
      <c r="E13" s="114">
        <v>3592</v>
      </c>
      <c r="F13" s="114">
        <v>3656</v>
      </c>
      <c r="G13" s="114">
        <v>3652</v>
      </c>
      <c r="H13" s="140">
        <v>3521</v>
      </c>
      <c r="I13" s="115">
        <v>7</v>
      </c>
      <c r="J13" s="116">
        <v>0.19880715705765409</v>
      </c>
      <c r="K13"/>
      <c r="L13"/>
      <c r="M13"/>
      <c r="N13"/>
      <c r="O13"/>
      <c r="P13"/>
    </row>
    <row r="14" spans="1:16" s="110" customFormat="1" ht="14.45" customHeight="1" x14ac:dyDescent="0.2">
      <c r="A14" s="120"/>
      <c r="B14" s="119" t="s">
        <v>107</v>
      </c>
      <c r="C14" s="113">
        <v>60.782570031124948</v>
      </c>
      <c r="D14" s="115">
        <v>5468</v>
      </c>
      <c r="E14" s="114">
        <v>5734</v>
      </c>
      <c r="F14" s="114">
        <v>5761</v>
      </c>
      <c r="G14" s="114">
        <v>5845</v>
      </c>
      <c r="H14" s="140">
        <v>5668</v>
      </c>
      <c r="I14" s="115">
        <v>-200</v>
      </c>
      <c r="J14" s="116">
        <v>-3.5285815102328866</v>
      </c>
      <c r="K14"/>
      <c r="L14"/>
      <c r="M14"/>
      <c r="N14"/>
      <c r="O14"/>
      <c r="P14"/>
    </row>
    <row r="15" spans="1:16" s="110" customFormat="1" ht="14.45" customHeight="1" x14ac:dyDescent="0.2">
      <c r="A15" s="118" t="s">
        <v>105</v>
      </c>
      <c r="B15" s="121" t="s">
        <v>108</v>
      </c>
      <c r="C15" s="113">
        <v>11.149399733214763</v>
      </c>
      <c r="D15" s="115">
        <v>1003</v>
      </c>
      <c r="E15" s="114">
        <v>1035</v>
      </c>
      <c r="F15" s="114">
        <v>1071</v>
      </c>
      <c r="G15" s="114">
        <v>1122</v>
      </c>
      <c r="H15" s="140">
        <v>1033</v>
      </c>
      <c r="I15" s="115">
        <v>-30</v>
      </c>
      <c r="J15" s="116">
        <v>-2.9041626331074539</v>
      </c>
      <c r="K15"/>
      <c r="L15"/>
      <c r="M15"/>
      <c r="N15"/>
      <c r="O15"/>
      <c r="P15"/>
    </row>
    <row r="16" spans="1:16" s="110" customFormat="1" ht="14.45" customHeight="1" x14ac:dyDescent="0.2">
      <c r="A16" s="118"/>
      <c r="B16" s="121" t="s">
        <v>109</v>
      </c>
      <c r="C16" s="113">
        <v>49.988883948421524</v>
      </c>
      <c r="D16" s="115">
        <v>4497</v>
      </c>
      <c r="E16" s="114">
        <v>4682</v>
      </c>
      <c r="F16" s="114">
        <v>4727</v>
      </c>
      <c r="G16" s="114">
        <v>4820</v>
      </c>
      <c r="H16" s="140">
        <v>4724</v>
      </c>
      <c r="I16" s="115">
        <v>-227</v>
      </c>
      <c r="J16" s="116">
        <v>-4.8052497883149874</v>
      </c>
      <c r="K16"/>
      <c r="L16"/>
      <c r="M16"/>
      <c r="N16"/>
      <c r="O16"/>
      <c r="P16"/>
    </row>
    <row r="17" spans="1:16" s="110" customFormat="1" ht="14.45" customHeight="1" x14ac:dyDescent="0.2">
      <c r="A17" s="118"/>
      <c r="B17" s="121" t="s">
        <v>110</v>
      </c>
      <c r="C17" s="113">
        <v>21.987550022232103</v>
      </c>
      <c r="D17" s="115">
        <v>1978</v>
      </c>
      <c r="E17" s="114">
        <v>2028</v>
      </c>
      <c r="F17" s="114">
        <v>2046</v>
      </c>
      <c r="G17" s="114">
        <v>2019</v>
      </c>
      <c r="H17" s="140">
        <v>1945</v>
      </c>
      <c r="I17" s="115">
        <v>33</v>
      </c>
      <c r="J17" s="116">
        <v>1.6966580976863752</v>
      </c>
      <c r="K17"/>
      <c r="L17"/>
      <c r="M17"/>
      <c r="N17"/>
      <c r="O17"/>
      <c r="P17"/>
    </row>
    <row r="18" spans="1:16" s="110" customFormat="1" ht="14.45" customHeight="1" x14ac:dyDescent="0.2">
      <c r="A18" s="120"/>
      <c r="B18" s="121" t="s">
        <v>111</v>
      </c>
      <c r="C18" s="113">
        <v>16.874166296131612</v>
      </c>
      <c r="D18" s="115">
        <v>1518</v>
      </c>
      <c r="E18" s="114">
        <v>1581</v>
      </c>
      <c r="F18" s="114">
        <v>1573</v>
      </c>
      <c r="G18" s="114">
        <v>1536</v>
      </c>
      <c r="H18" s="140">
        <v>1487</v>
      </c>
      <c r="I18" s="115">
        <v>31</v>
      </c>
      <c r="J18" s="116">
        <v>2.0847343644922662</v>
      </c>
      <c r="K18"/>
      <c r="L18"/>
      <c r="M18"/>
      <c r="N18"/>
      <c r="O18"/>
      <c r="P18"/>
    </row>
    <row r="19" spans="1:16" s="110" customFormat="1" ht="14.45" customHeight="1" x14ac:dyDescent="0.2">
      <c r="A19" s="120"/>
      <c r="B19" s="121" t="s">
        <v>112</v>
      </c>
      <c r="C19" s="113">
        <v>1.611827478879502</v>
      </c>
      <c r="D19" s="115">
        <v>145</v>
      </c>
      <c r="E19" s="114">
        <v>168</v>
      </c>
      <c r="F19" s="114">
        <v>161</v>
      </c>
      <c r="G19" s="114">
        <v>127</v>
      </c>
      <c r="H19" s="140">
        <v>119</v>
      </c>
      <c r="I19" s="115">
        <v>26</v>
      </c>
      <c r="J19" s="116">
        <v>21.84873949579832</v>
      </c>
      <c r="K19"/>
      <c r="L19"/>
      <c r="M19"/>
      <c r="N19"/>
      <c r="O19"/>
      <c r="P19"/>
    </row>
    <row r="20" spans="1:16" s="110" customFormat="1" ht="14.45" customHeight="1" x14ac:dyDescent="0.2">
      <c r="A20" s="120" t="s">
        <v>113</v>
      </c>
      <c r="B20" s="119" t="s">
        <v>116</v>
      </c>
      <c r="C20" s="113">
        <v>85.037794575366831</v>
      </c>
      <c r="D20" s="115">
        <v>7650</v>
      </c>
      <c r="E20" s="114">
        <v>7911</v>
      </c>
      <c r="F20" s="114">
        <v>7969</v>
      </c>
      <c r="G20" s="114">
        <v>8035</v>
      </c>
      <c r="H20" s="140">
        <v>7825</v>
      </c>
      <c r="I20" s="115">
        <v>-175</v>
      </c>
      <c r="J20" s="116">
        <v>-2.2364217252396168</v>
      </c>
      <c r="K20"/>
      <c r="L20"/>
      <c r="M20"/>
      <c r="N20"/>
      <c r="O20"/>
      <c r="P20"/>
    </row>
    <row r="21" spans="1:16" s="110" customFormat="1" ht="14.45" customHeight="1" x14ac:dyDescent="0.2">
      <c r="A21" s="123"/>
      <c r="B21" s="124" t="s">
        <v>117</v>
      </c>
      <c r="C21" s="125">
        <v>14.47309915518008</v>
      </c>
      <c r="D21" s="143">
        <v>1302</v>
      </c>
      <c r="E21" s="144">
        <v>1369</v>
      </c>
      <c r="F21" s="144">
        <v>1404</v>
      </c>
      <c r="G21" s="144">
        <v>1422</v>
      </c>
      <c r="H21" s="145">
        <v>1324</v>
      </c>
      <c r="I21" s="143">
        <v>-22</v>
      </c>
      <c r="J21" s="146">
        <v>-1.661631419939577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12521</v>
      </c>
      <c r="E56" s="114">
        <v>13087</v>
      </c>
      <c r="F56" s="114">
        <v>13208</v>
      </c>
      <c r="G56" s="114">
        <v>13272</v>
      </c>
      <c r="H56" s="140">
        <v>13046</v>
      </c>
      <c r="I56" s="115">
        <v>-525</v>
      </c>
      <c r="J56" s="116">
        <v>-4.0242219837498086</v>
      </c>
      <c r="K56"/>
      <c r="L56"/>
      <c r="M56"/>
      <c r="N56"/>
      <c r="O56"/>
      <c r="P56"/>
    </row>
    <row r="57" spans="1:16" s="110" customFormat="1" ht="14.45" customHeight="1" x14ac:dyDescent="0.2">
      <c r="A57" s="120" t="s">
        <v>105</v>
      </c>
      <c r="B57" s="119" t="s">
        <v>106</v>
      </c>
      <c r="C57" s="113">
        <v>38.072038974522805</v>
      </c>
      <c r="D57" s="115">
        <v>4767</v>
      </c>
      <c r="E57" s="114">
        <v>4979</v>
      </c>
      <c r="F57" s="114">
        <v>5020</v>
      </c>
      <c r="G57" s="114">
        <v>5017</v>
      </c>
      <c r="H57" s="140">
        <v>4956</v>
      </c>
      <c r="I57" s="115">
        <v>-189</v>
      </c>
      <c r="J57" s="116">
        <v>-3.8135593220338984</v>
      </c>
    </row>
    <row r="58" spans="1:16" s="110" customFormat="1" ht="14.45" customHeight="1" x14ac:dyDescent="0.2">
      <c r="A58" s="120"/>
      <c r="B58" s="119" t="s">
        <v>107</v>
      </c>
      <c r="C58" s="113">
        <v>61.927961025477195</v>
      </c>
      <c r="D58" s="115">
        <v>7754</v>
      </c>
      <c r="E58" s="114">
        <v>8108</v>
      </c>
      <c r="F58" s="114">
        <v>8188</v>
      </c>
      <c r="G58" s="114">
        <v>8255</v>
      </c>
      <c r="H58" s="140">
        <v>8090</v>
      </c>
      <c r="I58" s="115">
        <v>-336</v>
      </c>
      <c r="J58" s="116">
        <v>-4.1532756489493199</v>
      </c>
    </row>
    <row r="59" spans="1:16" s="110" customFormat="1" ht="14.45" customHeight="1" x14ac:dyDescent="0.2">
      <c r="A59" s="118" t="s">
        <v>105</v>
      </c>
      <c r="B59" s="121" t="s">
        <v>108</v>
      </c>
      <c r="C59" s="113">
        <v>14.591486303010942</v>
      </c>
      <c r="D59" s="115">
        <v>1827</v>
      </c>
      <c r="E59" s="114">
        <v>1952</v>
      </c>
      <c r="F59" s="114">
        <v>2017</v>
      </c>
      <c r="G59" s="114">
        <v>2109</v>
      </c>
      <c r="H59" s="140">
        <v>1997</v>
      </c>
      <c r="I59" s="115">
        <v>-170</v>
      </c>
      <c r="J59" s="116">
        <v>-8.5127691537305967</v>
      </c>
    </row>
    <row r="60" spans="1:16" s="110" customFormat="1" ht="14.45" customHeight="1" x14ac:dyDescent="0.2">
      <c r="A60" s="118"/>
      <c r="B60" s="121" t="s">
        <v>109</v>
      </c>
      <c r="C60" s="113">
        <v>49.133455794265636</v>
      </c>
      <c r="D60" s="115">
        <v>6152</v>
      </c>
      <c r="E60" s="114">
        <v>6486</v>
      </c>
      <c r="F60" s="114">
        <v>6532</v>
      </c>
      <c r="G60" s="114">
        <v>6563</v>
      </c>
      <c r="H60" s="140">
        <v>6561</v>
      </c>
      <c r="I60" s="115">
        <v>-409</v>
      </c>
      <c r="J60" s="116">
        <v>-6.2338058222831885</v>
      </c>
    </row>
    <row r="61" spans="1:16" s="110" customFormat="1" ht="14.45" customHeight="1" x14ac:dyDescent="0.2">
      <c r="A61" s="118"/>
      <c r="B61" s="121" t="s">
        <v>110</v>
      </c>
      <c r="C61" s="113">
        <v>20.461624470888907</v>
      </c>
      <c r="D61" s="115">
        <v>2562</v>
      </c>
      <c r="E61" s="114">
        <v>2611</v>
      </c>
      <c r="F61" s="114">
        <v>2620</v>
      </c>
      <c r="G61" s="114">
        <v>2608</v>
      </c>
      <c r="H61" s="140">
        <v>2540</v>
      </c>
      <c r="I61" s="115">
        <v>22</v>
      </c>
      <c r="J61" s="116">
        <v>0.86614173228346458</v>
      </c>
    </row>
    <row r="62" spans="1:16" s="110" customFormat="1" ht="14.45" customHeight="1" x14ac:dyDescent="0.2">
      <c r="A62" s="120"/>
      <c r="B62" s="121" t="s">
        <v>111</v>
      </c>
      <c r="C62" s="113">
        <v>15.813433431834518</v>
      </c>
      <c r="D62" s="115">
        <v>1980</v>
      </c>
      <c r="E62" s="114">
        <v>2038</v>
      </c>
      <c r="F62" s="114">
        <v>2039</v>
      </c>
      <c r="G62" s="114">
        <v>1992</v>
      </c>
      <c r="H62" s="140">
        <v>1948</v>
      </c>
      <c r="I62" s="115">
        <v>32</v>
      </c>
      <c r="J62" s="116">
        <v>1.6427104722792607</v>
      </c>
    </row>
    <row r="63" spans="1:16" s="110" customFormat="1" ht="14.45" customHeight="1" x14ac:dyDescent="0.2">
      <c r="A63" s="120"/>
      <c r="B63" s="121" t="s">
        <v>112</v>
      </c>
      <c r="C63" s="113">
        <v>1.4535580225221627</v>
      </c>
      <c r="D63" s="115">
        <v>182</v>
      </c>
      <c r="E63" s="114">
        <v>189</v>
      </c>
      <c r="F63" s="114">
        <v>192</v>
      </c>
      <c r="G63" s="114">
        <v>164</v>
      </c>
      <c r="H63" s="140">
        <v>163</v>
      </c>
      <c r="I63" s="115">
        <v>19</v>
      </c>
      <c r="J63" s="116">
        <v>11.656441717791411</v>
      </c>
    </row>
    <row r="64" spans="1:16" s="110" customFormat="1" ht="14.45" customHeight="1" x14ac:dyDescent="0.2">
      <c r="A64" s="120" t="s">
        <v>113</v>
      </c>
      <c r="B64" s="119" t="s">
        <v>116</v>
      </c>
      <c r="C64" s="113">
        <v>87.133615525916454</v>
      </c>
      <c r="D64" s="115">
        <v>10910</v>
      </c>
      <c r="E64" s="114">
        <v>11366</v>
      </c>
      <c r="F64" s="114">
        <v>11444</v>
      </c>
      <c r="G64" s="114">
        <v>11523</v>
      </c>
      <c r="H64" s="140">
        <v>11321</v>
      </c>
      <c r="I64" s="115">
        <v>-411</v>
      </c>
      <c r="J64" s="116">
        <v>-3.6304213408709476</v>
      </c>
    </row>
    <row r="65" spans="1:10" s="110" customFormat="1" ht="14.45" customHeight="1" x14ac:dyDescent="0.2">
      <c r="A65" s="123"/>
      <c r="B65" s="124" t="s">
        <v>117</v>
      </c>
      <c r="C65" s="125">
        <v>12.570880920054309</v>
      </c>
      <c r="D65" s="143">
        <v>1574</v>
      </c>
      <c r="E65" s="144">
        <v>1685</v>
      </c>
      <c r="F65" s="144">
        <v>1726</v>
      </c>
      <c r="G65" s="144">
        <v>1715</v>
      </c>
      <c r="H65" s="145">
        <v>1690</v>
      </c>
      <c r="I65" s="143">
        <v>-116</v>
      </c>
      <c r="J65" s="146">
        <v>-6.8639053254437874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8996</v>
      </c>
      <c r="G11" s="114">
        <v>9326</v>
      </c>
      <c r="H11" s="114">
        <v>9417</v>
      </c>
      <c r="I11" s="114">
        <v>9497</v>
      </c>
      <c r="J11" s="140">
        <v>9189</v>
      </c>
      <c r="K11" s="114">
        <v>-193</v>
      </c>
      <c r="L11" s="116">
        <v>-2.1003373598868214</v>
      </c>
    </row>
    <row r="12" spans="1:17" s="110" customFormat="1" ht="24" customHeight="1" x14ac:dyDescent="0.2">
      <c r="A12" s="604" t="s">
        <v>185</v>
      </c>
      <c r="B12" s="605"/>
      <c r="C12" s="605"/>
      <c r="D12" s="606"/>
      <c r="E12" s="113">
        <v>39.217429968875052</v>
      </c>
      <c r="F12" s="115">
        <v>3528</v>
      </c>
      <c r="G12" s="114">
        <v>3592</v>
      </c>
      <c r="H12" s="114">
        <v>3656</v>
      </c>
      <c r="I12" s="114">
        <v>3652</v>
      </c>
      <c r="J12" s="140">
        <v>3521</v>
      </c>
      <c r="K12" s="114">
        <v>7</v>
      </c>
      <c r="L12" s="116">
        <v>0.19880715705765409</v>
      </c>
    </row>
    <row r="13" spans="1:17" s="110" customFormat="1" ht="15" customHeight="1" x14ac:dyDescent="0.2">
      <c r="A13" s="120"/>
      <c r="B13" s="612" t="s">
        <v>107</v>
      </c>
      <c r="C13" s="612"/>
      <c r="E13" s="113">
        <v>60.782570031124948</v>
      </c>
      <c r="F13" s="115">
        <v>5468</v>
      </c>
      <c r="G13" s="114">
        <v>5734</v>
      </c>
      <c r="H13" s="114">
        <v>5761</v>
      </c>
      <c r="I13" s="114">
        <v>5845</v>
      </c>
      <c r="J13" s="140">
        <v>5668</v>
      </c>
      <c r="K13" s="114">
        <v>-200</v>
      </c>
      <c r="L13" s="116">
        <v>-3.5285815102328866</v>
      </c>
    </row>
    <row r="14" spans="1:17" s="110" customFormat="1" ht="22.5" customHeight="1" x14ac:dyDescent="0.2">
      <c r="A14" s="604" t="s">
        <v>186</v>
      </c>
      <c r="B14" s="605"/>
      <c r="C14" s="605"/>
      <c r="D14" s="606"/>
      <c r="E14" s="113">
        <v>11.149399733214763</v>
      </c>
      <c r="F14" s="115">
        <v>1003</v>
      </c>
      <c r="G14" s="114">
        <v>1035</v>
      </c>
      <c r="H14" s="114">
        <v>1071</v>
      </c>
      <c r="I14" s="114">
        <v>1122</v>
      </c>
      <c r="J14" s="140">
        <v>1033</v>
      </c>
      <c r="K14" s="114">
        <v>-30</v>
      </c>
      <c r="L14" s="116">
        <v>-2.9041626331074539</v>
      </c>
    </row>
    <row r="15" spans="1:17" s="110" customFormat="1" ht="15" customHeight="1" x14ac:dyDescent="0.2">
      <c r="A15" s="120"/>
      <c r="B15" s="119"/>
      <c r="C15" s="258" t="s">
        <v>106</v>
      </c>
      <c r="E15" s="113">
        <v>50.947158524426719</v>
      </c>
      <c r="F15" s="115">
        <v>511</v>
      </c>
      <c r="G15" s="114">
        <v>527</v>
      </c>
      <c r="H15" s="114">
        <v>546</v>
      </c>
      <c r="I15" s="114">
        <v>568</v>
      </c>
      <c r="J15" s="140">
        <v>537</v>
      </c>
      <c r="K15" s="114">
        <v>-26</v>
      </c>
      <c r="L15" s="116">
        <v>-4.8417132216014895</v>
      </c>
    </row>
    <row r="16" spans="1:17" s="110" customFormat="1" ht="15" customHeight="1" x14ac:dyDescent="0.2">
      <c r="A16" s="120"/>
      <c r="B16" s="119"/>
      <c r="C16" s="258" t="s">
        <v>107</v>
      </c>
      <c r="E16" s="113">
        <v>49.052841475573281</v>
      </c>
      <c r="F16" s="115">
        <v>492</v>
      </c>
      <c r="G16" s="114">
        <v>508</v>
      </c>
      <c r="H16" s="114">
        <v>525</v>
      </c>
      <c r="I16" s="114">
        <v>554</v>
      </c>
      <c r="J16" s="140">
        <v>496</v>
      </c>
      <c r="K16" s="114">
        <v>-4</v>
      </c>
      <c r="L16" s="116">
        <v>-0.80645161290322576</v>
      </c>
    </row>
    <row r="17" spans="1:12" s="110" customFormat="1" ht="15" customHeight="1" x14ac:dyDescent="0.2">
      <c r="A17" s="120"/>
      <c r="B17" s="121" t="s">
        <v>109</v>
      </c>
      <c r="C17" s="258"/>
      <c r="E17" s="113">
        <v>49.988883948421524</v>
      </c>
      <c r="F17" s="115">
        <v>4497</v>
      </c>
      <c r="G17" s="114">
        <v>4682</v>
      </c>
      <c r="H17" s="114">
        <v>4727</v>
      </c>
      <c r="I17" s="114">
        <v>4820</v>
      </c>
      <c r="J17" s="140">
        <v>4724</v>
      </c>
      <c r="K17" s="114">
        <v>-227</v>
      </c>
      <c r="L17" s="116">
        <v>-4.8052497883149874</v>
      </c>
    </row>
    <row r="18" spans="1:12" s="110" customFormat="1" ht="15" customHeight="1" x14ac:dyDescent="0.2">
      <c r="A18" s="120"/>
      <c r="B18" s="119"/>
      <c r="C18" s="258" t="s">
        <v>106</v>
      </c>
      <c r="E18" s="113">
        <v>36.335334667556147</v>
      </c>
      <c r="F18" s="115">
        <v>1634</v>
      </c>
      <c r="G18" s="114">
        <v>1653</v>
      </c>
      <c r="H18" s="114">
        <v>1675</v>
      </c>
      <c r="I18" s="114">
        <v>1695</v>
      </c>
      <c r="J18" s="140">
        <v>1634</v>
      </c>
      <c r="K18" s="114">
        <v>0</v>
      </c>
      <c r="L18" s="116">
        <v>0</v>
      </c>
    </row>
    <row r="19" spans="1:12" s="110" customFormat="1" ht="15" customHeight="1" x14ac:dyDescent="0.2">
      <c r="A19" s="120"/>
      <c r="B19" s="119"/>
      <c r="C19" s="258" t="s">
        <v>107</v>
      </c>
      <c r="E19" s="113">
        <v>63.664665332443853</v>
      </c>
      <c r="F19" s="115">
        <v>2863</v>
      </c>
      <c r="G19" s="114">
        <v>3029</v>
      </c>
      <c r="H19" s="114">
        <v>3052</v>
      </c>
      <c r="I19" s="114">
        <v>3125</v>
      </c>
      <c r="J19" s="140">
        <v>3090</v>
      </c>
      <c r="K19" s="114">
        <v>-227</v>
      </c>
      <c r="L19" s="116">
        <v>-7.3462783171521036</v>
      </c>
    </row>
    <row r="20" spans="1:12" s="110" customFormat="1" ht="15" customHeight="1" x14ac:dyDescent="0.2">
      <c r="A20" s="120"/>
      <c r="B20" s="121" t="s">
        <v>110</v>
      </c>
      <c r="C20" s="258"/>
      <c r="E20" s="113">
        <v>21.987550022232103</v>
      </c>
      <c r="F20" s="115">
        <v>1978</v>
      </c>
      <c r="G20" s="114">
        <v>2028</v>
      </c>
      <c r="H20" s="114">
        <v>2046</v>
      </c>
      <c r="I20" s="114">
        <v>2019</v>
      </c>
      <c r="J20" s="140">
        <v>1945</v>
      </c>
      <c r="K20" s="114">
        <v>33</v>
      </c>
      <c r="L20" s="116">
        <v>1.6966580976863752</v>
      </c>
    </row>
    <row r="21" spans="1:12" s="110" customFormat="1" ht="15" customHeight="1" x14ac:dyDescent="0.2">
      <c r="A21" s="120"/>
      <c r="B21" s="119"/>
      <c r="C21" s="258" t="s">
        <v>106</v>
      </c>
      <c r="E21" s="113">
        <v>30.485338725985844</v>
      </c>
      <c r="F21" s="115">
        <v>603</v>
      </c>
      <c r="G21" s="114">
        <v>614</v>
      </c>
      <c r="H21" s="114">
        <v>635</v>
      </c>
      <c r="I21" s="114">
        <v>616</v>
      </c>
      <c r="J21" s="140">
        <v>596</v>
      </c>
      <c r="K21" s="114">
        <v>7</v>
      </c>
      <c r="L21" s="116">
        <v>1.174496644295302</v>
      </c>
    </row>
    <row r="22" spans="1:12" s="110" customFormat="1" ht="15" customHeight="1" x14ac:dyDescent="0.2">
      <c r="A22" s="120"/>
      <c r="B22" s="119"/>
      <c r="C22" s="258" t="s">
        <v>107</v>
      </c>
      <c r="E22" s="113">
        <v>69.514661274014159</v>
      </c>
      <c r="F22" s="115">
        <v>1375</v>
      </c>
      <c r="G22" s="114">
        <v>1414</v>
      </c>
      <c r="H22" s="114">
        <v>1411</v>
      </c>
      <c r="I22" s="114">
        <v>1403</v>
      </c>
      <c r="J22" s="140">
        <v>1349</v>
      </c>
      <c r="K22" s="114">
        <v>26</v>
      </c>
      <c r="L22" s="116">
        <v>1.927353595255745</v>
      </c>
    </row>
    <row r="23" spans="1:12" s="110" customFormat="1" ht="15" customHeight="1" x14ac:dyDescent="0.2">
      <c r="A23" s="120"/>
      <c r="B23" s="121" t="s">
        <v>111</v>
      </c>
      <c r="C23" s="258"/>
      <c r="E23" s="113">
        <v>16.874166296131612</v>
      </c>
      <c r="F23" s="115">
        <v>1518</v>
      </c>
      <c r="G23" s="114">
        <v>1581</v>
      </c>
      <c r="H23" s="114">
        <v>1573</v>
      </c>
      <c r="I23" s="114">
        <v>1536</v>
      </c>
      <c r="J23" s="140">
        <v>1487</v>
      </c>
      <c r="K23" s="114">
        <v>31</v>
      </c>
      <c r="L23" s="116">
        <v>2.0847343644922662</v>
      </c>
    </row>
    <row r="24" spans="1:12" s="110" customFormat="1" ht="15" customHeight="1" x14ac:dyDescent="0.2">
      <c r="A24" s="120"/>
      <c r="B24" s="119"/>
      <c r="C24" s="258" t="s">
        <v>106</v>
      </c>
      <c r="E24" s="113">
        <v>51.383399209486164</v>
      </c>
      <c r="F24" s="115">
        <v>780</v>
      </c>
      <c r="G24" s="114">
        <v>798</v>
      </c>
      <c r="H24" s="114">
        <v>800</v>
      </c>
      <c r="I24" s="114">
        <v>773</v>
      </c>
      <c r="J24" s="140">
        <v>754</v>
      </c>
      <c r="K24" s="114">
        <v>26</v>
      </c>
      <c r="L24" s="116">
        <v>3.4482758620689653</v>
      </c>
    </row>
    <row r="25" spans="1:12" s="110" customFormat="1" ht="15" customHeight="1" x14ac:dyDescent="0.2">
      <c r="A25" s="120"/>
      <c r="B25" s="119"/>
      <c r="C25" s="258" t="s">
        <v>107</v>
      </c>
      <c r="E25" s="113">
        <v>48.616600790513836</v>
      </c>
      <c r="F25" s="115">
        <v>738</v>
      </c>
      <c r="G25" s="114">
        <v>783</v>
      </c>
      <c r="H25" s="114">
        <v>773</v>
      </c>
      <c r="I25" s="114">
        <v>763</v>
      </c>
      <c r="J25" s="140">
        <v>733</v>
      </c>
      <c r="K25" s="114">
        <v>5</v>
      </c>
      <c r="L25" s="116">
        <v>0.68212824010914053</v>
      </c>
    </row>
    <row r="26" spans="1:12" s="110" customFormat="1" ht="15" customHeight="1" x14ac:dyDescent="0.2">
      <c r="A26" s="120"/>
      <c r="C26" s="121" t="s">
        <v>187</v>
      </c>
      <c r="D26" s="110" t="s">
        <v>188</v>
      </c>
      <c r="E26" s="113">
        <v>1.611827478879502</v>
      </c>
      <c r="F26" s="115">
        <v>145</v>
      </c>
      <c r="G26" s="114">
        <v>168</v>
      </c>
      <c r="H26" s="114">
        <v>161</v>
      </c>
      <c r="I26" s="114">
        <v>127</v>
      </c>
      <c r="J26" s="140">
        <v>119</v>
      </c>
      <c r="K26" s="114">
        <v>26</v>
      </c>
      <c r="L26" s="116">
        <v>21.84873949579832</v>
      </c>
    </row>
    <row r="27" spans="1:12" s="110" customFormat="1" ht="15" customHeight="1" x14ac:dyDescent="0.2">
      <c r="A27" s="120"/>
      <c r="B27" s="119"/>
      <c r="D27" s="259" t="s">
        <v>106</v>
      </c>
      <c r="E27" s="113">
        <v>48.275862068965516</v>
      </c>
      <c r="F27" s="115">
        <v>70</v>
      </c>
      <c r="G27" s="114">
        <v>76</v>
      </c>
      <c r="H27" s="114">
        <v>67</v>
      </c>
      <c r="I27" s="114">
        <v>50</v>
      </c>
      <c r="J27" s="140">
        <v>54</v>
      </c>
      <c r="K27" s="114">
        <v>16</v>
      </c>
      <c r="L27" s="116">
        <v>29.62962962962963</v>
      </c>
    </row>
    <row r="28" spans="1:12" s="110" customFormat="1" ht="15" customHeight="1" x14ac:dyDescent="0.2">
      <c r="A28" s="120"/>
      <c r="B28" s="119"/>
      <c r="D28" s="259" t="s">
        <v>107</v>
      </c>
      <c r="E28" s="113">
        <v>51.724137931034484</v>
      </c>
      <c r="F28" s="115">
        <v>75</v>
      </c>
      <c r="G28" s="114">
        <v>92</v>
      </c>
      <c r="H28" s="114">
        <v>94</v>
      </c>
      <c r="I28" s="114">
        <v>77</v>
      </c>
      <c r="J28" s="140">
        <v>65</v>
      </c>
      <c r="K28" s="114">
        <v>10</v>
      </c>
      <c r="L28" s="116">
        <v>15.384615384615385</v>
      </c>
    </row>
    <row r="29" spans="1:12" s="110" customFormat="1" ht="24" customHeight="1" x14ac:dyDescent="0.2">
      <c r="A29" s="604" t="s">
        <v>189</v>
      </c>
      <c r="B29" s="605"/>
      <c r="C29" s="605"/>
      <c r="D29" s="606"/>
      <c r="E29" s="113">
        <v>85.037794575366831</v>
      </c>
      <c r="F29" s="115">
        <v>7650</v>
      </c>
      <c r="G29" s="114">
        <v>7911</v>
      </c>
      <c r="H29" s="114">
        <v>7969</v>
      </c>
      <c r="I29" s="114">
        <v>8035</v>
      </c>
      <c r="J29" s="140">
        <v>7825</v>
      </c>
      <c r="K29" s="114">
        <v>-175</v>
      </c>
      <c r="L29" s="116">
        <v>-2.2364217252396168</v>
      </c>
    </row>
    <row r="30" spans="1:12" s="110" customFormat="1" ht="15" customHeight="1" x14ac:dyDescent="0.2">
      <c r="A30" s="120"/>
      <c r="B30" s="119"/>
      <c r="C30" s="258" t="s">
        <v>106</v>
      </c>
      <c r="E30" s="113">
        <v>39.032679738562095</v>
      </c>
      <c r="F30" s="115">
        <v>2986</v>
      </c>
      <c r="G30" s="114">
        <v>3063</v>
      </c>
      <c r="H30" s="114">
        <v>3100</v>
      </c>
      <c r="I30" s="114">
        <v>3108</v>
      </c>
      <c r="J30" s="140">
        <v>3018</v>
      </c>
      <c r="K30" s="114">
        <v>-32</v>
      </c>
      <c r="L30" s="116">
        <v>-1.0603048376408217</v>
      </c>
    </row>
    <row r="31" spans="1:12" s="110" customFormat="1" ht="15" customHeight="1" x14ac:dyDescent="0.2">
      <c r="A31" s="120"/>
      <c r="B31" s="119"/>
      <c r="C31" s="258" t="s">
        <v>107</v>
      </c>
      <c r="E31" s="113">
        <v>60.967320261437905</v>
      </c>
      <c r="F31" s="115">
        <v>4664</v>
      </c>
      <c r="G31" s="114">
        <v>4848</v>
      </c>
      <c r="H31" s="114">
        <v>4869</v>
      </c>
      <c r="I31" s="114">
        <v>4927</v>
      </c>
      <c r="J31" s="140">
        <v>4807</v>
      </c>
      <c r="K31" s="114">
        <v>-143</v>
      </c>
      <c r="L31" s="116">
        <v>-2.9748283752860414</v>
      </c>
    </row>
    <row r="32" spans="1:12" s="110" customFormat="1" ht="15" customHeight="1" x14ac:dyDescent="0.2">
      <c r="A32" s="120"/>
      <c r="B32" s="119" t="s">
        <v>117</v>
      </c>
      <c r="C32" s="258"/>
      <c r="E32" s="113">
        <v>14.47309915518008</v>
      </c>
      <c r="F32" s="114">
        <v>1302</v>
      </c>
      <c r="G32" s="114">
        <v>1369</v>
      </c>
      <c r="H32" s="114">
        <v>1404</v>
      </c>
      <c r="I32" s="114">
        <v>1422</v>
      </c>
      <c r="J32" s="140">
        <v>1324</v>
      </c>
      <c r="K32" s="114">
        <v>-22</v>
      </c>
      <c r="L32" s="116">
        <v>-1.661631419939577</v>
      </c>
    </row>
    <row r="33" spans="1:12" s="110" customFormat="1" ht="15" customHeight="1" x14ac:dyDescent="0.2">
      <c r="A33" s="120"/>
      <c r="B33" s="119"/>
      <c r="C33" s="258" t="s">
        <v>106</v>
      </c>
      <c r="E33" s="113">
        <v>41.090629800307219</v>
      </c>
      <c r="F33" s="114">
        <v>535</v>
      </c>
      <c r="G33" s="114">
        <v>523</v>
      </c>
      <c r="H33" s="114">
        <v>549</v>
      </c>
      <c r="I33" s="114">
        <v>539</v>
      </c>
      <c r="J33" s="140">
        <v>498</v>
      </c>
      <c r="K33" s="114">
        <v>37</v>
      </c>
      <c r="L33" s="116">
        <v>7.429718875502008</v>
      </c>
    </row>
    <row r="34" spans="1:12" s="110" customFormat="1" ht="15" customHeight="1" x14ac:dyDescent="0.2">
      <c r="A34" s="120"/>
      <c r="B34" s="119"/>
      <c r="C34" s="258" t="s">
        <v>107</v>
      </c>
      <c r="E34" s="113">
        <v>58.909370199692781</v>
      </c>
      <c r="F34" s="114">
        <v>767</v>
      </c>
      <c r="G34" s="114">
        <v>846</v>
      </c>
      <c r="H34" s="114">
        <v>855</v>
      </c>
      <c r="I34" s="114">
        <v>883</v>
      </c>
      <c r="J34" s="140">
        <v>826</v>
      </c>
      <c r="K34" s="114">
        <v>-59</v>
      </c>
      <c r="L34" s="116">
        <v>-7.1428571428571432</v>
      </c>
    </row>
    <row r="35" spans="1:12" s="110" customFormat="1" ht="24" customHeight="1" x14ac:dyDescent="0.2">
      <c r="A35" s="604" t="s">
        <v>192</v>
      </c>
      <c r="B35" s="605"/>
      <c r="C35" s="605"/>
      <c r="D35" s="606"/>
      <c r="E35" s="113">
        <v>16.551800800355714</v>
      </c>
      <c r="F35" s="114">
        <v>1489</v>
      </c>
      <c r="G35" s="114">
        <v>1544</v>
      </c>
      <c r="H35" s="114">
        <v>1549</v>
      </c>
      <c r="I35" s="114">
        <v>1644</v>
      </c>
      <c r="J35" s="114">
        <v>1541</v>
      </c>
      <c r="K35" s="318">
        <v>-52</v>
      </c>
      <c r="L35" s="319">
        <v>-3.3744321868916289</v>
      </c>
    </row>
    <row r="36" spans="1:12" s="110" customFormat="1" ht="15" customHeight="1" x14ac:dyDescent="0.2">
      <c r="A36" s="120"/>
      <c r="B36" s="119"/>
      <c r="C36" s="258" t="s">
        <v>106</v>
      </c>
      <c r="E36" s="113">
        <v>39.825386165211555</v>
      </c>
      <c r="F36" s="114">
        <v>593</v>
      </c>
      <c r="G36" s="114">
        <v>587</v>
      </c>
      <c r="H36" s="114">
        <v>607</v>
      </c>
      <c r="I36" s="114">
        <v>635</v>
      </c>
      <c r="J36" s="114">
        <v>589</v>
      </c>
      <c r="K36" s="318">
        <v>4</v>
      </c>
      <c r="L36" s="116">
        <v>0.6791171477079796</v>
      </c>
    </row>
    <row r="37" spans="1:12" s="110" customFormat="1" ht="15" customHeight="1" x14ac:dyDescent="0.2">
      <c r="A37" s="120"/>
      <c r="B37" s="119"/>
      <c r="C37" s="258" t="s">
        <v>107</v>
      </c>
      <c r="E37" s="113">
        <v>60.174613834788445</v>
      </c>
      <c r="F37" s="114">
        <v>896</v>
      </c>
      <c r="G37" s="114">
        <v>957</v>
      </c>
      <c r="H37" s="114">
        <v>942</v>
      </c>
      <c r="I37" s="114">
        <v>1009</v>
      </c>
      <c r="J37" s="140">
        <v>952</v>
      </c>
      <c r="K37" s="114">
        <v>-56</v>
      </c>
      <c r="L37" s="116">
        <v>-5.882352941176471</v>
      </c>
    </row>
    <row r="38" spans="1:12" s="110" customFormat="1" ht="15" customHeight="1" x14ac:dyDescent="0.2">
      <c r="A38" s="120"/>
      <c r="B38" s="119" t="s">
        <v>328</v>
      </c>
      <c r="C38" s="258"/>
      <c r="E38" s="113">
        <v>55.702534459759896</v>
      </c>
      <c r="F38" s="114">
        <v>5011</v>
      </c>
      <c r="G38" s="114">
        <v>5205</v>
      </c>
      <c r="H38" s="114">
        <v>5258</v>
      </c>
      <c r="I38" s="114">
        <v>5253</v>
      </c>
      <c r="J38" s="140">
        <v>5090</v>
      </c>
      <c r="K38" s="114">
        <v>-79</v>
      </c>
      <c r="L38" s="116">
        <v>-1.5520628683693516</v>
      </c>
    </row>
    <row r="39" spans="1:12" s="110" customFormat="1" ht="15" customHeight="1" x14ac:dyDescent="0.2">
      <c r="A39" s="120"/>
      <c r="B39" s="119"/>
      <c r="C39" s="258" t="s">
        <v>106</v>
      </c>
      <c r="E39" s="113">
        <v>39.932149271602476</v>
      </c>
      <c r="F39" s="115">
        <v>2001</v>
      </c>
      <c r="G39" s="114">
        <v>2046</v>
      </c>
      <c r="H39" s="114">
        <v>2091</v>
      </c>
      <c r="I39" s="114">
        <v>2085</v>
      </c>
      <c r="J39" s="140">
        <v>1983</v>
      </c>
      <c r="K39" s="114">
        <v>18</v>
      </c>
      <c r="L39" s="116">
        <v>0.90771558245083206</v>
      </c>
    </row>
    <row r="40" spans="1:12" s="110" customFormat="1" ht="15" customHeight="1" x14ac:dyDescent="0.2">
      <c r="A40" s="120"/>
      <c r="B40" s="119"/>
      <c r="C40" s="258" t="s">
        <v>107</v>
      </c>
      <c r="E40" s="113">
        <v>60.067850728397524</v>
      </c>
      <c r="F40" s="115">
        <v>3010</v>
      </c>
      <c r="G40" s="114">
        <v>3159</v>
      </c>
      <c r="H40" s="114">
        <v>3167</v>
      </c>
      <c r="I40" s="114">
        <v>3168</v>
      </c>
      <c r="J40" s="140">
        <v>3107</v>
      </c>
      <c r="K40" s="114">
        <v>-97</v>
      </c>
      <c r="L40" s="116">
        <v>-3.1219826198905696</v>
      </c>
    </row>
    <row r="41" spans="1:12" s="110" customFormat="1" ht="15" customHeight="1" x14ac:dyDescent="0.2">
      <c r="A41" s="120"/>
      <c r="B41" s="320" t="s">
        <v>516</v>
      </c>
      <c r="C41" s="258"/>
      <c r="E41" s="113">
        <v>7.0809248554913298</v>
      </c>
      <c r="F41" s="115">
        <v>637</v>
      </c>
      <c r="G41" s="114">
        <v>627</v>
      </c>
      <c r="H41" s="114">
        <v>623</v>
      </c>
      <c r="I41" s="114">
        <v>616</v>
      </c>
      <c r="J41" s="140">
        <v>585</v>
      </c>
      <c r="K41" s="114">
        <v>52</v>
      </c>
      <c r="L41" s="116">
        <v>8.8888888888888893</v>
      </c>
    </row>
    <row r="42" spans="1:12" s="110" customFormat="1" ht="15" customHeight="1" x14ac:dyDescent="0.2">
      <c r="A42" s="120"/>
      <c r="B42" s="119"/>
      <c r="C42" s="268" t="s">
        <v>106</v>
      </c>
      <c r="D42" s="182"/>
      <c r="E42" s="113">
        <v>42.857142857142854</v>
      </c>
      <c r="F42" s="115">
        <v>273</v>
      </c>
      <c r="G42" s="114">
        <v>261</v>
      </c>
      <c r="H42" s="114">
        <v>251</v>
      </c>
      <c r="I42" s="114">
        <v>244</v>
      </c>
      <c r="J42" s="140">
        <v>239</v>
      </c>
      <c r="K42" s="114">
        <v>34</v>
      </c>
      <c r="L42" s="116">
        <v>14.225941422594142</v>
      </c>
    </row>
    <row r="43" spans="1:12" s="110" customFormat="1" ht="15" customHeight="1" x14ac:dyDescent="0.2">
      <c r="A43" s="120"/>
      <c r="B43" s="119"/>
      <c r="C43" s="268" t="s">
        <v>107</v>
      </c>
      <c r="D43" s="182"/>
      <c r="E43" s="113">
        <v>57.142857142857146</v>
      </c>
      <c r="F43" s="115">
        <v>364</v>
      </c>
      <c r="G43" s="114">
        <v>366</v>
      </c>
      <c r="H43" s="114">
        <v>372</v>
      </c>
      <c r="I43" s="114">
        <v>372</v>
      </c>
      <c r="J43" s="140">
        <v>346</v>
      </c>
      <c r="K43" s="114">
        <v>18</v>
      </c>
      <c r="L43" s="116">
        <v>5.202312138728324</v>
      </c>
    </row>
    <row r="44" spans="1:12" s="110" customFormat="1" ht="15" customHeight="1" x14ac:dyDescent="0.2">
      <c r="A44" s="120"/>
      <c r="B44" s="119" t="s">
        <v>205</v>
      </c>
      <c r="C44" s="268"/>
      <c r="D44" s="182"/>
      <c r="E44" s="113">
        <v>20.664739884393065</v>
      </c>
      <c r="F44" s="115">
        <v>1859</v>
      </c>
      <c r="G44" s="114">
        <v>1950</v>
      </c>
      <c r="H44" s="114">
        <v>1987</v>
      </c>
      <c r="I44" s="114">
        <v>1984</v>
      </c>
      <c r="J44" s="140">
        <v>1973</v>
      </c>
      <c r="K44" s="114">
        <v>-114</v>
      </c>
      <c r="L44" s="116">
        <v>-5.778003041054232</v>
      </c>
    </row>
    <row r="45" spans="1:12" s="110" customFormat="1" ht="15" customHeight="1" x14ac:dyDescent="0.2">
      <c r="A45" s="120"/>
      <c r="B45" s="119"/>
      <c r="C45" s="268" t="s">
        <v>106</v>
      </c>
      <c r="D45" s="182"/>
      <c r="E45" s="113">
        <v>35.556750941366325</v>
      </c>
      <c r="F45" s="115">
        <v>661</v>
      </c>
      <c r="G45" s="114">
        <v>698</v>
      </c>
      <c r="H45" s="114">
        <v>707</v>
      </c>
      <c r="I45" s="114">
        <v>688</v>
      </c>
      <c r="J45" s="140">
        <v>710</v>
      </c>
      <c r="K45" s="114">
        <v>-49</v>
      </c>
      <c r="L45" s="116">
        <v>-6.901408450704225</v>
      </c>
    </row>
    <row r="46" spans="1:12" s="110" customFormat="1" ht="15" customHeight="1" x14ac:dyDescent="0.2">
      <c r="A46" s="123"/>
      <c r="B46" s="124"/>
      <c r="C46" s="260" t="s">
        <v>107</v>
      </c>
      <c r="D46" s="261"/>
      <c r="E46" s="125">
        <v>64.443249058633668</v>
      </c>
      <c r="F46" s="143">
        <v>1198</v>
      </c>
      <c r="G46" s="144">
        <v>1252</v>
      </c>
      <c r="H46" s="144">
        <v>1280</v>
      </c>
      <c r="I46" s="144">
        <v>1296</v>
      </c>
      <c r="J46" s="145">
        <v>1263</v>
      </c>
      <c r="K46" s="144">
        <v>-65</v>
      </c>
      <c r="L46" s="146">
        <v>-5.1464766429136972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8996</v>
      </c>
      <c r="E11" s="114">
        <v>9326</v>
      </c>
      <c r="F11" s="114">
        <v>9417</v>
      </c>
      <c r="G11" s="114">
        <v>9497</v>
      </c>
      <c r="H11" s="140">
        <v>9189</v>
      </c>
      <c r="I11" s="115">
        <v>-193</v>
      </c>
      <c r="J11" s="116">
        <v>-2.1003373598868214</v>
      </c>
    </row>
    <row r="12" spans="1:15" s="110" customFormat="1" ht="24.95" customHeight="1" x14ac:dyDescent="0.2">
      <c r="A12" s="193" t="s">
        <v>132</v>
      </c>
      <c r="B12" s="194" t="s">
        <v>133</v>
      </c>
      <c r="C12" s="113">
        <v>2.156514006224989</v>
      </c>
      <c r="D12" s="115">
        <v>194</v>
      </c>
      <c r="E12" s="114">
        <v>185</v>
      </c>
      <c r="F12" s="114">
        <v>205</v>
      </c>
      <c r="G12" s="114">
        <v>215</v>
      </c>
      <c r="H12" s="140">
        <v>194</v>
      </c>
      <c r="I12" s="115">
        <v>0</v>
      </c>
      <c r="J12" s="116">
        <v>0</v>
      </c>
    </row>
    <row r="13" spans="1:15" s="110" customFormat="1" ht="24.95" customHeight="1" x14ac:dyDescent="0.2">
      <c r="A13" s="193" t="s">
        <v>134</v>
      </c>
      <c r="B13" s="199" t="s">
        <v>214</v>
      </c>
      <c r="C13" s="113">
        <v>0.80035571365051139</v>
      </c>
      <c r="D13" s="115">
        <v>72</v>
      </c>
      <c r="E13" s="114">
        <v>75</v>
      </c>
      <c r="F13" s="114">
        <v>78</v>
      </c>
      <c r="G13" s="114">
        <v>74</v>
      </c>
      <c r="H13" s="140">
        <v>78</v>
      </c>
      <c r="I13" s="115">
        <v>-6</v>
      </c>
      <c r="J13" s="116">
        <v>-7.6923076923076925</v>
      </c>
    </row>
    <row r="14" spans="1:15" s="287" customFormat="1" ht="24.95" customHeight="1" x14ac:dyDescent="0.2">
      <c r="A14" s="193" t="s">
        <v>215</v>
      </c>
      <c r="B14" s="199" t="s">
        <v>137</v>
      </c>
      <c r="C14" s="113">
        <v>8.8039128501556245</v>
      </c>
      <c r="D14" s="115">
        <v>792</v>
      </c>
      <c r="E14" s="114">
        <v>811</v>
      </c>
      <c r="F14" s="114">
        <v>786</v>
      </c>
      <c r="G14" s="114">
        <v>802</v>
      </c>
      <c r="H14" s="140">
        <v>783</v>
      </c>
      <c r="I14" s="115">
        <v>9</v>
      </c>
      <c r="J14" s="116">
        <v>1.1494252873563218</v>
      </c>
      <c r="K14" s="110"/>
      <c r="L14" s="110"/>
      <c r="M14" s="110"/>
      <c r="N14" s="110"/>
      <c r="O14" s="110"/>
    </row>
    <row r="15" spans="1:15" s="110" customFormat="1" ht="24.95" customHeight="1" x14ac:dyDescent="0.2">
      <c r="A15" s="193" t="s">
        <v>216</v>
      </c>
      <c r="B15" s="199" t="s">
        <v>217</v>
      </c>
      <c r="C15" s="113">
        <v>4.346376167185416</v>
      </c>
      <c r="D15" s="115">
        <v>391</v>
      </c>
      <c r="E15" s="114">
        <v>405</v>
      </c>
      <c r="F15" s="114">
        <v>401</v>
      </c>
      <c r="G15" s="114">
        <v>407</v>
      </c>
      <c r="H15" s="140">
        <v>396</v>
      </c>
      <c r="I15" s="115">
        <v>-5</v>
      </c>
      <c r="J15" s="116">
        <v>-1.2626262626262625</v>
      </c>
    </row>
    <row r="16" spans="1:15" s="287" customFormat="1" ht="24.95" customHeight="1" x14ac:dyDescent="0.2">
      <c r="A16" s="193" t="s">
        <v>218</v>
      </c>
      <c r="B16" s="199" t="s">
        <v>141</v>
      </c>
      <c r="C16" s="113">
        <v>3.7349933303690528</v>
      </c>
      <c r="D16" s="115">
        <v>336</v>
      </c>
      <c r="E16" s="114">
        <v>337</v>
      </c>
      <c r="F16" s="114">
        <v>321</v>
      </c>
      <c r="G16" s="114">
        <v>332</v>
      </c>
      <c r="H16" s="140">
        <v>322</v>
      </c>
      <c r="I16" s="115">
        <v>14</v>
      </c>
      <c r="J16" s="116">
        <v>4.3478260869565215</v>
      </c>
      <c r="K16" s="110"/>
      <c r="L16" s="110"/>
      <c r="M16" s="110"/>
      <c r="N16" s="110"/>
      <c r="O16" s="110"/>
    </row>
    <row r="17" spans="1:15" s="110" customFormat="1" ht="24.95" customHeight="1" x14ac:dyDescent="0.2">
      <c r="A17" s="193" t="s">
        <v>142</v>
      </c>
      <c r="B17" s="199" t="s">
        <v>220</v>
      </c>
      <c r="C17" s="113">
        <v>0.7225433526011561</v>
      </c>
      <c r="D17" s="115">
        <v>65</v>
      </c>
      <c r="E17" s="114">
        <v>69</v>
      </c>
      <c r="F17" s="114">
        <v>64</v>
      </c>
      <c r="G17" s="114">
        <v>63</v>
      </c>
      <c r="H17" s="140">
        <v>65</v>
      </c>
      <c r="I17" s="115">
        <v>0</v>
      </c>
      <c r="J17" s="116">
        <v>0</v>
      </c>
    </row>
    <row r="18" spans="1:15" s="287" customFormat="1" ht="24.95" customHeight="1" x14ac:dyDescent="0.2">
      <c r="A18" s="201" t="s">
        <v>144</v>
      </c>
      <c r="B18" s="202" t="s">
        <v>145</v>
      </c>
      <c r="C18" s="113">
        <v>6.5695864828812809</v>
      </c>
      <c r="D18" s="115">
        <v>591</v>
      </c>
      <c r="E18" s="114">
        <v>604</v>
      </c>
      <c r="F18" s="114">
        <v>588</v>
      </c>
      <c r="G18" s="114">
        <v>587</v>
      </c>
      <c r="H18" s="140">
        <v>576</v>
      </c>
      <c r="I18" s="115">
        <v>15</v>
      </c>
      <c r="J18" s="116">
        <v>2.6041666666666665</v>
      </c>
      <c r="K18" s="110"/>
      <c r="L18" s="110"/>
      <c r="M18" s="110"/>
      <c r="N18" s="110"/>
      <c r="O18" s="110"/>
    </row>
    <row r="19" spans="1:15" s="110" customFormat="1" ht="24.95" customHeight="1" x14ac:dyDescent="0.2">
      <c r="A19" s="193" t="s">
        <v>146</v>
      </c>
      <c r="B19" s="199" t="s">
        <v>147</v>
      </c>
      <c r="C19" s="113">
        <v>18.074699866607382</v>
      </c>
      <c r="D19" s="115">
        <v>1626</v>
      </c>
      <c r="E19" s="114">
        <v>1656</v>
      </c>
      <c r="F19" s="114">
        <v>1638</v>
      </c>
      <c r="G19" s="114">
        <v>1681</v>
      </c>
      <c r="H19" s="140">
        <v>1586</v>
      </c>
      <c r="I19" s="115">
        <v>40</v>
      </c>
      <c r="J19" s="116">
        <v>2.5220680958385877</v>
      </c>
    </row>
    <row r="20" spans="1:15" s="287" customFormat="1" ht="24.95" customHeight="1" x14ac:dyDescent="0.2">
      <c r="A20" s="193" t="s">
        <v>148</v>
      </c>
      <c r="B20" s="199" t="s">
        <v>149</v>
      </c>
      <c r="C20" s="113">
        <v>7.4144064028457093</v>
      </c>
      <c r="D20" s="115">
        <v>667</v>
      </c>
      <c r="E20" s="114">
        <v>642</v>
      </c>
      <c r="F20" s="114">
        <v>674</v>
      </c>
      <c r="G20" s="114">
        <v>687</v>
      </c>
      <c r="H20" s="140">
        <v>684</v>
      </c>
      <c r="I20" s="115">
        <v>-17</v>
      </c>
      <c r="J20" s="116">
        <v>-2.4853801169590644</v>
      </c>
      <c r="K20" s="110"/>
      <c r="L20" s="110"/>
      <c r="M20" s="110"/>
      <c r="N20" s="110"/>
      <c r="O20" s="110"/>
    </row>
    <row r="21" spans="1:15" s="110" customFormat="1" ht="24.95" customHeight="1" x14ac:dyDescent="0.2">
      <c r="A21" s="201" t="s">
        <v>150</v>
      </c>
      <c r="B21" s="202" t="s">
        <v>151</v>
      </c>
      <c r="C21" s="113">
        <v>7.2254335260115603</v>
      </c>
      <c r="D21" s="115">
        <v>650</v>
      </c>
      <c r="E21" s="114">
        <v>798</v>
      </c>
      <c r="F21" s="114">
        <v>834</v>
      </c>
      <c r="G21" s="114">
        <v>851</v>
      </c>
      <c r="H21" s="140">
        <v>781</v>
      </c>
      <c r="I21" s="115">
        <v>-131</v>
      </c>
      <c r="J21" s="116">
        <v>-16.773367477592831</v>
      </c>
    </row>
    <row r="22" spans="1:15" s="110" customFormat="1" ht="24.95" customHeight="1" x14ac:dyDescent="0.2">
      <c r="A22" s="201" t="s">
        <v>152</v>
      </c>
      <c r="B22" s="199" t="s">
        <v>153</v>
      </c>
      <c r="C22" s="113">
        <v>1.2449977767896843</v>
      </c>
      <c r="D22" s="115">
        <v>112</v>
      </c>
      <c r="E22" s="114">
        <v>105</v>
      </c>
      <c r="F22" s="114">
        <v>102</v>
      </c>
      <c r="G22" s="114">
        <v>102</v>
      </c>
      <c r="H22" s="140">
        <v>113</v>
      </c>
      <c r="I22" s="115">
        <v>-1</v>
      </c>
      <c r="J22" s="116">
        <v>-0.88495575221238942</v>
      </c>
    </row>
    <row r="23" spans="1:15" s="110" customFormat="1" ht="24.95" customHeight="1" x14ac:dyDescent="0.2">
      <c r="A23" s="193" t="s">
        <v>154</v>
      </c>
      <c r="B23" s="199" t="s">
        <v>155</v>
      </c>
      <c r="C23" s="113">
        <v>0.789239662072032</v>
      </c>
      <c r="D23" s="115">
        <v>71</v>
      </c>
      <c r="E23" s="114">
        <v>66</v>
      </c>
      <c r="F23" s="114">
        <v>67</v>
      </c>
      <c r="G23" s="114">
        <v>68</v>
      </c>
      <c r="H23" s="140">
        <v>72</v>
      </c>
      <c r="I23" s="115">
        <v>-1</v>
      </c>
      <c r="J23" s="116">
        <v>-1.3888888888888888</v>
      </c>
    </row>
    <row r="24" spans="1:15" s="110" customFormat="1" ht="24.95" customHeight="1" x14ac:dyDescent="0.2">
      <c r="A24" s="193" t="s">
        <v>156</v>
      </c>
      <c r="B24" s="199" t="s">
        <v>221</v>
      </c>
      <c r="C24" s="113">
        <v>9.1485104490884837</v>
      </c>
      <c r="D24" s="115">
        <v>823</v>
      </c>
      <c r="E24" s="114">
        <v>838</v>
      </c>
      <c r="F24" s="114">
        <v>855</v>
      </c>
      <c r="G24" s="114">
        <v>866</v>
      </c>
      <c r="H24" s="140">
        <v>856</v>
      </c>
      <c r="I24" s="115">
        <v>-33</v>
      </c>
      <c r="J24" s="116">
        <v>-3.8551401869158877</v>
      </c>
    </row>
    <row r="25" spans="1:15" s="110" customFormat="1" ht="24.95" customHeight="1" x14ac:dyDescent="0.2">
      <c r="A25" s="193" t="s">
        <v>222</v>
      </c>
      <c r="B25" s="204" t="s">
        <v>159</v>
      </c>
      <c r="C25" s="113">
        <v>6.1360604713205866</v>
      </c>
      <c r="D25" s="115">
        <v>552</v>
      </c>
      <c r="E25" s="114">
        <v>588</v>
      </c>
      <c r="F25" s="114">
        <v>597</v>
      </c>
      <c r="G25" s="114">
        <v>586</v>
      </c>
      <c r="H25" s="140">
        <v>579</v>
      </c>
      <c r="I25" s="115">
        <v>-27</v>
      </c>
      <c r="J25" s="116">
        <v>-4.6632124352331603</v>
      </c>
    </row>
    <row r="26" spans="1:15" s="110" customFormat="1" ht="24.95" customHeight="1" x14ac:dyDescent="0.2">
      <c r="A26" s="201">
        <v>782.78300000000002</v>
      </c>
      <c r="B26" s="203" t="s">
        <v>160</v>
      </c>
      <c r="C26" s="113">
        <v>0.45575811471765226</v>
      </c>
      <c r="D26" s="115">
        <v>41</v>
      </c>
      <c r="E26" s="114">
        <v>23</v>
      </c>
      <c r="F26" s="114">
        <v>19</v>
      </c>
      <c r="G26" s="114">
        <v>17</v>
      </c>
      <c r="H26" s="140">
        <v>20</v>
      </c>
      <c r="I26" s="115">
        <v>21</v>
      </c>
      <c r="J26" s="116">
        <v>105</v>
      </c>
    </row>
    <row r="27" spans="1:15" s="110" customFormat="1" ht="24.95" customHeight="1" x14ac:dyDescent="0.2">
      <c r="A27" s="193" t="s">
        <v>161</v>
      </c>
      <c r="B27" s="199" t="s">
        <v>162</v>
      </c>
      <c r="C27" s="113">
        <v>3.2236549577590039</v>
      </c>
      <c r="D27" s="115">
        <v>290</v>
      </c>
      <c r="E27" s="114">
        <v>292</v>
      </c>
      <c r="F27" s="114">
        <v>297</v>
      </c>
      <c r="G27" s="114">
        <v>286</v>
      </c>
      <c r="H27" s="140">
        <v>282</v>
      </c>
      <c r="I27" s="115">
        <v>8</v>
      </c>
      <c r="J27" s="116">
        <v>2.8368794326241136</v>
      </c>
    </row>
    <row r="28" spans="1:15" s="110" customFormat="1" ht="24.95" customHeight="1" x14ac:dyDescent="0.2">
      <c r="A28" s="193" t="s">
        <v>163</v>
      </c>
      <c r="B28" s="199" t="s">
        <v>164</v>
      </c>
      <c r="C28" s="113">
        <v>2.4010671409515338</v>
      </c>
      <c r="D28" s="115">
        <v>216</v>
      </c>
      <c r="E28" s="114">
        <v>257</v>
      </c>
      <c r="F28" s="114">
        <v>255</v>
      </c>
      <c r="G28" s="114">
        <v>249</v>
      </c>
      <c r="H28" s="140">
        <v>258</v>
      </c>
      <c r="I28" s="115">
        <v>-42</v>
      </c>
      <c r="J28" s="116">
        <v>-16.279069767441861</v>
      </c>
    </row>
    <row r="29" spans="1:15" s="110" customFormat="1" ht="24.95" customHeight="1" x14ac:dyDescent="0.2">
      <c r="A29" s="193">
        <v>86</v>
      </c>
      <c r="B29" s="199" t="s">
        <v>165</v>
      </c>
      <c r="C29" s="113">
        <v>6.0471320586927524</v>
      </c>
      <c r="D29" s="115">
        <v>544</v>
      </c>
      <c r="E29" s="114">
        <v>539</v>
      </c>
      <c r="F29" s="114">
        <v>535</v>
      </c>
      <c r="G29" s="114">
        <v>529</v>
      </c>
      <c r="H29" s="140">
        <v>536</v>
      </c>
      <c r="I29" s="115">
        <v>8</v>
      </c>
      <c r="J29" s="116">
        <v>1.4925373134328359</v>
      </c>
    </row>
    <row r="30" spans="1:15" s="110" customFormat="1" ht="24.95" customHeight="1" x14ac:dyDescent="0.2">
      <c r="A30" s="193">
        <v>87.88</v>
      </c>
      <c r="B30" s="204" t="s">
        <v>166</v>
      </c>
      <c r="C30" s="113">
        <v>3.5126722987994663</v>
      </c>
      <c r="D30" s="115">
        <v>316</v>
      </c>
      <c r="E30" s="114">
        <v>322</v>
      </c>
      <c r="F30" s="114">
        <v>333</v>
      </c>
      <c r="G30" s="114">
        <v>341</v>
      </c>
      <c r="H30" s="140">
        <v>336</v>
      </c>
      <c r="I30" s="115">
        <v>-20</v>
      </c>
      <c r="J30" s="116">
        <v>-5.9523809523809526</v>
      </c>
    </row>
    <row r="31" spans="1:15" s="110" customFormat="1" ht="24.95" customHeight="1" x14ac:dyDescent="0.2">
      <c r="A31" s="193" t="s">
        <v>167</v>
      </c>
      <c r="B31" s="199" t="s">
        <v>168</v>
      </c>
      <c r="C31" s="113">
        <v>15.995998221431748</v>
      </c>
      <c r="D31" s="115">
        <v>1439</v>
      </c>
      <c r="E31" s="114">
        <v>1525</v>
      </c>
      <c r="F31" s="114">
        <v>1554</v>
      </c>
      <c r="G31" s="114">
        <v>1556</v>
      </c>
      <c r="H31" s="140">
        <v>1455</v>
      </c>
      <c r="I31" s="115">
        <v>-16</v>
      </c>
      <c r="J31" s="116">
        <v>-1.0996563573883162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2.156514006224989</v>
      </c>
      <c r="D34" s="115">
        <v>194</v>
      </c>
      <c r="E34" s="114">
        <v>185</v>
      </c>
      <c r="F34" s="114">
        <v>205</v>
      </c>
      <c r="G34" s="114">
        <v>215</v>
      </c>
      <c r="H34" s="140">
        <v>194</v>
      </c>
      <c r="I34" s="115">
        <v>0</v>
      </c>
      <c r="J34" s="116">
        <v>0</v>
      </c>
    </row>
    <row r="35" spans="1:10" s="110" customFormat="1" ht="24.95" customHeight="1" x14ac:dyDescent="0.2">
      <c r="A35" s="292" t="s">
        <v>171</v>
      </c>
      <c r="B35" s="293" t="s">
        <v>172</v>
      </c>
      <c r="C35" s="113">
        <v>16.173855046687418</v>
      </c>
      <c r="D35" s="115">
        <v>1455</v>
      </c>
      <c r="E35" s="114">
        <v>1490</v>
      </c>
      <c r="F35" s="114">
        <v>1452</v>
      </c>
      <c r="G35" s="114">
        <v>1463</v>
      </c>
      <c r="H35" s="140">
        <v>1437</v>
      </c>
      <c r="I35" s="115">
        <v>18</v>
      </c>
      <c r="J35" s="116">
        <v>1.2526096033402923</v>
      </c>
    </row>
    <row r="36" spans="1:10" s="110" customFormat="1" ht="24.95" customHeight="1" x14ac:dyDescent="0.2">
      <c r="A36" s="294" t="s">
        <v>173</v>
      </c>
      <c r="B36" s="295" t="s">
        <v>174</v>
      </c>
      <c r="C36" s="125">
        <v>81.669630947087597</v>
      </c>
      <c r="D36" s="143">
        <v>7347</v>
      </c>
      <c r="E36" s="144">
        <v>7651</v>
      </c>
      <c r="F36" s="144">
        <v>7760</v>
      </c>
      <c r="G36" s="144">
        <v>7819</v>
      </c>
      <c r="H36" s="145">
        <v>7558</v>
      </c>
      <c r="I36" s="143">
        <v>-211</v>
      </c>
      <c r="J36" s="146">
        <v>-2.7917438475787244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8996</v>
      </c>
      <c r="F11" s="264">
        <v>9326</v>
      </c>
      <c r="G11" s="264">
        <v>9417</v>
      </c>
      <c r="H11" s="264">
        <v>9497</v>
      </c>
      <c r="I11" s="265">
        <v>9189</v>
      </c>
      <c r="J11" s="263">
        <v>-193</v>
      </c>
      <c r="K11" s="266">
        <v>-2.1003373598868214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40.695864828812809</v>
      </c>
      <c r="E13" s="115">
        <v>3661</v>
      </c>
      <c r="F13" s="114">
        <v>3750</v>
      </c>
      <c r="G13" s="114">
        <v>3825</v>
      </c>
      <c r="H13" s="114">
        <v>3909</v>
      </c>
      <c r="I13" s="140">
        <v>3788</v>
      </c>
      <c r="J13" s="115">
        <v>-127</v>
      </c>
      <c r="K13" s="116">
        <v>-3.3526927138331573</v>
      </c>
    </row>
    <row r="14" spans="1:15" ht="15.95" customHeight="1" x14ac:dyDescent="0.2">
      <c r="A14" s="306" t="s">
        <v>230</v>
      </c>
      <c r="B14" s="307"/>
      <c r="C14" s="308"/>
      <c r="D14" s="113">
        <v>43.875055580257893</v>
      </c>
      <c r="E14" s="115">
        <v>3947</v>
      </c>
      <c r="F14" s="114">
        <v>4118</v>
      </c>
      <c r="G14" s="114">
        <v>4154</v>
      </c>
      <c r="H14" s="114">
        <v>4191</v>
      </c>
      <c r="I14" s="140">
        <v>4038</v>
      </c>
      <c r="J14" s="115">
        <v>-91</v>
      </c>
      <c r="K14" s="116">
        <v>-2.2535908865775136</v>
      </c>
    </row>
    <row r="15" spans="1:15" ht="15.95" customHeight="1" x14ac:dyDescent="0.2">
      <c r="A15" s="306" t="s">
        <v>231</v>
      </c>
      <c r="B15" s="307"/>
      <c r="C15" s="308"/>
      <c r="D15" s="113">
        <v>4.6798577145397955</v>
      </c>
      <c r="E15" s="115">
        <v>421</v>
      </c>
      <c r="F15" s="114">
        <v>428</v>
      </c>
      <c r="G15" s="114">
        <v>433</v>
      </c>
      <c r="H15" s="114">
        <v>407</v>
      </c>
      <c r="I15" s="140">
        <v>418</v>
      </c>
      <c r="J15" s="115">
        <v>3</v>
      </c>
      <c r="K15" s="116">
        <v>0.71770334928229662</v>
      </c>
    </row>
    <row r="16" spans="1:15" ht="15.95" customHeight="1" x14ac:dyDescent="0.2">
      <c r="A16" s="306" t="s">
        <v>232</v>
      </c>
      <c r="B16" s="307"/>
      <c r="C16" s="308"/>
      <c r="D16" s="113">
        <v>3.6349488661627389</v>
      </c>
      <c r="E16" s="115">
        <v>327</v>
      </c>
      <c r="F16" s="114">
        <v>333</v>
      </c>
      <c r="G16" s="114">
        <v>320</v>
      </c>
      <c r="H16" s="114">
        <v>303</v>
      </c>
      <c r="I16" s="140">
        <v>306</v>
      </c>
      <c r="J16" s="115">
        <v>21</v>
      </c>
      <c r="K16" s="116">
        <v>6.8627450980392153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1.6785237883503779</v>
      </c>
      <c r="E18" s="115">
        <v>151</v>
      </c>
      <c r="F18" s="114">
        <v>142</v>
      </c>
      <c r="G18" s="114">
        <v>159</v>
      </c>
      <c r="H18" s="114">
        <v>170</v>
      </c>
      <c r="I18" s="140">
        <v>158</v>
      </c>
      <c r="J18" s="115">
        <v>-7</v>
      </c>
      <c r="K18" s="116">
        <v>-4.4303797468354427</v>
      </c>
    </row>
    <row r="19" spans="1:11" ht="14.1" customHeight="1" x14ac:dyDescent="0.2">
      <c r="A19" s="306" t="s">
        <v>235</v>
      </c>
      <c r="B19" s="307" t="s">
        <v>236</v>
      </c>
      <c r="C19" s="308"/>
      <c r="D19" s="113">
        <v>1.3783903957314363</v>
      </c>
      <c r="E19" s="115">
        <v>124</v>
      </c>
      <c r="F19" s="114">
        <v>116</v>
      </c>
      <c r="G19" s="114">
        <v>130</v>
      </c>
      <c r="H19" s="114">
        <v>144</v>
      </c>
      <c r="I19" s="140">
        <v>133</v>
      </c>
      <c r="J19" s="115">
        <v>-9</v>
      </c>
      <c r="K19" s="116">
        <v>-6.7669172932330826</v>
      </c>
    </row>
    <row r="20" spans="1:11" ht="14.1" customHeight="1" x14ac:dyDescent="0.2">
      <c r="A20" s="306">
        <v>12</v>
      </c>
      <c r="B20" s="307" t="s">
        <v>237</v>
      </c>
      <c r="C20" s="308"/>
      <c r="D20" s="113">
        <v>1.3228101378390396</v>
      </c>
      <c r="E20" s="115">
        <v>119</v>
      </c>
      <c r="F20" s="114">
        <v>124</v>
      </c>
      <c r="G20" s="114">
        <v>138</v>
      </c>
      <c r="H20" s="114">
        <v>146</v>
      </c>
      <c r="I20" s="140">
        <v>129</v>
      </c>
      <c r="J20" s="115">
        <v>-10</v>
      </c>
      <c r="K20" s="116">
        <v>-7.7519379844961236</v>
      </c>
    </row>
    <row r="21" spans="1:11" ht="14.1" customHeight="1" x14ac:dyDescent="0.2">
      <c r="A21" s="306">
        <v>21</v>
      </c>
      <c r="B21" s="307" t="s">
        <v>238</v>
      </c>
      <c r="C21" s="308"/>
      <c r="D21" s="113">
        <v>0.10004446420631392</v>
      </c>
      <c r="E21" s="115">
        <v>9</v>
      </c>
      <c r="F21" s="114">
        <v>9</v>
      </c>
      <c r="G21" s="114">
        <v>7</v>
      </c>
      <c r="H21" s="114">
        <v>7</v>
      </c>
      <c r="I21" s="140">
        <v>6</v>
      </c>
      <c r="J21" s="115">
        <v>3</v>
      </c>
      <c r="K21" s="116">
        <v>50</v>
      </c>
    </row>
    <row r="22" spans="1:11" ht="14.1" customHeight="1" x14ac:dyDescent="0.2">
      <c r="A22" s="306">
        <v>22</v>
      </c>
      <c r="B22" s="307" t="s">
        <v>239</v>
      </c>
      <c r="C22" s="308"/>
      <c r="D22" s="113">
        <v>0.53357047576700756</v>
      </c>
      <c r="E22" s="115">
        <v>48</v>
      </c>
      <c r="F22" s="114">
        <v>48</v>
      </c>
      <c r="G22" s="114">
        <v>46</v>
      </c>
      <c r="H22" s="114">
        <v>50</v>
      </c>
      <c r="I22" s="140">
        <v>45</v>
      </c>
      <c r="J22" s="115">
        <v>3</v>
      </c>
      <c r="K22" s="116">
        <v>6.666666666666667</v>
      </c>
    </row>
    <row r="23" spans="1:11" ht="14.1" customHeight="1" x14ac:dyDescent="0.2">
      <c r="A23" s="306">
        <v>23</v>
      </c>
      <c r="B23" s="307" t="s">
        <v>240</v>
      </c>
      <c r="C23" s="308"/>
      <c r="D23" s="113">
        <v>0.37794575366829702</v>
      </c>
      <c r="E23" s="115">
        <v>34</v>
      </c>
      <c r="F23" s="114">
        <v>30</v>
      </c>
      <c r="G23" s="114">
        <v>31</v>
      </c>
      <c r="H23" s="114">
        <v>37</v>
      </c>
      <c r="I23" s="140">
        <v>35</v>
      </c>
      <c r="J23" s="115">
        <v>-1</v>
      </c>
      <c r="K23" s="116">
        <v>-2.8571428571428572</v>
      </c>
    </row>
    <row r="24" spans="1:11" ht="14.1" customHeight="1" x14ac:dyDescent="0.2">
      <c r="A24" s="306">
        <v>24</v>
      </c>
      <c r="B24" s="307" t="s">
        <v>241</v>
      </c>
      <c r="C24" s="308"/>
      <c r="D24" s="113">
        <v>1.0893730546909737</v>
      </c>
      <c r="E24" s="115">
        <v>98</v>
      </c>
      <c r="F24" s="114">
        <v>100</v>
      </c>
      <c r="G24" s="114">
        <v>99</v>
      </c>
      <c r="H24" s="114">
        <v>115</v>
      </c>
      <c r="I24" s="140">
        <v>115</v>
      </c>
      <c r="J24" s="115">
        <v>-17</v>
      </c>
      <c r="K24" s="116">
        <v>-14.782608695652174</v>
      </c>
    </row>
    <row r="25" spans="1:11" ht="14.1" customHeight="1" x14ac:dyDescent="0.2">
      <c r="A25" s="306">
        <v>25</v>
      </c>
      <c r="B25" s="307" t="s">
        <v>242</v>
      </c>
      <c r="C25" s="308"/>
      <c r="D25" s="113">
        <v>1.6674077367718987</v>
      </c>
      <c r="E25" s="115">
        <v>150</v>
      </c>
      <c r="F25" s="114">
        <v>153</v>
      </c>
      <c r="G25" s="114">
        <v>132</v>
      </c>
      <c r="H25" s="114">
        <v>131</v>
      </c>
      <c r="I25" s="140">
        <v>132</v>
      </c>
      <c r="J25" s="115">
        <v>18</v>
      </c>
      <c r="K25" s="116">
        <v>13.636363636363637</v>
      </c>
    </row>
    <row r="26" spans="1:11" ht="14.1" customHeight="1" x14ac:dyDescent="0.2">
      <c r="A26" s="306">
        <v>26</v>
      </c>
      <c r="B26" s="307" t="s">
        <v>243</v>
      </c>
      <c r="C26" s="308"/>
      <c r="D26" s="113">
        <v>0.81147176522899067</v>
      </c>
      <c r="E26" s="115">
        <v>73</v>
      </c>
      <c r="F26" s="114">
        <v>71</v>
      </c>
      <c r="G26" s="114">
        <v>75</v>
      </c>
      <c r="H26" s="114">
        <v>77</v>
      </c>
      <c r="I26" s="140">
        <v>77</v>
      </c>
      <c r="J26" s="115">
        <v>-4</v>
      </c>
      <c r="K26" s="116">
        <v>-5.1948051948051948</v>
      </c>
    </row>
    <row r="27" spans="1:11" ht="14.1" customHeight="1" x14ac:dyDescent="0.2">
      <c r="A27" s="306">
        <v>27</v>
      </c>
      <c r="B27" s="307" t="s">
        <v>244</v>
      </c>
      <c r="C27" s="308"/>
      <c r="D27" s="113">
        <v>0.3223654957759004</v>
      </c>
      <c r="E27" s="115">
        <v>29</v>
      </c>
      <c r="F27" s="114">
        <v>32</v>
      </c>
      <c r="G27" s="114">
        <v>33</v>
      </c>
      <c r="H27" s="114">
        <v>34</v>
      </c>
      <c r="I27" s="140">
        <v>31</v>
      </c>
      <c r="J27" s="115">
        <v>-2</v>
      </c>
      <c r="K27" s="116">
        <v>-6.4516129032258061</v>
      </c>
    </row>
    <row r="28" spans="1:11" ht="14.1" customHeight="1" x14ac:dyDescent="0.2">
      <c r="A28" s="306">
        <v>28</v>
      </c>
      <c r="B28" s="307" t="s">
        <v>245</v>
      </c>
      <c r="C28" s="308"/>
      <c r="D28" s="113">
        <v>0.30013339261894173</v>
      </c>
      <c r="E28" s="115">
        <v>27</v>
      </c>
      <c r="F28" s="114">
        <v>32</v>
      </c>
      <c r="G28" s="114">
        <v>31</v>
      </c>
      <c r="H28" s="114">
        <v>28</v>
      </c>
      <c r="I28" s="140">
        <v>27</v>
      </c>
      <c r="J28" s="115">
        <v>0</v>
      </c>
      <c r="K28" s="116">
        <v>0</v>
      </c>
    </row>
    <row r="29" spans="1:11" ht="14.1" customHeight="1" x14ac:dyDescent="0.2">
      <c r="A29" s="306">
        <v>29</v>
      </c>
      <c r="B29" s="307" t="s">
        <v>246</v>
      </c>
      <c r="C29" s="308"/>
      <c r="D29" s="113">
        <v>3.1791907514450868</v>
      </c>
      <c r="E29" s="115">
        <v>286</v>
      </c>
      <c r="F29" s="114">
        <v>341</v>
      </c>
      <c r="G29" s="114">
        <v>360</v>
      </c>
      <c r="H29" s="114">
        <v>353</v>
      </c>
      <c r="I29" s="140">
        <v>343</v>
      </c>
      <c r="J29" s="115">
        <v>-57</v>
      </c>
      <c r="K29" s="116">
        <v>-16.618075801749271</v>
      </c>
    </row>
    <row r="30" spans="1:11" ht="14.1" customHeight="1" x14ac:dyDescent="0.2">
      <c r="A30" s="306" t="s">
        <v>247</v>
      </c>
      <c r="B30" s="307" t="s">
        <v>248</v>
      </c>
      <c r="C30" s="308"/>
      <c r="D30" s="113" t="s">
        <v>513</v>
      </c>
      <c r="E30" s="115" t="s">
        <v>513</v>
      </c>
      <c r="F30" s="114">
        <v>58</v>
      </c>
      <c r="G30" s="114" t="s">
        <v>513</v>
      </c>
      <c r="H30" s="114" t="s">
        <v>513</v>
      </c>
      <c r="I30" s="140" t="s">
        <v>513</v>
      </c>
      <c r="J30" s="115" t="s">
        <v>513</v>
      </c>
      <c r="K30" s="116" t="s">
        <v>513</v>
      </c>
    </row>
    <row r="31" spans="1:11" ht="14.1" customHeight="1" x14ac:dyDescent="0.2">
      <c r="A31" s="306" t="s">
        <v>249</v>
      </c>
      <c r="B31" s="307" t="s">
        <v>250</v>
      </c>
      <c r="C31" s="308"/>
      <c r="D31" s="113">
        <v>2.5900400177856824</v>
      </c>
      <c r="E31" s="115">
        <v>233</v>
      </c>
      <c r="F31" s="114">
        <v>280</v>
      </c>
      <c r="G31" s="114">
        <v>302</v>
      </c>
      <c r="H31" s="114">
        <v>296</v>
      </c>
      <c r="I31" s="140">
        <v>291</v>
      </c>
      <c r="J31" s="115">
        <v>-58</v>
      </c>
      <c r="K31" s="116">
        <v>-19.93127147766323</v>
      </c>
    </row>
    <row r="32" spans="1:11" ht="14.1" customHeight="1" x14ac:dyDescent="0.2">
      <c r="A32" s="306">
        <v>31</v>
      </c>
      <c r="B32" s="307" t="s">
        <v>251</v>
      </c>
      <c r="C32" s="308"/>
      <c r="D32" s="113">
        <v>0.11116051578479325</v>
      </c>
      <c r="E32" s="115">
        <v>10</v>
      </c>
      <c r="F32" s="114">
        <v>11</v>
      </c>
      <c r="G32" s="114">
        <v>11</v>
      </c>
      <c r="H32" s="114">
        <v>12</v>
      </c>
      <c r="I32" s="140">
        <v>11</v>
      </c>
      <c r="J32" s="115">
        <v>-1</v>
      </c>
      <c r="K32" s="116">
        <v>-9.0909090909090917</v>
      </c>
    </row>
    <row r="33" spans="1:11" ht="14.1" customHeight="1" x14ac:dyDescent="0.2">
      <c r="A33" s="306">
        <v>32</v>
      </c>
      <c r="B33" s="307" t="s">
        <v>252</v>
      </c>
      <c r="C33" s="308"/>
      <c r="D33" s="113">
        <v>1.6451756336149399</v>
      </c>
      <c r="E33" s="115">
        <v>148</v>
      </c>
      <c r="F33" s="114">
        <v>140</v>
      </c>
      <c r="G33" s="114">
        <v>145</v>
      </c>
      <c r="H33" s="114">
        <v>133</v>
      </c>
      <c r="I33" s="140">
        <v>134</v>
      </c>
      <c r="J33" s="115">
        <v>14</v>
      </c>
      <c r="K33" s="116">
        <v>10.447761194029852</v>
      </c>
    </row>
    <row r="34" spans="1:11" ht="14.1" customHeight="1" x14ac:dyDescent="0.2">
      <c r="A34" s="306">
        <v>33</v>
      </c>
      <c r="B34" s="307" t="s">
        <v>253</v>
      </c>
      <c r="C34" s="308"/>
      <c r="D34" s="113">
        <v>0.56691863050244551</v>
      </c>
      <c r="E34" s="115">
        <v>51</v>
      </c>
      <c r="F34" s="114">
        <v>58</v>
      </c>
      <c r="G34" s="114">
        <v>54</v>
      </c>
      <c r="H34" s="114">
        <v>53</v>
      </c>
      <c r="I34" s="140">
        <v>55</v>
      </c>
      <c r="J34" s="115">
        <v>-4</v>
      </c>
      <c r="K34" s="116">
        <v>-7.2727272727272725</v>
      </c>
    </row>
    <row r="35" spans="1:11" ht="14.1" customHeight="1" x14ac:dyDescent="0.2">
      <c r="A35" s="306">
        <v>34</v>
      </c>
      <c r="B35" s="307" t="s">
        <v>254</v>
      </c>
      <c r="C35" s="308"/>
      <c r="D35" s="113">
        <v>5.8359270787016451</v>
      </c>
      <c r="E35" s="115">
        <v>525</v>
      </c>
      <c r="F35" s="114">
        <v>534</v>
      </c>
      <c r="G35" s="114">
        <v>532</v>
      </c>
      <c r="H35" s="114">
        <v>527</v>
      </c>
      <c r="I35" s="140">
        <v>510</v>
      </c>
      <c r="J35" s="115">
        <v>15</v>
      </c>
      <c r="K35" s="116">
        <v>2.9411764705882355</v>
      </c>
    </row>
    <row r="36" spans="1:11" ht="14.1" customHeight="1" x14ac:dyDescent="0.2">
      <c r="A36" s="306">
        <v>41</v>
      </c>
      <c r="B36" s="307" t="s">
        <v>255</v>
      </c>
      <c r="C36" s="308"/>
      <c r="D36" s="113">
        <v>0.20008892841262785</v>
      </c>
      <c r="E36" s="115">
        <v>18</v>
      </c>
      <c r="F36" s="114">
        <v>17</v>
      </c>
      <c r="G36" s="114">
        <v>18</v>
      </c>
      <c r="H36" s="114">
        <v>16</v>
      </c>
      <c r="I36" s="140">
        <v>16</v>
      </c>
      <c r="J36" s="115">
        <v>2</v>
      </c>
      <c r="K36" s="116">
        <v>12.5</v>
      </c>
    </row>
    <row r="37" spans="1:11" ht="14.1" customHeight="1" x14ac:dyDescent="0.2">
      <c r="A37" s="306">
        <v>42</v>
      </c>
      <c r="B37" s="307" t="s">
        <v>256</v>
      </c>
      <c r="C37" s="308"/>
      <c r="D37" s="113">
        <v>5.5580257892396623E-2</v>
      </c>
      <c r="E37" s="115">
        <v>5</v>
      </c>
      <c r="F37" s="114" t="s">
        <v>513</v>
      </c>
      <c r="G37" s="114" t="s">
        <v>513</v>
      </c>
      <c r="H37" s="114">
        <v>5</v>
      </c>
      <c r="I37" s="140">
        <v>5</v>
      </c>
      <c r="J37" s="115">
        <v>0</v>
      </c>
      <c r="K37" s="116">
        <v>0</v>
      </c>
    </row>
    <row r="38" spans="1:11" ht="14.1" customHeight="1" x14ac:dyDescent="0.2">
      <c r="A38" s="306">
        <v>43</v>
      </c>
      <c r="B38" s="307" t="s">
        <v>257</v>
      </c>
      <c r="C38" s="308"/>
      <c r="D38" s="113">
        <v>0.4668741662961316</v>
      </c>
      <c r="E38" s="115">
        <v>42</v>
      </c>
      <c r="F38" s="114">
        <v>43</v>
      </c>
      <c r="G38" s="114">
        <v>39</v>
      </c>
      <c r="H38" s="114">
        <v>44</v>
      </c>
      <c r="I38" s="140">
        <v>61</v>
      </c>
      <c r="J38" s="115">
        <v>-19</v>
      </c>
      <c r="K38" s="116">
        <v>-31.147540983606557</v>
      </c>
    </row>
    <row r="39" spans="1:11" ht="14.1" customHeight="1" x14ac:dyDescent="0.2">
      <c r="A39" s="306">
        <v>51</v>
      </c>
      <c r="B39" s="307" t="s">
        <v>258</v>
      </c>
      <c r="C39" s="308"/>
      <c r="D39" s="113">
        <v>7.358826144953313</v>
      </c>
      <c r="E39" s="115">
        <v>662</v>
      </c>
      <c r="F39" s="114">
        <v>631</v>
      </c>
      <c r="G39" s="114">
        <v>664</v>
      </c>
      <c r="H39" s="114">
        <v>667</v>
      </c>
      <c r="I39" s="140">
        <v>649</v>
      </c>
      <c r="J39" s="115">
        <v>13</v>
      </c>
      <c r="K39" s="116">
        <v>2.0030816640986133</v>
      </c>
    </row>
    <row r="40" spans="1:11" ht="14.1" customHeight="1" x14ac:dyDescent="0.2">
      <c r="A40" s="306" t="s">
        <v>259</v>
      </c>
      <c r="B40" s="307" t="s">
        <v>260</v>
      </c>
      <c r="C40" s="308"/>
      <c r="D40" s="113">
        <v>7.0475767007558918</v>
      </c>
      <c r="E40" s="115">
        <v>634</v>
      </c>
      <c r="F40" s="114">
        <v>605</v>
      </c>
      <c r="G40" s="114">
        <v>635</v>
      </c>
      <c r="H40" s="114">
        <v>641</v>
      </c>
      <c r="I40" s="140">
        <v>623</v>
      </c>
      <c r="J40" s="115">
        <v>11</v>
      </c>
      <c r="K40" s="116">
        <v>1.7656500802568218</v>
      </c>
    </row>
    <row r="41" spans="1:11" ht="14.1" customHeight="1" x14ac:dyDescent="0.2">
      <c r="A41" s="306"/>
      <c r="B41" s="307" t="s">
        <v>261</v>
      </c>
      <c r="C41" s="308"/>
      <c r="D41" s="113">
        <v>4.4353045798132502</v>
      </c>
      <c r="E41" s="115">
        <v>399</v>
      </c>
      <c r="F41" s="114">
        <v>395</v>
      </c>
      <c r="G41" s="114">
        <v>392</v>
      </c>
      <c r="H41" s="114">
        <v>402</v>
      </c>
      <c r="I41" s="140">
        <v>383</v>
      </c>
      <c r="J41" s="115">
        <v>16</v>
      </c>
      <c r="K41" s="116">
        <v>4.1775456919060057</v>
      </c>
    </row>
    <row r="42" spans="1:11" ht="14.1" customHeight="1" x14ac:dyDescent="0.2">
      <c r="A42" s="306">
        <v>52</v>
      </c>
      <c r="B42" s="307" t="s">
        <v>262</v>
      </c>
      <c r="C42" s="308"/>
      <c r="D42" s="113">
        <v>6.2583370386838597</v>
      </c>
      <c r="E42" s="115">
        <v>563</v>
      </c>
      <c r="F42" s="114">
        <v>565</v>
      </c>
      <c r="G42" s="114">
        <v>574</v>
      </c>
      <c r="H42" s="114">
        <v>555</v>
      </c>
      <c r="I42" s="140">
        <v>546</v>
      </c>
      <c r="J42" s="115">
        <v>17</v>
      </c>
      <c r="K42" s="116">
        <v>3.1135531135531136</v>
      </c>
    </row>
    <row r="43" spans="1:11" ht="14.1" customHeight="1" x14ac:dyDescent="0.2">
      <c r="A43" s="306" t="s">
        <v>263</v>
      </c>
      <c r="B43" s="307" t="s">
        <v>264</v>
      </c>
      <c r="C43" s="308"/>
      <c r="D43" s="113">
        <v>6.0137839039573144</v>
      </c>
      <c r="E43" s="115">
        <v>541</v>
      </c>
      <c r="F43" s="114">
        <v>543</v>
      </c>
      <c r="G43" s="114">
        <v>546</v>
      </c>
      <c r="H43" s="114">
        <v>530</v>
      </c>
      <c r="I43" s="140">
        <v>529</v>
      </c>
      <c r="J43" s="115">
        <v>12</v>
      </c>
      <c r="K43" s="116">
        <v>2.2684310018903591</v>
      </c>
    </row>
    <row r="44" spans="1:11" ht="14.1" customHeight="1" x14ac:dyDescent="0.2">
      <c r="A44" s="306">
        <v>53</v>
      </c>
      <c r="B44" s="307" t="s">
        <v>265</v>
      </c>
      <c r="C44" s="308"/>
      <c r="D44" s="113">
        <v>1.0004446420631392</v>
      </c>
      <c r="E44" s="115">
        <v>90</v>
      </c>
      <c r="F44" s="114">
        <v>85</v>
      </c>
      <c r="G44" s="114">
        <v>103</v>
      </c>
      <c r="H44" s="114">
        <v>95</v>
      </c>
      <c r="I44" s="140">
        <v>88</v>
      </c>
      <c r="J44" s="115">
        <v>2</v>
      </c>
      <c r="K44" s="116">
        <v>2.2727272727272729</v>
      </c>
    </row>
    <row r="45" spans="1:11" ht="14.1" customHeight="1" x14ac:dyDescent="0.2">
      <c r="A45" s="306" t="s">
        <v>266</v>
      </c>
      <c r="B45" s="307" t="s">
        <v>267</v>
      </c>
      <c r="C45" s="308"/>
      <c r="D45" s="113">
        <v>0.85593597154290801</v>
      </c>
      <c r="E45" s="115">
        <v>77</v>
      </c>
      <c r="F45" s="114">
        <v>82</v>
      </c>
      <c r="G45" s="114">
        <v>92</v>
      </c>
      <c r="H45" s="114">
        <v>88</v>
      </c>
      <c r="I45" s="140">
        <v>85</v>
      </c>
      <c r="J45" s="115">
        <v>-8</v>
      </c>
      <c r="K45" s="116">
        <v>-9.4117647058823533</v>
      </c>
    </row>
    <row r="46" spans="1:11" ht="14.1" customHeight="1" x14ac:dyDescent="0.2">
      <c r="A46" s="306">
        <v>54</v>
      </c>
      <c r="B46" s="307" t="s">
        <v>268</v>
      </c>
      <c r="C46" s="308"/>
      <c r="D46" s="113">
        <v>10.915962650066696</v>
      </c>
      <c r="E46" s="115">
        <v>982</v>
      </c>
      <c r="F46" s="114">
        <v>1045</v>
      </c>
      <c r="G46" s="114">
        <v>1055</v>
      </c>
      <c r="H46" s="114">
        <v>1077</v>
      </c>
      <c r="I46" s="140">
        <v>1084</v>
      </c>
      <c r="J46" s="115">
        <v>-102</v>
      </c>
      <c r="K46" s="116">
        <v>-9.4095940959409585</v>
      </c>
    </row>
    <row r="47" spans="1:11" ht="14.1" customHeight="1" x14ac:dyDescent="0.2">
      <c r="A47" s="306">
        <v>61</v>
      </c>
      <c r="B47" s="307" t="s">
        <v>269</v>
      </c>
      <c r="C47" s="308"/>
      <c r="D47" s="113">
        <v>0.6447309915518008</v>
      </c>
      <c r="E47" s="115">
        <v>58</v>
      </c>
      <c r="F47" s="114">
        <v>59</v>
      </c>
      <c r="G47" s="114">
        <v>56</v>
      </c>
      <c r="H47" s="114">
        <v>47</v>
      </c>
      <c r="I47" s="140">
        <v>50</v>
      </c>
      <c r="J47" s="115">
        <v>8</v>
      </c>
      <c r="K47" s="116">
        <v>16</v>
      </c>
    </row>
    <row r="48" spans="1:11" ht="14.1" customHeight="1" x14ac:dyDescent="0.2">
      <c r="A48" s="306">
        <v>62</v>
      </c>
      <c r="B48" s="307" t="s">
        <v>270</v>
      </c>
      <c r="C48" s="308"/>
      <c r="D48" s="113">
        <v>11.104935526900844</v>
      </c>
      <c r="E48" s="115">
        <v>999</v>
      </c>
      <c r="F48" s="114">
        <v>1010</v>
      </c>
      <c r="G48" s="114">
        <v>986</v>
      </c>
      <c r="H48" s="114">
        <v>1025</v>
      </c>
      <c r="I48" s="140">
        <v>952</v>
      </c>
      <c r="J48" s="115">
        <v>47</v>
      </c>
      <c r="K48" s="116">
        <v>4.9369747899159666</v>
      </c>
    </row>
    <row r="49" spans="1:11" ht="14.1" customHeight="1" x14ac:dyDescent="0.2">
      <c r="A49" s="306">
        <v>63</v>
      </c>
      <c r="B49" s="307" t="s">
        <v>271</v>
      </c>
      <c r="C49" s="308"/>
      <c r="D49" s="113">
        <v>4.8465984882169852</v>
      </c>
      <c r="E49" s="115">
        <v>436</v>
      </c>
      <c r="F49" s="114">
        <v>558</v>
      </c>
      <c r="G49" s="114">
        <v>578</v>
      </c>
      <c r="H49" s="114">
        <v>627</v>
      </c>
      <c r="I49" s="140">
        <v>536</v>
      </c>
      <c r="J49" s="115">
        <v>-100</v>
      </c>
      <c r="K49" s="116">
        <v>-18.656716417910449</v>
      </c>
    </row>
    <row r="50" spans="1:11" ht="14.1" customHeight="1" x14ac:dyDescent="0.2">
      <c r="A50" s="306" t="s">
        <v>272</v>
      </c>
      <c r="B50" s="307" t="s">
        <v>273</v>
      </c>
      <c r="C50" s="308"/>
      <c r="D50" s="113">
        <v>0.4001778568252557</v>
      </c>
      <c r="E50" s="115">
        <v>36</v>
      </c>
      <c r="F50" s="114">
        <v>51</v>
      </c>
      <c r="G50" s="114">
        <v>52</v>
      </c>
      <c r="H50" s="114">
        <v>61</v>
      </c>
      <c r="I50" s="140">
        <v>58</v>
      </c>
      <c r="J50" s="115">
        <v>-22</v>
      </c>
      <c r="K50" s="116">
        <v>-37.931034482758619</v>
      </c>
    </row>
    <row r="51" spans="1:11" ht="14.1" customHeight="1" x14ac:dyDescent="0.2">
      <c r="A51" s="306" t="s">
        <v>274</v>
      </c>
      <c r="B51" s="307" t="s">
        <v>275</v>
      </c>
      <c r="C51" s="308"/>
      <c r="D51" s="113">
        <v>4.1796353935082262</v>
      </c>
      <c r="E51" s="115">
        <v>376</v>
      </c>
      <c r="F51" s="114">
        <v>477</v>
      </c>
      <c r="G51" s="114">
        <v>497</v>
      </c>
      <c r="H51" s="114">
        <v>520</v>
      </c>
      <c r="I51" s="140">
        <v>448</v>
      </c>
      <c r="J51" s="115">
        <v>-72</v>
      </c>
      <c r="K51" s="116">
        <v>-16.071428571428573</v>
      </c>
    </row>
    <row r="52" spans="1:11" ht="14.1" customHeight="1" x14ac:dyDescent="0.2">
      <c r="A52" s="306">
        <v>71</v>
      </c>
      <c r="B52" s="307" t="s">
        <v>276</v>
      </c>
      <c r="C52" s="308"/>
      <c r="D52" s="113">
        <v>16.240551356158292</v>
      </c>
      <c r="E52" s="115">
        <v>1461</v>
      </c>
      <c r="F52" s="114">
        <v>1465</v>
      </c>
      <c r="G52" s="114">
        <v>1468</v>
      </c>
      <c r="H52" s="114">
        <v>1467</v>
      </c>
      <c r="I52" s="140">
        <v>1453</v>
      </c>
      <c r="J52" s="115">
        <v>8</v>
      </c>
      <c r="K52" s="116">
        <v>0.55058499655884374</v>
      </c>
    </row>
    <row r="53" spans="1:11" ht="14.1" customHeight="1" x14ac:dyDescent="0.2">
      <c r="A53" s="306" t="s">
        <v>277</v>
      </c>
      <c r="B53" s="307" t="s">
        <v>278</v>
      </c>
      <c r="C53" s="308"/>
      <c r="D53" s="113">
        <v>1.2449977767896843</v>
      </c>
      <c r="E53" s="115">
        <v>112</v>
      </c>
      <c r="F53" s="114">
        <v>111</v>
      </c>
      <c r="G53" s="114">
        <v>108</v>
      </c>
      <c r="H53" s="114">
        <v>109</v>
      </c>
      <c r="I53" s="140">
        <v>109</v>
      </c>
      <c r="J53" s="115">
        <v>3</v>
      </c>
      <c r="K53" s="116">
        <v>2.7522935779816513</v>
      </c>
    </row>
    <row r="54" spans="1:11" ht="14.1" customHeight="1" x14ac:dyDescent="0.2">
      <c r="A54" s="306" t="s">
        <v>279</v>
      </c>
      <c r="B54" s="307" t="s">
        <v>280</v>
      </c>
      <c r="C54" s="308"/>
      <c r="D54" s="113">
        <v>14.417518897287684</v>
      </c>
      <c r="E54" s="115">
        <v>1297</v>
      </c>
      <c r="F54" s="114">
        <v>1309</v>
      </c>
      <c r="G54" s="114">
        <v>1318</v>
      </c>
      <c r="H54" s="114">
        <v>1316</v>
      </c>
      <c r="I54" s="140">
        <v>1305</v>
      </c>
      <c r="J54" s="115">
        <v>-8</v>
      </c>
      <c r="K54" s="116">
        <v>-0.6130268199233716</v>
      </c>
    </row>
    <row r="55" spans="1:11" ht="14.1" customHeight="1" x14ac:dyDescent="0.2">
      <c r="A55" s="306">
        <v>72</v>
      </c>
      <c r="B55" s="307" t="s">
        <v>281</v>
      </c>
      <c r="C55" s="308"/>
      <c r="D55" s="113">
        <v>1.2227656736327257</v>
      </c>
      <c r="E55" s="115">
        <v>110</v>
      </c>
      <c r="F55" s="114">
        <v>109</v>
      </c>
      <c r="G55" s="114">
        <v>113</v>
      </c>
      <c r="H55" s="114">
        <v>110</v>
      </c>
      <c r="I55" s="140">
        <v>109</v>
      </c>
      <c r="J55" s="115">
        <v>1</v>
      </c>
      <c r="K55" s="116">
        <v>0.91743119266055051</v>
      </c>
    </row>
    <row r="56" spans="1:11" ht="14.1" customHeight="1" x14ac:dyDescent="0.2">
      <c r="A56" s="306" t="s">
        <v>282</v>
      </c>
      <c r="B56" s="307" t="s">
        <v>283</v>
      </c>
      <c r="C56" s="308"/>
      <c r="D56" s="113">
        <v>0.21120497999110716</v>
      </c>
      <c r="E56" s="115">
        <v>19</v>
      </c>
      <c r="F56" s="114">
        <v>17</v>
      </c>
      <c r="G56" s="114">
        <v>19</v>
      </c>
      <c r="H56" s="114">
        <v>17</v>
      </c>
      <c r="I56" s="140">
        <v>18</v>
      </c>
      <c r="J56" s="115">
        <v>1</v>
      </c>
      <c r="K56" s="116">
        <v>5.5555555555555554</v>
      </c>
    </row>
    <row r="57" spans="1:11" ht="14.1" customHeight="1" x14ac:dyDescent="0.2">
      <c r="A57" s="306" t="s">
        <v>284</v>
      </c>
      <c r="B57" s="307" t="s">
        <v>285</v>
      </c>
      <c r="C57" s="308"/>
      <c r="D57" s="113">
        <v>0.68919519786571815</v>
      </c>
      <c r="E57" s="115">
        <v>62</v>
      </c>
      <c r="F57" s="114">
        <v>62</v>
      </c>
      <c r="G57" s="114">
        <v>61</v>
      </c>
      <c r="H57" s="114">
        <v>60</v>
      </c>
      <c r="I57" s="140">
        <v>60</v>
      </c>
      <c r="J57" s="115">
        <v>2</v>
      </c>
      <c r="K57" s="116">
        <v>3.3333333333333335</v>
      </c>
    </row>
    <row r="58" spans="1:11" ht="14.1" customHeight="1" x14ac:dyDescent="0.2">
      <c r="A58" s="306">
        <v>73</v>
      </c>
      <c r="B58" s="307" t="s">
        <v>286</v>
      </c>
      <c r="C58" s="308"/>
      <c r="D58" s="113">
        <v>1.2894619831036016</v>
      </c>
      <c r="E58" s="115">
        <v>116</v>
      </c>
      <c r="F58" s="114">
        <v>119</v>
      </c>
      <c r="G58" s="114">
        <v>122</v>
      </c>
      <c r="H58" s="114">
        <v>112</v>
      </c>
      <c r="I58" s="140">
        <v>119</v>
      </c>
      <c r="J58" s="115">
        <v>-3</v>
      </c>
      <c r="K58" s="116">
        <v>-2.5210084033613445</v>
      </c>
    </row>
    <row r="59" spans="1:11" ht="14.1" customHeight="1" x14ac:dyDescent="0.2">
      <c r="A59" s="306" t="s">
        <v>287</v>
      </c>
      <c r="B59" s="307" t="s">
        <v>288</v>
      </c>
      <c r="C59" s="308"/>
      <c r="D59" s="113">
        <v>0.77812361049355272</v>
      </c>
      <c r="E59" s="115">
        <v>70</v>
      </c>
      <c r="F59" s="114">
        <v>72</v>
      </c>
      <c r="G59" s="114">
        <v>76</v>
      </c>
      <c r="H59" s="114">
        <v>69</v>
      </c>
      <c r="I59" s="140">
        <v>72</v>
      </c>
      <c r="J59" s="115">
        <v>-2</v>
      </c>
      <c r="K59" s="116">
        <v>-2.7777777777777777</v>
      </c>
    </row>
    <row r="60" spans="1:11" ht="14.1" customHeight="1" x14ac:dyDescent="0.2">
      <c r="A60" s="306">
        <v>81</v>
      </c>
      <c r="B60" s="307" t="s">
        <v>289</v>
      </c>
      <c r="C60" s="308"/>
      <c r="D60" s="113">
        <v>3.9350822587816809</v>
      </c>
      <c r="E60" s="115">
        <v>354</v>
      </c>
      <c r="F60" s="114">
        <v>356</v>
      </c>
      <c r="G60" s="114">
        <v>358</v>
      </c>
      <c r="H60" s="114">
        <v>368</v>
      </c>
      <c r="I60" s="140">
        <v>355</v>
      </c>
      <c r="J60" s="115">
        <v>-1</v>
      </c>
      <c r="K60" s="116">
        <v>-0.28169014084507044</v>
      </c>
    </row>
    <row r="61" spans="1:11" ht="14.1" customHeight="1" x14ac:dyDescent="0.2">
      <c r="A61" s="306" t="s">
        <v>290</v>
      </c>
      <c r="B61" s="307" t="s">
        <v>291</v>
      </c>
      <c r="C61" s="308"/>
      <c r="D61" s="113">
        <v>1.611827478879502</v>
      </c>
      <c r="E61" s="115">
        <v>145</v>
      </c>
      <c r="F61" s="114">
        <v>140</v>
      </c>
      <c r="G61" s="114">
        <v>133</v>
      </c>
      <c r="H61" s="114">
        <v>144</v>
      </c>
      <c r="I61" s="140">
        <v>143</v>
      </c>
      <c r="J61" s="115">
        <v>2</v>
      </c>
      <c r="K61" s="116">
        <v>1.3986013986013985</v>
      </c>
    </row>
    <row r="62" spans="1:11" ht="14.1" customHeight="1" x14ac:dyDescent="0.2">
      <c r="A62" s="306" t="s">
        <v>292</v>
      </c>
      <c r="B62" s="307" t="s">
        <v>293</v>
      </c>
      <c r="C62" s="308"/>
      <c r="D62" s="113">
        <v>0.71142730102267671</v>
      </c>
      <c r="E62" s="115">
        <v>64</v>
      </c>
      <c r="F62" s="114">
        <v>70</v>
      </c>
      <c r="G62" s="114">
        <v>78</v>
      </c>
      <c r="H62" s="114">
        <v>85</v>
      </c>
      <c r="I62" s="140">
        <v>84</v>
      </c>
      <c r="J62" s="115">
        <v>-20</v>
      </c>
      <c r="K62" s="116">
        <v>-23.80952380952381</v>
      </c>
    </row>
    <row r="63" spans="1:11" ht="14.1" customHeight="1" x14ac:dyDescent="0.2">
      <c r="A63" s="306"/>
      <c r="B63" s="307" t="s">
        <v>294</v>
      </c>
      <c r="C63" s="308"/>
      <c r="D63" s="113">
        <v>0.63361493997332152</v>
      </c>
      <c r="E63" s="115">
        <v>57</v>
      </c>
      <c r="F63" s="114">
        <v>62</v>
      </c>
      <c r="G63" s="114">
        <v>71</v>
      </c>
      <c r="H63" s="114">
        <v>78</v>
      </c>
      <c r="I63" s="140">
        <v>78</v>
      </c>
      <c r="J63" s="115">
        <v>-21</v>
      </c>
      <c r="K63" s="116">
        <v>-26.923076923076923</v>
      </c>
    </row>
    <row r="64" spans="1:11" ht="14.1" customHeight="1" x14ac:dyDescent="0.2">
      <c r="A64" s="306" t="s">
        <v>295</v>
      </c>
      <c r="B64" s="307" t="s">
        <v>296</v>
      </c>
      <c r="C64" s="308"/>
      <c r="D64" s="113">
        <v>4.4464206313917294E-2</v>
      </c>
      <c r="E64" s="115">
        <v>4</v>
      </c>
      <c r="F64" s="114">
        <v>3</v>
      </c>
      <c r="G64" s="114" t="s">
        <v>513</v>
      </c>
      <c r="H64" s="114">
        <v>3</v>
      </c>
      <c r="I64" s="140">
        <v>3</v>
      </c>
      <c r="J64" s="115">
        <v>1</v>
      </c>
      <c r="K64" s="116">
        <v>33.333333333333336</v>
      </c>
    </row>
    <row r="65" spans="1:11" ht="14.1" customHeight="1" x14ac:dyDescent="0.2">
      <c r="A65" s="306" t="s">
        <v>297</v>
      </c>
      <c r="B65" s="307" t="s">
        <v>298</v>
      </c>
      <c r="C65" s="308"/>
      <c r="D65" s="113">
        <v>1.133837261004891</v>
      </c>
      <c r="E65" s="115">
        <v>102</v>
      </c>
      <c r="F65" s="114">
        <v>105</v>
      </c>
      <c r="G65" s="114">
        <v>108</v>
      </c>
      <c r="H65" s="114">
        <v>105</v>
      </c>
      <c r="I65" s="140">
        <v>95</v>
      </c>
      <c r="J65" s="115">
        <v>7</v>
      </c>
      <c r="K65" s="116">
        <v>7.3684210526315788</v>
      </c>
    </row>
    <row r="66" spans="1:11" ht="14.1" customHeight="1" x14ac:dyDescent="0.2">
      <c r="A66" s="306">
        <v>82</v>
      </c>
      <c r="B66" s="307" t="s">
        <v>299</v>
      </c>
      <c r="C66" s="308"/>
      <c r="D66" s="113">
        <v>2.6456202756780791</v>
      </c>
      <c r="E66" s="115">
        <v>238</v>
      </c>
      <c r="F66" s="114">
        <v>245</v>
      </c>
      <c r="G66" s="114">
        <v>243</v>
      </c>
      <c r="H66" s="114">
        <v>249</v>
      </c>
      <c r="I66" s="140">
        <v>252</v>
      </c>
      <c r="J66" s="115">
        <v>-14</v>
      </c>
      <c r="K66" s="116">
        <v>-5.5555555555555554</v>
      </c>
    </row>
    <row r="67" spans="1:11" ht="14.1" customHeight="1" x14ac:dyDescent="0.2">
      <c r="A67" s="306" t="s">
        <v>300</v>
      </c>
      <c r="B67" s="307" t="s">
        <v>301</v>
      </c>
      <c r="C67" s="308"/>
      <c r="D67" s="113">
        <v>0.76700755891507333</v>
      </c>
      <c r="E67" s="115">
        <v>69</v>
      </c>
      <c r="F67" s="114">
        <v>72</v>
      </c>
      <c r="G67" s="114">
        <v>74</v>
      </c>
      <c r="H67" s="114">
        <v>73</v>
      </c>
      <c r="I67" s="140">
        <v>74</v>
      </c>
      <c r="J67" s="115">
        <v>-5</v>
      </c>
      <c r="K67" s="116">
        <v>-6.756756756756757</v>
      </c>
    </row>
    <row r="68" spans="1:11" ht="14.1" customHeight="1" x14ac:dyDescent="0.2">
      <c r="A68" s="306" t="s">
        <v>302</v>
      </c>
      <c r="B68" s="307" t="s">
        <v>303</v>
      </c>
      <c r="C68" s="308"/>
      <c r="D68" s="113">
        <v>1.2449977767896843</v>
      </c>
      <c r="E68" s="115">
        <v>112</v>
      </c>
      <c r="F68" s="114">
        <v>120</v>
      </c>
      <c r="G68" s="114">
        <v>119</v>
      </c>
      <c r="H68" s="114">
        <v>125</v>
      </c>
      <c r="I68" s="140">
        <v>120</v>
      </c>
      <c r="J68" s="115">
        <v>-8</v>
      </c>
      <c r="K68" s="116">
        <v>-6.666666666666667</v>
      </c>
    </row>
    <row r="69" spans="1:11" ht="14.1" customHeight="1" x14ac:dyDescent="0.2">
      <c r="A69" s="306">
        <v>83</v>
      </c>
      <c r="B69" s="307" t="s">
        <v>304</v>
      </c>
      <c r="C69" s="308"/>
      <c r="D69" s="113">
        <v>3.2347710093374835</v>
      </c>
      <c r="E69" s="115">
        <v>291</v>
      </c>
      <c r="F69" s="114">
        <v>305</v>
      </c>
      <c r="G69" s="114">
        <v>310</v>
      </c>
      <c r="H69" s="114">
        <v>305</v>
      </c>
      <c r="I69" s="140">
        <v>294</v>
      </c>
      <c r="J69" s="115">
        <v>-3</v>
      </c>
      <c r="K69" s="116">
        <v>-1.0204081632653061</v>
      </c>
    </row>
    <row r="70" spans="1:11" ht="14.1" customHeight="1" x14ac:dyDescent="0.2">
      <c r="A70" s="306" t="s">
        <v>305</v>
      </c>
      <c r="B70" s="307" t="s">
        <v>306</v>
      </c>
      <c r="C70" s="308"/>
      <c r="D70" s="113">
        <v>2.3454868830591376</v>
      </c>
      <c r="E70" s="115">
        <v>211</v>
      </c>
      <c r="F70" s="114">
        <v>228</v>
      </c>
      <c r="G70" s="114">
        <v>228</v>
      </c>
      <c r="H70" s="114">
        <v>224</v>
      </c>
      <c r="I70" s="140">
        <v>215</v>
      </c>
      <c r="J70" s="115">
        <v>-4</v>
      </c>
      <c r="K70" s="116">
        <v>-1.8604651162790697</v>
      </c>
    </row>
    <row r="71" spans="1:11" ht="14.1" customHeight="1" x14ac:dyDescent="0.2">
      <c r="A71" s="306"/>
      <c r="B71" s="307" t="s">
        <v>307</v>
      </c>
      <c r="C71" s="308"/>
      <c r="D71" s="113">
        <v>1.0893730546909737</v>
      </c>
      <c r="E71" s="115">
        <v>98</v>
      </c>
      <c r="F71" s="114">
        <v>112</v>
      </c>
      <c r="G71" s="114">
        <v>109</v>
      </c>
      <c r="H71" s="114">
        <v>108</v>
      </c>
      <c r="I71" s="140">
        <v>105</v>
      </c>
      <c r="J71" s="115">
        <v>-7</v>
      </c>
      <c r="K71" s="116">
        <v>-6.666666666666667</v>
      </c>
    </row>
    <row r="72" spans="1:11" ht="14.1" customHeight="1" x14ac:dyDescent="0.2">
      <c r="A72" s="306">
        <v>84</v>
      </c>
      <c r="B72" s="307" t="s">
        <v>308</v>
      </c>
      <c r="C72" s="308"/>
      <c r="D72" s="113">
        <v>1.1227212094264118</v>
      </c>
      <c r="E72" s="115">
        <v>101</v>
      </c>
      <c r="F72" s="114">
        <v>107</v>
      </c>
      <c r="G72" s="114">
        <v>111</v>
      </c>
      <c r="H72" s="114">
        <v>96</v>
      </c>
      <c r="I72" s="140">
        <v>98</v>
      </c>
      <c r="J72" s="115">
        <v>3</v>
      </c>
      <c r="K72" s="116">
        <v>3.0612244897959182</v>
      </c>
    </row>
    <row r="73" spans="1:11" ht="14.1" customHeight="1" x14ac:dyDescent="0.2">
      <c r="A73" s="306" t="s">
        <v>309</v>
      </c>
      <c r="B73" s="307" t="s">
        <v>310</v>
      </c>
      <c r="C73" s="308"/>
      <c r="D73" s="113">
        <v>0.27790128946198311</v>
      </c>
      <c r="E73" s="115">
        <v>25</v>
      </c>
      <c r="F73" s="114">
        <v>23</v>
      </c>
      <c r="G73" s="114">
        <v>21</v>
      </c>
      <c r="H73" s="114">
        <v>21</v>
      </c>
      <c r="I73" s="140">
        <v>23</v>
      </c>
      <c r="J73" s="115">
        <v>2</v>
      </c>
      <c r="K73" s="116">
        <v>8.695652173913043</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6.6696309470875945E-2</v>
      </c>
      <c r="E75" s="115">
        <v>6</v>
      </c>
      <c r="F75" s="114">
        <v>8</v>
      </c>
      <c r="G75" s="114">
        <v>7</v>
      </c>
      <c r="H75" s="114">
        <v>5</v>
      </c>
      <c r="I75" s="140">
        <v>6</v>
      </c>
      <c r="J75" s="115">
        <v>0</v>
      </c>
      <c r="K75" s="116">
        <v>0</v>
      </c>
    </row>
    <row r="76" spans="1:11" ht="14.1" customHeight="1" x14ac:dyDescent="0.2">
      <c r="A76" s="306">
        <v>91</v>
      </c>
      <c r="B76" s="307" t="s">
        <v>315</v>
      </c>
      <c r="C76" s="308"/>
      <c r="D76" s="113" t="s">
        <v>513</v>
      </c>
      <c r="E76" s="115" t="s">
        <v>513</v>
      </c>
      <c r="F76" s="114">
        <v>5</v>
      </c>
      <c r="G76" s="114">
        <v>5</v>
      </c>
      <c r="H76" s="114" t="s">
        <v>513</v>
      </c>
      <c r="I76" s="140" t="s">
        <v>513</v>
      </c>
      <c r="J76" s="115" t="s">
        <v>513</v>
      </c>
      <c r="K76" s="116" t="s">
        <v>513</v>
      </c>
    </row>
    <row r="77" spans="1:11" ht="14.1" customHeight="1" x14ac:dyDescent="0.2">
      <c r="A77" s="306">
        <v>92</v>
      </c>
      <c r="B77" s="307" t="s">
        <v>316</v>
      </c>
      <c r="C77" s="308"/>
      <c r="D77" s="113">
        <v>0.26678523788350378</v>
      </c>
      <c r="E77" s="115">
        <v>24</v>
      </c>
      <c r="F77" s="114">
        <v>27</v>
      </c>
      <c r="G77" s="114">
        <v>24</v>
      </c>
      <c r="H77" s="114">
        <v>22</v>
      </c>
      <c r="I77" s="140">
        <v>17</v>
      </c>
      <c r="J77" s="115">
        <v>7</v>
      </c>
      <c r="K77" s="116">
        <v>41.176470588235297</v>
      </c>
    </row>
    <row r="78" spans="1:11" ht="14.1" customHeight="1" x14ac:dyDescent="0.2">
      <c r="A78" s="306">
        <v>93</v>
      </c>
      <c r="B78" s="307" t="s">
        <v>317</v>
      </c>
      <c r="C78" s="308"/>
      <c r="D78" s="113">
        <v>0.14450867052023122</v>
      </c>
      <c r="E78" s="115">
        <v>13</v>
      </c>
      <c r="F78" s="114">
        <v>12</v>
      </c>
      <c r="G78" s="114">
        <v>13</v>
      </c>
      <c r="H78" s="114">
        <v>14</v>
      </c>
      <c r="I78" s="140">
        <v>13</v>
      </c>
      <c r="J78" s="115">
        <v>0</v>
      </c>
      <c r="K78" s="116">
        <v>0</v>
      </c>
    </row>
    <row r="79" spans="1:11" ht="14.1" customHeight="1" x14ac:dyDescent="0.2">
      <c r="A79" s="306">
        <v>94</v>
      </c>
      <c r="B79" s="307" t="s">
        <v>318</v>
      </c>
      <c r="C79" s="308"/>
      <c r="D79" s="113">
        <v>0.33348154735437974</v>
      </c>
      <c r="E79" s="115">
        <v>30</v>
      </c>
      <c r="F79" s="114">
        <v>35</v>
      </c>
      <c r="G79" s="114">
        <v>33</v>
      </c>
      <c r="H79" s="114">
        <v>31</v>
      </c>
      <c r="I79" s="140">
        <v>40</v>
      </c>
      <c r="J79" s="115">
        <v>-10</v>
      </c>
      <c r="K79" s="116">
        <v>-25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7.1142730102267677</v>
      </c>
      <c r="E81" s="143">
        <v>640</v>
      </c>
      <c r="F81" s="144">
        <v>697</v>
      </c>
      <c r="G81" s="144">
        <v>685</v>
      </c>
      <c r="H81" s="144">
        <v>687</v>
      </c>
      <c r="I81" s="145">
        <v>639</v>
      </c>
      <c r="J81" s="143">
        <v>1</v>
      </c>
      <c r="K81" s="146">
        <v>0.1564945226917058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2877</v>
      </c>
      <c r="G12" s="536">
        <v>2755</v>
      </c>
      <c r="H12" s="536">
        <v>4205</v>
      </c>
      <c r="I12" s="536">
        <v>2677</v>
      </c>
      <c r="J12" s="537">
        <v>2670</v>
      </c>
      <c r="K12" s="538">
        <v>207</v>
      </c>
      <c r="L12" s="349">
        <v>7.7528089887640448</v>
      </c>
    </row>
    <row r="13" spans="1:17" s="110" customFormat="1" ht="15" customHeight="1" x14ac:dyDescent="0.2">
      <c r="A13" s="350" t="s">
        <v>344</v>
      </c>
      <c r="B13" s="351" t="s">
        <v>345</v>
      </c>
      <c r="C13" s="347"/>
      <c r="D13" s="347"/>
      <c r="E13" s="348"/>
      <c r="F13" s="536">
        <v>1798</v>
      </c>
      <c r="G13" s="536">
        <v>1540</v>
      </c>
      <c r="H13" s="536">
        <v>2487</v>
      </c>
      <c r="I13" s="536">
        <v>1599</v>
      </c>
      <c r="J13" s="537">
        <v>1700</v>
      </c>
      <c r="K13" s="538">
        <v>98</v>
      </c>
      <c r="L13" s="349">
        <v>5.7647058823529411</v>
      </c>
    </row>
    <row r="14" spans="1:17" s="110" customFormat="1" ht="22.5" customHeight="1" x14ac:dyDescent="0.2">
      <c r="A14" s="350"/>
      <c r="B14" s="351" t="s">
        <v>346</v>
      </c>
      <c r="C14" s="347"/>
      <c r="D14" s="347"/>
      <c r="E14" s="348"/>
      <c r="F14" s="536">
        <v>1079</v>
      </c>
      <c r="G14" s="536">
        <v>1215</v>
      </c>
      <c r="H14" s="536">
        <v>1718</v>
      </c>
      <c r="I14" s="536">
        <v>1078</v>
      </c>
      <c r="J14" s="537">
        <v>970</v>
      </c>
      <c r="K14" s="538">
        <v>109</v>
      </c>
      <c r="L14" s="349">
        <v>11.237113402061855</v>
      </c>
    </row>
    <row r="15" spans="1:17" s="110" customFormat="1" ht="15" customHeight="1" x14ac:dyDescent="0.2">
      <c r="A15" s="350" t="s">
        <v>347</v>
      </c>
      <c r="B15" s="351" t="s">
        <v>108</v>
      </c>
      <c r="C15" s="347"/>
      <c r="D15" s="347"/>
      <c r="E15" s="348"/>
      <c r="F15" s="536">
        <v>529</v>
      </c>
      <c r="G15" s="536">
        <v>495</v>
      </c>
      <c r="H15" s="536">
        <v>1110</v>
      </c>
      <c r="I15" s="536">
        <v>545</v>
      </c>
      <c r="J15" s="537">
        <v>450</v>
      </c>
      <c r="K15" s="538">
        <v>79</v>
      </c>
      <c r="L15" s="349">
        <v>17.555555555555557</v>
      </c>
    </row>
    <row r="16" spans="1:17" s="110" customFormat="1" ht="15" customHeight="1" x14ac:dyDescent="0.2">
      <c r="A16" s="350"/>
      <c r="B16" s="351" t="s">
        <v>109</v>
      </c>
      <c r="C16" s="347"/>
      <c r="D16" s="347"/>
      <c r="E16" s="348"/>
      <c r="F16" s="536">
        <v>2004</v>
      </c>
      <c r="G16" s="536">
        <v>1995</v>
      </c>
      <c r="H16" s="536">
        <v>2737</v>
      </c>
      <c r="I16" s="536">
        <v>1865</v>
      </c>
      <c r="J16" s="537">
        <v>1923</v>
      </c>
      <c r="K16" s="538">
        <v>81</v>
      </c>
      <c r="L16" s="349">
        <v>4.2121684867394693</v>
      </c>
    </row>
    <row r="17" spans="1:12" s="110" customFormat="1" ht="15" customHeight="1" x14ac:dyDescent="0.2">
      <c r="A17" s="350"/>
      <c r="B17" s="351" t="s">
        <v>110</v>
      </c>
      <c r="C17" s="347"/>
      <c r="D17" s="347"/>
      <c r="E17" s="348"/>
      <c r="F17" s="536">
        <v>290</v>
      </c>
      <c r="G17" s="536">
        <v>220</v>
      </c>
      <c r="H17" s="536">
        <v>306</v>
      </c>
      <c r="I17" s="536">
        <v>224</v>
      </c>
      <c r="J17" s="537">
        <v>258</v>
      </c>
      <c r="K17" s="538">
        <v>32</v>
      </c>
      <c r="L17" s="349">
        <v>12.403100775193799</v>
      </c>
    </row>
    <row r="18" spans="1:12" s="110" customFormat="1" ht="15" customHeight="1" x14ac:dyDescent="0.2">
      <c r="A18" s="350"/>
      <c r="B18" s="351" t="s">
        <v>111</v>
      </c>
      <c r="C18" s="347"/>
      <c r="D18" s="347"/>
      <c r="E18" s="348"/>
      <c r="F18" s="536">
        <v>54</v>
      </c>
      <c r="G18" s="536">
        <v>45</v>
      </c>
      <c r="H18" s="536">
        <v>52</v>
      </c>
      <c r="I18" s="536">
        <v>43</v>
      </c>
      <c r="J18" s="537">
        <v>39</v>
      </c>
      <c r="K18" s="538">
        <v>15</v>
      </c>
      <c r="L18" s="349">
        <v>38.46153846153846</v>
      </c>
    </row>
    <row r="19" spans="1:12" s="110" customFormat="1" ht="15" customHeight="1" x14ac:dyDescent="0.2">
      <c r="A19" s="118" t="s">
        <v>113</v>
      </c>
      <c r="B19" s="119" t="s">
        <v>181</v>
      </c>
      <c r="C19" s="347"/>
      <c r="D19" s="347"/>
      <c r="E19" s="348"/>
      <c r="F19" s="536">
        <v>1940</v>
      </c>
      <c r="G19" s="536">
        <v>1916</v>
      </c>
      <c r="H19" s="536">
        <v>3237</v>
      </c>
      <c r="I19" s="536">
        <v>1849</v>
      </c>
      <c r="J19" s="537">
        <v>1831</v>
      </c>
      <c r="K19" s="538">
        <v>109</v>
      </c>
      <c r="L19" s="349">
        <v>5.953031130529765</v>
      </c>
    </row>
    <row r="20" spans="1:12" s="110" customFormat="1" ht="15" customHeight="1" x14ac:dyDescent="0.2">
      <c r="A20" s="118"/>
      <c r="B20" s="119" t="s">
        <v>182</v>
      </c>
      <c r="C20" s="347"/>
      <c r="D20" s="347"/>
      <c r="E20" s="348"/>
      <c r="F20" s="536">
        <v>937</v>
      </c>
      <c r="G20" s="536">
        <v>839</v>
      </c>
      <c r="H20" s="536">
        <v>968</v>
      </c>
      <c r="I20" s="536">
        <v>828</v>
      </c>
      <c r="J20" s="537">
        <v>839</v>
      </c>
      <c r="K20" s="538">
        <v>98</v>
      </c>
      <c r="L20" s="349">
        <v>11.680572109654351</v>
      </c>
    </row>
    <row r="21" spans="1:12" s="110" customFormat="1" ht="15" customHeight="1" x14ac:dyDescent="0.2">
      <c r="A21" s="118" t="s">
        <v>113</v>
      </c>
      <c r="B21" s="119" t="s">
        <v>116</v>
      </c>
      <c r="C21" s="347"/>
      <c r="D21" s="347"/>
      <c r="E21" s="348"/>
      <c r="F21" s="536">
        <v>1515</v>
      </c>
      <c r="G21" s="536">
        <v>1305</v>
      </c>
      <c r="H21" s="536">
        <v>2019</v>
      </c>
      <c r="I21" s="536">
        <v>1384</v>
      </c>
      <c r="J21" s="537">
        <v>1415</v>
      </c>
      <c r="K21" s="538">
        <v>100</v>
      </c>
      <c r="L21" s="349">
        <v>7.0671378091872787</v>
      </c>
    </row>
    <row r="22" spans="1:12" s="110" customFormat="1" ht="15" customHeight="1" x14ac:dyDescent="0.2">
      <c r="A22" s="118"/>
      <c r="B22" s="119" t="s">
        <v>117</v>
      </c>
      <c r="C22" s="347"/>
      <c r="D22" s="347"/>
      <c r="E22" s="348"/>
      <c r="F22" s="536">
        <v>1356</v>
      </c>
      <c r="G22" s="536">
        <v>1448</v>
      </c>
      <c r="H22" s="536">
        <v>2186</v>
      </c>
      <c r="I22" s="536">
        <v>1291</v>
      </c>
      <c r="J22" s="537">
        <v>1252</v>
      </c>
      <c r="K22" s="538">
        <v>104</v>
      </c>
      <c r="L22" s="349">
        <v>8.3067092651757193</v>
      </c>
    </row>
    <row r="23" spans="1:12" s="110" customFormat="1" ht="15" customHeight="1" x14ac:dyDescent="0.2">
      <c r="A23" s="352" t="s">
        <v>347</v>
      </c>
      <c r="B23" s="353" t="s">
        <v>193</v>
      </c>
      <c r="C23" s="354"/>
      <c r="D23" s="354"/>
      <c r="E23" s="355"/>
      <c r="F23" s="539">
        <v>44</v>
      </c>
      <c r="G23" s="539">
        <v>106</v>
      </c>
      <c r="H23" s="539">
        <v>451</v>
      </c>
      <c r="I23" s="539">
        <v>37</v>
      </c>
      <c r="J23" s="540">
        <v>56</v>
      </c>
      <c r="K23" s="541">
        <v>-12</v>
      </c>
      <c r="L23" s="356">
        <v>-21.428571428571427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v>
      </c>
      <c r="G25" s="542">
        <v>48.7</v>
      </c>
      <c r="H25" s="542">
        <v>52.4</v>
      </c>
      <c r="I25" s="542">
        <v>48.5</v>
      </c>
      <c r="J25" s="542">
        <v>38.799999999999997</v>
      </c>
      <c r="K25" s="543" t="s">
        <v>349</v>
      </c>
      <c r="L25" s="364">
        <v>-2.7999999999999972</v>
      </c>
    </row>
    <row r="26" spans="1:12" s="110" customFormat="1" ht="15" customHeight="1" x14ac:dyDescent="0.2">
      <c r="A26" s="365" t="s">
        <v>105</v>
      </c>
      <c r="B26" s="366" t="s">
        <v>345</v>
      </c>
      <c r="C26" s="362"/>
      <c r="D26" s="362"/>
      <c r="E26" s="363"/>
      <c r="F26" s="542">
        <v>35.700000000000003</v>
      </c>
      <c r="G26" s="542">
        <v>48.7</v>
      </c>
      <c r="H26" s="542">
        <v>49.8</v>
      </c>
      <c r="I26" s="542">
        <v>48.2</v>
      </c>
      <c r="J26" s="544">
        <v>40.200000000000003</v>
      </c>
      <c r="K26" s="543" t="s">
        <v>349</v>
      </c>
      <c r="L26" s="364">
        <v>-4.5</v>
      </c>
    </row>
    <row r="27" spans="1:12" s="110" customFormat="1" ht="15" customHeight="1" x14ac:dyDescent="0.2">
      <c r="A27" s="365"/>
      <c r="B27" s="366" t="s">
        <v>346</v>
      </c>
      <c r="C27" s="362"/>
      <c r="D27" s="362"/>
      <c r="E27" s="363"/>
      <c r="F27" s="542">
        <v>36.6</v>
      </c>
      <c r="G27" s="542">
        <v>48.6</v>
      </c>
      <c r="H27" s="542">
        <v>56.3</v>
      </c>
      <c r="I27" s="542">
        <v>48.9</v>
      </c>
      <c r="J27" s="542">
        <v>36.299999999999997</v>
      </c>
      <c r="K27" s="543" t="s">
        <v>349</v>
      </c>
      <c r="L27" s="364">
        <v>0.30000000000000426</v>
      </c>
    </row>
    <row r="28" spans="1:12" s="110" customFormat="1" ht="15" customHeight="1" x14ac:dyDescent="0.2">
      <c r="A28" s="365" t="s">
        <v>113</v>
      </c>
      <c r="B28" s="366" t="s">
        <v>108</v>
      </c>
      <c r="C28" s="362"/>
      <c r="D28" s="362"/>
      <c r="E28" s="363"/>
      <c r="F28" s="542">
        <v>47.8</v>
      </c>
      <c r="G28" s="542">
        <v>55.1</v>
      </c>
      <c r="H28" s="542">
        <v>55.2</v>
      </c>
      <c r="I28" s="542">
        <v>53.8</v>
      </c>
      <c r="J28" s="542">
        <v>45.8</v>
      </c>
      <c r="K28" s="543" t="s">
        <v>349</v>
      </c>
      <c r="L28" s="364">
        <v>2</v>
      </c>
    </row>
    <row r="29" spans="1:12" s="110" customFormat="1" ht="11.25" x14ac:dyDescent="0.2">
      <c r="A29" s="365"/>
      <c r="B29" s="366" t="s">
        <v>109</v>
      </c>
      <c r="C29" s="362"/>
      <c r="D29" s="362"/>
      <c r="E29" s="363"/>
      <c r="F29" s="542">
        <v>33.9</v>
      </c>
      <c r="G29" s="542">
        <v>48.5</v>
      </c>
      <c r="H29" s="542">
        <v>52.2</v>
      </c>
      <c r="I29" s="542">
        <v>47.7</v>
      </c>
      <c r="J29" s="544">
        <v>37.4</v>
      </c>
      <c r="K29" s="543" t="s">
        <v>349</v>
      </c>
      <c r="L29" s="364">
        <v>-3.5</v>
      </c>
    </row>
    <row r="30" spans="1:12" s="110" customFormat="1" ht="15" customHeight="1" x14ac:dyDescent="0.2">
      <c r="A30" s="365"/>
      <c r="B30" s="366" t="s">
        <v>110</v>
      </c>
      <c r="C30" s="362"/>
      <c r="D30" s="362"/>
      <c r="E30" s="363"/>
      <c r="F30" s="542">
        <v>32.799999999999997</v>
      </c>
      <c r="G30" s="542">
        <v>36.5</v>
      </c>
      <c r="H30" s="542">
        <v>48</v>
      </c>
      <c r="I30" s="542">
        <v>40.200000000000003</v>
      </c>
      <c r="J30" s="542">
        <v>38.4</v>
      </c>
      <c r="K30" s="543" t="s">
        <v>349</v>
      </c>
      <c r="L30" s="364">
        <v>-5.6000000000000014</v>
      </c>
    </row>
    <row r="31" spans="1:12" s="110" customFormat="1" ht="15" customHeight="1" x14ac:dyDescent="0.2">
      <c r="A31" s="365"/>
      <c r="B31" s="366" t="s">
        <v>111</v>
      </c>
      <c r="C31" s="362"/>
      <c r="D31" s="362"/>
      <c r="E31" s="363"/>
      <c r="F31" s="542">
        <v>25.9</v>
      </c>
      <c r="G31" s="542">
        <v>57.8</v>
      </c>
      <c r="H31" s="542">
        <v>57.7</v>
      </c>
      <c r="I31" s="542">
        <v>60.5</v>
      </c>
      <c r="J31" s="542">
        <v>38.5</v>
      </c>
      <c r="K31" s="543" t="s">
        <v>349</v>
      </c>
      <c r="L31" s="364">
        <v>-12.600000000000001</v>
      </c>
    </row>
    <row r="32" spans="1:12" s="110" customFormat="1" ht="15" customHeight="1" x14ac:dyDescent="0.2">
      <c r="A32" s="367" t="s">
        <v>113</v>
      </c>
      <c r="B32" s="368" t="s">
        <v>181</v>
      </c>
      <c r="C32" s="362"/>
      <c r="D32" s="362"/>
      <c r="E32" s="363"/>
      <c r="F32" s="542">
        <v>38.700000000000003</v>
      </c>
      <c r="G32" s="542">
        <v>54.9</v>
      </c>
      <c r="H32" s="542">
        <v>56.8</v>
      </c>
      <c r="I32" s="542">
        <v>50.4</v>
      </c>
      <c r="J32" s="544">
        <v>40.700000000000003</v>
      </c>
      <c r="K32" s="543" t="s">
        <v>349</v>
      </c>
      <c r="L32" s="364">
        <v>-2</v>
      </c>
    </row>
    <row r="33" spans="1:12" s="110" customFormat="1" ht="15" customHeight="1" x14ac:dyDescent="0.2">
      <c r="A33" s="367"/>
      <c r="B33" s="368" t="s">
        <v>182</v>
      </c>
      <c r="C33" s="362"/>
      <c r="D33" s="362"/>
      <c r="E33" s="363"/>
      <c r="F33" s="542">
        <v>30.5</v>
      </c>
      <c r="G33" s="542">
        <v>35.1</v>
      </c>
      <c r="H33" s="542">
        <v>39.9</v>
      </c>
      <c r="I33" s="542">
        <v>44.2</v>
      </c>
      <c r="J33" s="542">
        <v>34.700000000000003</v>
      </c>
      <c r="K33" s="543" t="s">
        <v>349</v>
      </c>
      <c r="L33" s="364">
        <v>-4.2000000000000028</v>
      </c>
    </row>
    <row r="34" spans="1:12" s="369" customFormat="1" ht="15" customHeight="1" x14ac:dyDescent="0.2">
      <c r="A34" s="367" t="s">
        <v>113</v>
      </c>
      <c r="B34" s="368" t="s">
        <v>116</v>
      </c>
      <c r="C34" s="362"/>
      <c r="D34" s="362"/>
      <c r="E34" s="363"/>
      <c r="F34" s="542">
        <v>28.7</v>
      </c>
      <c r="G34" s="542">
        <v>32.299999999999997</v>
      </c>
      <c r="H34" s="542">
        <v>36.9</v>
      </c>
      <c r="I34" s="542">
        <v>36.200000000000003</v>
      </c>
      <c r="J34" s="542">
        <v>30.5</v>
      </c>
      <c r="K34" s="543" t="s">
        <v>349</v>
      </c>
      <c r="L34" s="364">
        <v>-1.8000000000000007</v>
      </c>
    </row>
    <row r="35" spans="1:12" s="369" customFormat="1" ht="11.25" x14ac:dyDescent="0.2">
      <c r="A35" s="370"/>
      <c r="B35" s="371" t="s">
        <v>117</v>
      </c>
      <c r="C35" s="372"/>
      <c r="D35" s="372"/>
      <c r="E35" s="373"/>
      <c r="F35" s="545">
        <v>44.1</v>
      </c>
      <c r="G35" s="545">
        <v>62.7</v>
      </c>
      <c r="H35" s="545">
        <v>63.7</v>
      </c>
      <c r="I35" s="545">
        <v>61.3</v>
      </c>
      <c r="J35" s="546">
        <v>47.7</v>
      </c>
      <c r="K35" s="547" t="s">
        <v>349</v>
      </c>
      <c r="L35" s="374">
        <v>-3.6000000000000014</v>
      </c>
    </row>
    <row r="36" spans="1:12" s="369" customFormat="1" ht="15.95" customHeight="1" x14ac:dyDescent="0.2">
      <c r="A36" s="375" t="s">
        <v>350</v>
      </c>
      <c r="B36" s="376"/>
      <c r="C36" s="377"/>
      <c r="D36" s="376"/>
      <c r="E36" s="378"/>
      <c r="F36" s="548">
        <v>2823</v>
      </c>
      <c r="G36" s="548">
        <v>2628</v>
      </c>
      <c r="H36" s="548">
        <v>3656</v>
      </c>
      <c r="I36" s="548">
        <v>2621</v>
      </c>
      <c r="J36" s="548">
        <v>2602</v>
      </c>
      <c r="K36" s="549">
        <v>221</v>
      </c>
      <c r="L36" s="380">
        <v>8.4934665641813982</v>
      </c>
    </row>
    <row r="37" spans="1:12" s="369" customFormat="1" ht="15.95" customHeight="1" x14ac:dyDescent="0.2">
      <c r="A37" s="381"/>
      <c r="B37" s="382" t="s">
        <v>113</v>
      </c>
      <c r="C37" s="382" t="s">
        <v>351</v>
      </c>
      <c r="D37" s="382"/>
      <c r="E37" s="383"/>
      <c r="F37" s="548">
        <v>1017</v>
      </c>
      <c r="G37" s="548">
        <v>1279</v>
      </c>
      <c r="H37" s="548">
        <v>1917</v>
      </c>
      <c r="I37" s="548">
        <v>1270</v>
      </c>
      <c r="J37" s="548">
        <v>1009</v>
      </c>
      <c r="K37" s="549">
        <v>8</v>
      </c>
      <c r="L37" s="380">
        <v>0.79286422200198214</v>
      </c>
    </row>
    <row r="38" spans="1:12" s="369" customFormat="1" ht="15.95" customHeight="1" x14ac:dyDescent="0.2">
      <c r="A38" s="381"/>
      <c r="B38" s="384" t="s">
        <v>105</v>
      </c>
      <c r="C38" s="384" t="s">
        <v>106</v>
      </c>
      <c r="D38" s="385"/>
      <c r="E38" s="383"/>
      <c r="F38" s="548">
        <v>1769</v>
      </c>
      <c r="G38" s="548">
        <v>1472</v>
      </c>
      <c r="H38" s="548">
        <v>2170</v>
      </c>
      <c r="I38" s="548">
        <v>1574</v>
      </c>
      <c r="J38" s="550">
        <v>1663</v>
      </c>
      <c r="K38" s="549">
        <v>106</v>
      </c>
      <c r="L38" s="380">
        <v>6.3740228502705953</v>
      </c>
    </row>
    <row r="39" spans="1:12" s="369" customFormat="1" ht="15.95" customHeight="1" x14ac:dyDescent="0.2">
      <c r="A39" s="381"/>
      <c r="B39" s="385"/>
      <c r="C39" s="382" t="s">
        <v>352</v>
      </c>
      <c r="D39" s="385"/>
      <c r="E39" s="383"/>
      <c r="F39" s="548">
        <v>631</v>
      </c>
      <c r="G39" s="548">
        <v>717</v>
      </c>
      <c r="H39" s="548">
        <v>1080</v>
      </c>
      <c r="I39" s="548">
        <v>758</v>
      </c>
      <c r="J39" s="548">
        <v>668</v>
      </c>
      <c r="K39" s="549">
        <v>-37</v>
      </c>
      <c r="L39" s="380">
        <v>-5.5389221556886223</v>
      </c>
    </row>
    <row r="40" spans="1:12" s="369" customFormat="1" ht="15.95" customHeight="1" x14ac:dyDescent="0.2">
      <c r="A40" s="381"/>
      <c r="B40" s="384"/>
      <c r="C40" s="384" t="s">
        <v>107</v>
      </c>
      <c r="D40" s="385"/>
      <c r="E40" s="383"/>
      <c r="F40" s="548">
        <v>1054</v>
      </c>
      <c r="G40" s="548">
        <v>1156</v>
      </c>
      <c r="H40" s="548">
        <v>1486</v>
      </c>
      <c r="I40" s="548">
        <v>1047</v>
      </c>
      <c r="J40" s="548">
        <v>939</v>
      </c>
      <c r="K40" s="549">
        <v>115</v>
      </c>
      <c r="L40" s="380">
        <v>12.247071352502662</v>
      </c>
    </row>
    <row r="41" spans="1:12" s="369" customFormat="1" ht="24" customHeight="1" x14ac:dyDescent="0.2">
      <c r="A41" s="381"/>
      <c r="B41" s="385"/>
      <c r="C41" s="382" t="s">
        <v>352</v>
      </c>
      <c r="D41" s="385"/>
      <c r="E41" s="383"/>
      <c r="F41" s="548">
        <v>386</v>
      </c>
      <c r="G41" s="548">
        <v>562</v>
      </c>
      <c r="H41" s="548">
        <v>837</v>
      </c>
      <c r="I41" s="548">
        <v>512</v>
      </c>
      <c r="J41" s="550">
        <v>341</v>
      </c>
      <c r="K41" s="549">
        <v>45</v>
      </c>
      <c r="L41" s="380">
        <v>13.196480938416423</v>
      </c>
    </row>
    <row r="42" spans="1:12" s="110" customFormat="1" ht="15" customHeight="1" x14ac:dyDescent="0.2">
      <c r="A42" s="381"/>
      <c r="B42" s="384" t="s">
        <v>113</v>
      </c>
      <c r="C42" s="384" t="s">
        <v>353</v>
      </c>
      <c r="D42" s="385"/>
      <c r="E42" s="383"/>
      <c r="F42" s="548">
        <v>483</v>
      </c>
      <c r="G42" s="548">
        <v>399</v>
      </c>
      <c r="H42" s="548">
        <v>647</v>
      </c>
      <c r="I42" s="548">
        <v>507</v>
      </c>
      <c r="J42" s="548">
        <v>395</v>
      </c>
      <c r="K42" s="549">
        <v>88</v>
      </c>
      <c r="L42" s="380">
        <v>22.278481012658229</v>
      </c>
    </row>
    <row r="43" spans="1:12" s="110" customFormat="1" ht="15" customHeight="1" x14ac:dyDescent="0.2">
      <c r="A43" s="381"/>
      <c r="B43" s="385"/>
      <c r="C43" s="382" t="s">
        <v>352</v>
      </c>
      <c r="D43" s="385"/>
      <c r="E43" s="383"/>
      <c r="F43" s="548">
        <v>231</v>
      </c>
      <c r="G43" s="548">
        <v>220</v>
      </c>
      <c r="H43" s="548">
        <v>357</v>
      </c>
      <c r="I43" s="548">
        <v>273</v>
      </c>
      <c r="J43" s="548">
        <v>181</v>
      </c>
      <c r="K43" s="549">
        <v>50</v>
      </c>
      <c r="L43" s="380">
        <v>27.624309392265193</v>
      </c>
    </row>
    <row r="44" spans="1:12" s="110" customFormat="1" ht="15" customHeight="1" x14ac:dyDescent="0.2">
      <c r="A44" s="381"/>
      <c r="B44" s="384"/>
      <c r="C44" s="366" t="s">
        <v>109</v>
      </c>
      <c r="D44" s="385"/>
      <c r="E44" s="383"/>
      <c r="F44" s="548">
        <v>1996</v>
      </c>
      <c r="G44" s="548">
        <v>1965</v>
      </c>
      <c r="H44" s="548">
        <v>2653</v>
      </c>
      <c r="I44" s="548">
        <v>1847</v>
      </c>
      <c r="J44" s="550">
        <v>1910</v>
      </c>
      <c r="K44" s="549">
        <v>86</v>
      </c>
      <c r="L44" s="380">
        <v>4.5026178010471201</v>
      </c>
    </row>
    <row r="45" spans="1:12" s="110" customFormat="1" ht="15" customHeight="1" x14ac:dyDescent="0.2">
      <c r="A45" s="381"/>
      <c r="B45" s="385"/>
      <c r="C45" s="382" t="s">
        <v>352</v>
      </c>
      <c r="D45" s="385"/>
      <c r="E45" s="383"/>
      <c r="F45" s="548">
        <v>677</v>
      </c>
      <c r="G45" s="548">
        <v>953</v>
      </c>
      <c r="H45" s="548">
        <v>1384</v>
      </c>
      <c r="I45" s="548">
        <v>881</v>
      </c>
      <c r="J45" s="548">
        <v>714</v>
      </c>
      <c r="K45" s="549">
        <v>-37</v>
      </c>
      <c r="L45" s="380">
        <v>-5.1820728291316529</v>
      </c>
    </row>
    <row r="46" spans="1:12" s="110" customFormat="1" ht="15" customHeight="1" x14ac:dyDescent="0.2">
      <c r="A46" s="381"/>
      <c r="B46" s="384"/>
      <c r="C46" s="366" t="s">
        <v>110</v>
      </c>
      <c r="D46" s="385"/>
      <c r="E46" s="383"/>
      <c r="F46" s="548">
        <v>290</v>
      </c>
      <c r="G46" s="548">
        <v>219</v>
      </c>
      <c r="H46" s="548">
        <v>304</v>
      </c>
      <c r="I46" s="548">
        <v>224</v>
      </c>
      <c r="J46" s="548">
        <v>258</v>
      </c>
      <c r="K46" s="549">
        <v>32</v>
      </c>
      <c r="L46" s="380">
        <v>12.403100775193799</v>
      </c>
    </row>
    <row r="47" spans="1:12" s="110" customFormat="1" ht="15" customHeight="1" x14ac:dyDescent="0.2">
      <c r="A47" s="381"/>
      <c r="B47" s="385"/>
      <c r="C47" s="382" t="s">
        <v>352</v>
      </c>
      <c r="D47" s="385"/>
      <c r="E47" s="383"/>
      <c r="F47" s="548">
        <v>95</v>
      </c>
      <c r="G47" s="548">
        <v>80</v>
      </c>
      <c r="H47" s="548">
        <v>146</v>
      </c>
      <c r="I47" s="548">
        <v>90</v>
      </c>
      <c r="J47" s="550">
        <v>99</v>
      </c>
      <c r="K47" s="549">
        <v>-4</v>
      </c>
      <c r="L47" s="380">
        <v>-4.0404040404040407</v>
      </c>
    </row>
    <row r="48" spans="1:12" s="110" customFormat="1" ht="15" customHeight="1" x14ac:dyDescent="0.2">
      <c r="A48" s="381"/>
      <c r="B48" s="385"/>
      <c r="C48" s="366" t="s">
        <v>111</v>
      </c>
      <c r="D48" s="386"/>
      <c r="E48" s="387"/>
      <c r="F48" s="548">
        <v>54</v>
      </c>
      <c r="G48" s="548">
        <v>45</v>
      </c>
      <c r="H48" s="548">
        <v>52</v>
      </c>
      <c r="I48" s="548">
        <v>43</v>
      </c>
      <c r="J48" s="548">
        <v>39</v>
      </c>
      <c r="K48" s="549">
        <v>15</v>
      </c>
      <c r="L48" s="380">
        <v>38.46153846153846</v>
      </c>
    </row>
    <row r="49" spans="1:12" s="110" customFormat="1" ht="15" customHeight="1" x14ac:dyDescent="0.2">
      <c r="A49" s="381"/>
      <c r="B49" s="385"/>
      <c r="C49" s="382" t="s">
        <v>352</v>
      </c>
      <c r="D49" s="385"/>
      <c r="E49" s="383"/>
      <c r="F49" s="548">
        <v>14</v>
      </c>
      <c r="G49" s="548">
        <v>26</v>
      </c>
      <c r="H49" s="548">
        <v>30</v>
      </c>
      <c r="I49" s="548">
        <v>26</v>
      </c>
      <c r="J49" s="548">
        <v>15</v>
      </c>
      <c r="K49" s="549">
        <v>-1</v>
      </c>
      <c r="L49" s="380">
        <v>-6.666666666666667</v>
      </c>
    </row>
    <row r="50" spans="1:12" s="110" customFormat="1" ht="15" customHeight="1" x14ac:dyDescent="0.2">
      <c r="A50" s="381"/>
      <c r="B50" s="384" t="s">
        <v>113</v>
      </c>
      <c r="C50" s="382" t="s">
        <v>181</v>
      </c>
      <c r="D50" s="385"/>
      <c r="E50" s="383"/>
      <c r="F50" s="548">
        <v>1890</v>
      </c>
      <c r="G50" s="548">
        <v>1798</v>
      </c>
      <c r="H50" s="548">
        <v>2714</v>
      </c>
      <c r="I50" s="548">
        <v>1800</v>
      </c>
      <c r="J50" s="550">
        <v>1769</v>
      </c>
      <c r="K50" s="549">
        <v>121</v>
      </c>
      <c r="L50" s="380">
        <v>6.8400226116449971</v>
      </c>
    </row>
    <row r="51" spans="1:12" s="110" customFormat="1" ht="15" customHeight="1" x14ac:dyDescent="0.2">
      <c r="A51" s="381"/>
      <c r="B51" s="385"/>
      <c r="C51" s="382" t="s">
        <v>352</v>
      </c>
      <c r="D51" s="385"/>
      <c r="E51" s="383"/>
      <c r="F51" s="548">
        <v>732</v>
      </c>
      <c r="G51" s="548">
        <v>988</v>
      </c>
      <c r="H51" s="548">
        <v>1541</v>
      </c>
      <c r="I51" s="548">
        <v>907</v>
      </c>
      <c r="J51" s="548">
        <v>720</v>
      </c>
      <c r="K51" s="549">
        <v>12</v>
      </c>
      <c r="L51" s="380">
        <v>1.6666666666666667</v>
      </c>
    </row>
    <row r="52" spans="1:12" s="110" customFormat="1" ht="15" customHeight="1" x14ac:dyDescent="0.2">
      <c r="A52" s="381"/>
      <c r="B52" s="384"/>
      <c r="C52" s="382" t="s">
        <v>182</v>
      </c>
      <c r="D52" s="385"/>
      <c r="E52" s="383"/>
      <c r="F52" s="548">
        <v>933</v>
      </c>
      <c r="G52" s="548">
        <v>830</v>
      </c>
      <c r="H52" s="548">
        <v>942</v>
      </c>
      <c r="I52" s="548">
        <v>821</v>
      </c>
      <c r="J52" s="548">
        <v>833</v>
      </c>
      <c r="K52" s="549">
        <v>100</v>
      </c>
      <c r="L52" s="380">
        <v>12.004801920768307</v>
      </c>
    </row>
    <row r="53" spans="1:12" s="269" customFormat="1" ht="11.25" customHeight="1" x14ac:dyDescent="0.2">
      <c r="A53" s="381"/>
      <c r="B53" s="385"/>
      <c r="C53" s="382" t="s">
        <v>352</v>
      </c>
      <c r="D53" s="385"/>
      <c r="E53" s="383"/>
      <c r="F53" s="548">
        <v>285</v>
      </c>
      <c r="G53" s="548">
        <v>291</v>
      </c>
      <c r="H53" s="548">
        <v>376</v>
      </c>
      <c r="I53" s="548">
        <v>363</v>
      </c>
      <c r="J53" s="550">
        <v>289</v>
      </c>
      <c r="K53" s="549">
        <v>-4</v>
      </c>
      <c r="L53" s="380">
        <v>-1.3840830449826989</v>
      </c>
    </row>
    <row r="54" spans="1:12" s="151" customFormat="1" ht="12.75" customHeight="1" x14ac:dyDescent="0.2">
      <c r="A54" s="381"/>
      <c r="B54" s="384" t="s">
        <v>113</v>
      </c>
      <c r="C54" s="384" t="s">
        <v>116</v>
      </c>
      <c r="D54" s="385"/>
      <c r="E54" s="383"/>
      <c r="F54" s="548">
        <v>1476</v>
      </c>
      <c r="G54" s="548">
        <v>1209</v>
      </c>
      <c r="H54" s="548">
        <v>1543</v>
      </c>
      <c r="I54" s="548">
        <v>1340</v>
      </c>
      <c r="J54" s="548">
        <v>1357</v>
      </c>
      <c r="K54" s="549">
        <v>119</v>
      </c>
      <c r="L54" s="380">
        <v>8.7693441414885775</v>
      </c>
    </row>
    <row r="55" spans="1:12" ht="11.25" x14ac:dyDescent="0.2">
      <c r="A55" s="381"/>
      <c r="B55" s="385"/>
      <c r="C55" s="382" t="s">
        <v>352</v>
      </c>
      <c r="D55" s="385"/>
      <c r="E55" s="383"/>
      <c r="F55" s="548">
        <v>423</v>
      </c>
      <c r="G55" s="548">
        <v>390</v>
      </c>
      <c r="H55" s="548">
        <v>570</v>
      </c>
      <c r="I55" s="548">
        <v>485</v>
      </c>
      <c r="J55" s="548">
        <v>414</v>
      </c>
      <c r="K55" s="549">
        <v>9</v>
      </c>
      <c r="L55" s="380">
        <v>2.1739130434782608</v>
      </c>
    </row>
    <row r="56" spans="1:12" ht="14.25" customHeight="1" x14ac:dyDescent="0.2">
      <c r="A56" s="381"/>
      <c r="B56" s="385"/>
      <c r="C56" s="384" t="s">
        <v>117</v>
      </c>
      <c r="D56" s="385"/>
      <c r="E56" s="383"/>
      <c r="F56" s="548">
        <v>1341</v>
      </c>
      <c r="G56" s="548">
        <v>1417</v>
      </c>
      <c r="H56" s="548">
        <v>2113</v>
      </c>
      <c r="I56" s="548">
        <v>1279</v>
      </c>
      <c r="J56" s="548">
        <v>1243</v>
      </c>
      <c r="K56" s="549">
        <v>98</v>
      </c>
      <c r="L56" s="380">
        <v>7.8841512469831052</v>
      </c>
    </row>
    <row r="57" spans="1:12" ht="18.75" customHeight="1" x14ac:dyDescent="0.2">
      <c r="A57" s="388"/>
      <c r="B57" s="389"/>
      <c r="C57" s="390" t="s">
        <v>352</v>
      </c>
      <c r="D57" s="389"/>
      <c r="E57" s="391"/>
      <c r="F57" s="551">
        <v>591</v>
      </c>
      <c r="G57" s="552">
        <v>889</v>
      </c>
      <c r="H57" s="552">
        <v>1347</v>
      </c>
      <c r="I57" s="552">
        <v>784</v>
      </c>
      <c r="J57" s="552">
        <v>593</v>
      </c>
      <c r="K57" s="553">
        <f t="shared" ref="K57" si="0">IF(OR(F57=".",J57=".")=TRUE,".",IF(OR(F57="*",J57="*")=TRUE,"*",IF(AND(F57="-",J57="-")=TRUE,"-",IF(AND(ISNUMBER(J57),ISNUMBER(F57))=TRUE,IF(F57-J57=0,0,F57-J57),IF(ISNUMBER(F57)=TRUE,F57,-J57)))))</f>
        <v>-2</v>
      </c>
      <c r="L57" s="392">
        <f t="shared" ref="L57" si="1">IF(K57 =".",".",IF(K57 ="*","*",IF(K57="-","-",IF(K57=0,0,IF(OR(J57="-",J57=".",F57="-",F57=".")=TRUE,"X",IF(J57=0,"0,0",IF(ABS(K57*100/J57)&gt;250,".X",(K57*100/J57))))))))</f>
        <v>-0.33726812816188873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2877</v>
      </c>
      <c r="E11" s="114">
        <v>2755</v>
      </c>
      <c r="F11" s="114">
        <v>4205</v>
      </c>
      <c r="G11" s="114">
        <v>2677</v>
      </c>
      <c r="H11" s="140">
        <v>2670</v>
      </c>
      <c r="I11" s="115">
        <v>207</v>
      </c>
      <c r="J11" s="116">
        <v>7.7528089887640448</v>
      </c>
    </row>
    <row r="12" spans="1:15" s="110" customFormat="1" ht="24.95" customHeight="1" x14ac:dyDescent="0.2">
      <c r="A12" s="193" t="s">
        <v>132</v>
      </c>
      <c r="B12" s="194" t="s">
        <v>133</v>
      </c>
      <c r="C12" s="113">
        <v>11.53979840111227</v>
      </c>
      <c r="D12" s="115">
        <v>332</v>
      </c>
      <c r="E12" s="114">
        <v>689</v>
      </c>
      <c r="F12" s="114">
        <v>1255</v>
      </c>
      <c r="G12" s="114">
        <v>565</v>
      </c>
      <c r="H12" s="140">
        <v>305</v>
      </c>
      <c r="I12" s="115">
        <v>27</v>
      </c>
      <c r="J12" s="116">
        <v>8.8524590163934427</v>
      </c>
    </row>
    <row r="13" spans="1:15" s="110" customFormat="1" ht="24.95" customHeight="1" x14ac:dyDescent="0.2">
      <c r="A13" s="193" t="s">
        <v>134</v>
      </c>
      <c r="B13" s="199" t="s">
        <v>214</v>
      </c>
      <c r="C13" s="113">
        <v>1.7726798748696559</v>
      </c>
      <c r="D13" s="115">
        <v>51</v>
      </c>
      <c r="E13" s="114">
        <v>21</v>
      </c>
      <c r="F13" s="114">
        <v>61</v>
      </c>
      <c r="G13" s="114">
        <v>38</v>
      </c>
      <c r="H13" s="140">
        <v>48</v>
      </c>
      <c r="I13" s="115">
        <v>3</v>
      </c>
      <c r="J13" s="116">
        <v>6.25</v>
      </c>
    </row>
    <row r="14" spans="1:15" s="287" customFormat="1" ht="24.95" customHeight="1" x14ac:dyDescent="0.2">
      <c r="A14" s="193" t="s">
        <v>215</v>
      </c>
      <c r="B14" s="199" t="s">
        <v>137</v>
      </c>
      <c r="C14" s="113">
        <v>6.9864442127215849</v>
      </c>
      <c r="D14" s="115">
        <v>201</v>
      </c>
      <c r="E14" s="114">
        <v>160</v>
      </c>
      <c r="F14" s="114">
        <v>193</v>
      </c>
      <c r="G14" s="114">
        <v>132</v>
      </c>
      <c r="H14" s="140">
        <v>187</v>
      </c>
      <c r="I14" s="115">
        <v>14</v>
      </c>
      <c r="J14" s="116">
        <v>7.4866310160427805</v>
      </c>
      <c r="K14" s="110"/>
      <c r="L14" s="110"/>
      <c r="M14" s="110"/>
      <c r="N14" s="110"/>
      <c r="O14" s="110"/>
    </row>
    <row r="15" spans="1:15" s="110" customFormat="1" ht="24.95" customHeight="1" x14ac:dyDescent="0.2">
      <c r="A15" s="193" t="s">
        <v>216</v>
      </c>
      <c r="B15" s="199" t="s">
        <v>217</v>
      </c>
      <c r="C15" s="113">
        <v>2.3288147375738615</v>
      </c>
      <c r="D15" s="115">
        <v>67</v>
      </c>
      <c r="E15" s="114">
        <v>68</v>
      </c>
      <c r="F15" s="114">
        <v>63</v>
      </c>
      <c r="G15" s="114">
        <v>45</v>
      </c>
      <c r="H15" s="140">
        <v>53</v>
      </c>
      <c r="I15" s="115">
        <v>14</v>
      </c>
      <c r="J15" s="116">
        <v>26.415094339622641</v>
      </c>
    </row>
    <row r="16" spans="1:15" s="287" customFormat="1" ht="24.95" customHeight="1" x14ac:dyDescent="0.2">
      <c r="A16" s="193" t="s">
        <v>218</v>
      </c>
      <c r="B16" s="199" t="s">
        <v>141</v>
      </c>
      <c r="C16" s="113">
        <v>3.2325338894681961</v>
      </c>
      <c r="D16" s="115">
        <v>93</v>
      </c>
      <c r="E16" s="114">
        <v>70</v>
      </c>
      <c r="F16" s="114">
        <v>95</v>
      </c>
      <c r="G16" s="114">
        <v>48</v>
      </c>
      <c r="H16" s="140">
        <v>87</v>
      </c>
      <c r="I16" s="115">
        <v>6</v>
      </c>
      <c r="J16" s="116">
        <v>6.8965517241379306</v>
      </c>
      <c r="K16" s="110"/>
      <c r="L16" s="110"/>
      <c r="M16" s="110"/>
      <c r="N16" s="110"/>
      <c r="O16" s="110"/>
    </row>
    <row r="17" spans="1:15" s="110" customFormat="1" ht="24.95" customHeight="1" x14ac:dyDescent="0.2">
      <c r="A17" s="193" t="s">
        <v>142</v>
      </c>
      <c r="B17" s="199" t="s">
        <v>220</v>
      </c>
      <c r="C17" s="113">
        <v>1.4250955856795273</v>
      </c>
      <c r="D17" s="115">
        <v>41</v>
      </c>
      <c r="E17" s="114">
        <v>22</v>
      </c>
      <c r="F17" s="114">
        <v>35</v>
      </c>
      <c r="G17" s="114">
        <v>39</v>
      </c>
      <c r="H17" s="140">
        <v>47</v>
      </c>
      <c r="I17" s="115">
        <v>-6</v>
      </c>
      <c r="J17" s="116">
        <v>-12.76595744680851</v>
      </c>
    </row>
    <row r="18" spans="1:15" s="287" customFormat="1" ht="24.95" customHeight="1" x14ac:dyDescent="0.2">
      <c r="A18" s="201" t="s">
        <v>144</v>
      </c>
      <c r="B18" s="202" t="s">
        <v>145</v>
      </c>
      <c r="C18" s="113">
        <v>11.817865832464372</v>
      </c>
      <c r="D18" s="115">
        <v>340</v>
      </c>
      <c r="E18" s="114">
        <v>231</v>
      </c>
      <c r="F18" s="114">
        <v>497</v>
      </c>
      <c r="G18" s="114">
        <v>289</v>
      </c>
      <c r="H18" s="140">
        <v>397</v>
      </c>
      <c r="I18" s="115">
        <v>-57</v>
      </c>
      <c r="J18" s="116">
        <v>-14.357682619647354</v>
      </c>
      <c r="K18" s="110"/>
      <c r="L18" s="110"/>
      <c r="M18" s="110"/>
      <c r="N18" s="110"/>
      <c r="O18" s="110"/>
    </row>
    <row r="19" spans="1:15" s="110" customFormat="1" ht="24.95" customHeight="1" x14ac:dyDescent="0.2">
      <c r="A19" s="193" t="s">
        <v>146</v>
      </c>
      <c r="B19" s="199" t="s">
        <v>147</v>
      </c>
      <c r="C19" s="113">
        <v>14.841849148418492</v>
      </c>
      <c r="D19" s="115">
        <v>427</v>
      </c>
      <c r="E19" s="114">
        <v>359</v>
      </c>
      <c r="F19" s="114">
        <v>481</v>
      </c>
      <c r="G19" s="114">
        <v>354</v>
      </c>
      <c r="H19" s="140">
        <v>341</v>
      </c>
      <c r="I19" s="115">
        <v>86</v>
      </c>
      <c r="J19" s="116">
        <v>25.219941348973606</v>
      </c>
    </row>
    <row r="20" spans="1:15" s="287" customFormat="1" ht="24.95" customHeight="1" x14ac:dyDescent="0.2">
      <c r="A20" s="193" t="s">
        <v>148</v>
      </c>
      <c r="B20" s="199" t="s">
        <v>149</v>
      </c>
      <c r="C20" s="113">
        <v>11.887382690302399</v>
      </c>
      <c r="D20" s="115">
        <v>342</v>
      </c>
      <c r="E20" s="114">
        <v>225</v>
      </c>
      <c r="F20" s="114">
        <v>289</v>
      </c>
      <c r="G20" s="114">
        <v>218</v>
      </c>
      <c r="H20" s="140">
        <v>320</v>
      </c>
      <c r="I20" s="115">
        <v>22</v>
      </c>
      <c r="J20" s="116">
        <v>6.875</v>
      </c>
      <c r="K20" s="110"/>
      <c r="L20" s="110"/>
      <c r="M20" s="110"/>
      <c r="N20" s="110"/>
      <c r="O20" s="110"/>
    </row>
    <row r="21" spans="1:15" s="110" customFormat="1" ht="24.95" customHeight="1" x14ac:dyDescent="0.2">
      <c r="A21" s="201" t="s">
        <v>150</v>
      </c>
      <c r="B21" s="202" t="s">
        <v>151</v>
      </c>
      <c r="C21" s="113">
        <v>4.7619047619047619</v>
      </c>
      <c r="D21" s="115">
        <v>137</v>
      </c>
      <c r="E21" s="114">
        <v>116</v>
      </c>
      <c r="F21" s="114">
        <v>137</v>
      </c>
      <c r="G21" s="114">
        <v>128</v>
      </c>
      <c r="H21" s="140">
        <v>162</v>
      </c>
      <c r="I21" s="115">
        <v>-25</v>
      </c>
      <c r="J21" s="116">
        <v>-15.432098765432098</v>
      </c>
    </row>
    <row r="22" spans="1:15" s="110" customFormat="1" ht="24.95" customHeight="1" x14ac:dyDescent="0.2">
      <c r="A22" s="201" t="s">
        <v>152</v>
      </c>
      <c r="B22" s="199" t="s">
        <v>153</v>
      </c>
      <c r="C22" s="113">
        <v>0.48661800486618007</v>
      </c>
      <c r="D22" s="115">
        <v>14</v>
      </c>
      <c r="E22" s="114">
        <v>10</v>
      </c>
      <c r="F22" s="114">
        <v>35</v>
      </c>
      <c r="G22" s="114">
        <v>11</v>
      </c>
      <c r="H22" s="140">
        <v>21</v>
      </c>
      <c r="I22" s="115">
        <v>-7</v>
      </c>
      <c r="J22" s="116">
        <v>-33.333333333333336</v>
      </c>
    </row>
    <row r="23" spans="1:15" s="110" customFormat="1" ht="24.95" customHeight="1" x14ac:dyDescent="0.2">
      <c r="A23" s="193" t="s">
        <v>154</v>
      </c>
      <c r="B23" s="199" t="s">
        <v>155</v>
      </c>
      <c r="C23" s="113">
        <v>0.31282586027111575</v>
      </c>
      <c r="D23" s="115">
        <v>9</v>
      </c>
      <c r="E23" s="114">
        <v>47</v>
      </c>
      <c r="F23" s="114">
        <v>28</v>
      </c>
      <c r="G23" s="114">
        <v>7</v>
      </c>
      <c r="H23" s="140">
        <v>12</v>
      </c>
      <c r="I23" s="115">
        <v>-3</v>
      </c>
      <c r="J23" s="116">
        <v>-25</v>
      </c>
    </row>
    <row r="24" spans="1:15" s="110" customFormat="1" ht="24.95" customHeight="1" x14ac:dyDescent="0.2">
      <c r="A24" s="193" t="s">
        <v>156</v>
      </c>
      <c r="B24" s="199" t="s">
        <v>221</v>
      </c>
      <c r="C24" s="113">
        <v>3.0587417448731316</v>
      </c>
      <c r="D24" s="115">
        <v>88</v>
      </c>
      <c r="E24" s="114">
        <v>91</v>
      </c>
      <c r="F24" s="114">
        <v>106</v>
      </c>
      <c r="G24" s="114">
        <v>91</v>
      </c>
      <c r="H24" s="140">
        <v>90</v>
      </c>
      <c r="I24" s="115">
        <v>-2</v>
      </c>
      <c r="J24" s="116">
        <v>-2.2222222222222223</v>
      </c>
    </row>
    <row r="25" spans="1:15" s="110" customFormat="1" ht="24.95" customHeight="1" x14ac:dyDescent="0.2">
      <c r="A25" s="193" t="s">
        <v>222</v>
      </c>
      <c r="B25" s="204" t="s">
        <v>159</v>
      </c>
      <c r="C25" s="113">
        <v>9.0719499478623558</v>
      </c>
      <c r="D25" s="115">
        <v>261</v>
      </c>
      <c r="E25" s="114">
        <v>246</v>
      </c>
      <c r="F25" s="114">
        <v>294</v>
      </c>
      <c r="G25" s="114">
        <v>234</v>
      </c>
      <c r="H25" s="140">
        <v>236</v>
      </c>
      <c r="I25" s="115">
        <v>25</v>
      </c>
      <c r="J25" s="116">
        <v>10.59322033898305</v>
      </c>
    </row>
    <row r="26" spans="1:15" s="110" customFormat="1" ht="24.95" customHeight="1" x14ac:dyDescent="0.2">
      <c r="A26" s="201">
        <v>782.78300000000002</v>
      </c>
      <c r="B26" s="203" t="s">
        <v>160</v>
      </c>
      <c r="C26" s="113">
        <v>5.9089329162321862</v>
      </c>
      <c r="D26" s="115">
        <v>170</v>
      </c>
      <c r="E26" s="114">
        <v>80</v>
      </c>
      <c r="F26" s="114">
        <v>101</v>
      </c>
      <c r="G26" s="114">
        <v>101</v>
      </c>
      <c r="H26" s="140">
        <v>79</v>
      </c>
      <c r="I26" s="115">
        <v>91</v>
      </c>
      <c r="J26" s="116">
        <v>115.18987341772151</v>
      </c>
    </row>
    <row r="27" spans="1:15" s="110" customFormat="1" ht="24.95" customHeight="1" x14ac:dyDescent="0.2">
      <c r="A27" s="193" t="s">
        <v>161</v>
      </c>
      <c r="B27" s="199" t="s">
        <v>162</v>
      </c>
      <c r="C27" s="113">
        <v>2.1897810218978102</v>
      </c>
      <c r="D27" s="115">
        <v>63</v>
      </c>
      <c r="E27" s="114">
        <v>53</v>
      </c>
      <c r="F27" s="114">
        <v>125</v>
      </c>
      <c r="G27" s="114">
        <v>57</v>
      </c>
      <c r="H27" s="140">
        <v>51</v>
      </c>
      <c r="I27" s="115">
        <v>12</v>
      </c>
      <c r="J27" s="116">
        <v>23.529411764705884</v>
      </c>
    </row>
    <row r="28" spans="1:15" s="110" customFormat="1" ht="24.95" customHeight="1" x14ac:dyDescent="0.2">
      <c r="A28" s="193" t="s">
        <v>163</v>
      </c>
      <c r="B28" s="199" t="s">
        <v>164</v>
      </c>
      <c r="C28" s="113">
        <v>3.3020507473062217</v>
      </c>
      <c r="D28" s="115">
        <v>95</v>
      </c>
      <c r="E28" s="114">
        <v>106</v>
      </c>
      <c r="F28" s="114">
        <v>266</v>
      </c>
      <c r="G28" s="114">
        <v>139</v>
      </c>
      <c r="H28" s="140">
        <v>137</v>
      </c>
      <c r="I28" s="115">
        <v>-42</v>
      </c>
      <c r="J28" s="116">
        <v>-30.656934306569344</v>
      </c>
    </row>
    <row r="29" spans="1:15" s="110" customFormat="1" ht="24.95" customHeight="1" x14ac:dyDescent="0.2">
      <c r="A29" s="193">
        <v>86</v>
      </c>
      <c r="B29" s="199" t="s">
        <v>165</v>
      </c>
      <c r="C29" s="113">
        <v>4.1362530413625302</v>
      </c>
      <c r="D29" s="115">
        <v>119</v>
      </c>
      <c r="E29" s="114">
        <v>72</v>
      </c>
      <c r="F29" s="114">
        <v>89</v>
      </c>
      <c r="G29" s="114">
        <v>69</v>
      </c>
      <c r="H29" s="140">
        <v>84</v>
      </c>
      <c r="I29" s="115">
        <v>35</v>
      </c>
      <c r="J29" s="116">
        <v>41.666666666666664</v>
      </c>
    </row>
    <row r="30" spans="1:15" s="110" customFormat="1" ht="24.95" customHeight="1" x14ac:dyDescent="0.2">
      <c r="A30" s="193">
        <v>87.88</v>
      </c>
      <c r="B30" s="204" t="s">
        <v>166</v>
      </c>
      <c r="C30" s="113">
        <v>3.8234271810914149</v>
      </c>
      <c r="D30" s="115">
        <v>110</v>
      </c>
      <c r="E30" s="114">
        <v>160</v>
      </c>
      <c r="F30" s="114">
        <v>153</v>
      </c>
      <c r="G30" s="114">
        <v>144</v>
      </c>
      <c r="H30" s="140">
        <v>98</v>
      </c>
      <c r="I30" s="115">
        <v>12</v>
      </c>
      <c r="J30" s="116">
        <v>12.244897959183673</v>
      </c>
    </row>
    <row r="31" spans="1:15" s="110" customFormat="1" ht="24.95" customHeight="1" x14ac:dyDescent="0.2">
      <c r="A31" s="193" t="s">
        <v>167</v>
      </c>
      <c r="B31" s="199" t="s">
        <v>168</v>
      </c>
      <c r="C31" s="113">
        <v>4.1014946124435179</v>
      </c>
      <c r="D31" s="115">
        <v>118</v>
      </c>
      <c r="E31" s="114">
        <v>89</v>
      </c>
      <c r="F31" s="114">
        <v>95</v>
      </c>
      <c r="G31" s="114">
        <v>88</v>
      </c>
      <c r="H31" s="140">
        <v>102</v>
      </c>
      <c r="I31" s="115">
        <v>16</v>
      </c>
      <c r="J31" s="116">
        <v>15.686274509803921</v>
      </c>
    </row>
    <row r="32" spans="1:15" s="110" customFormat="1" ht="24.95" customHeight="1" x14ac:dyDescent="0.2">
      <c r="A32" s="193"/>
      <c r="B32" s="204" t="s">
        <v>169</v>
      </c>
      <c r="C32" s="113">
        <v>0</v>
      </c>
      <c r="D32" s="115">
        <v>0</v>
      </c>
      <c r="E32" s="114">
        <v>0</v>
      </c>
      <c r="F32" s="114">
        <v>0</v>
      </c>
      <c r="G32" s="114">
        <v>12</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11.53979840111227</v>
      </c>
      <c r="D34" s="115">
        <v>332</v>
      </c>
      <c r="E34" s="114">
        <v>689</v>
      </c>
      <c r="F34" s="114">
        <v>1255</v>
      </c>
      <c r="G34" s="114">
        <v>565</v>
      </c>
      <c r="H34" s="140">
        <v>305</v>
      </c>
      <c r="I34" s="115">
        <v>27</v>
      </c>
      <c r="J34" s="116">
        <v>8.8524590163934427</v>
      </c>
    </row>
    <row r="35" spans="1:10" s="110" customFormat="1" ht="24.95" customHeight="1" x14ac:dyDescent="0.2">
      <c r="A35" s="292" t="s">
        <v>171</v>
      </c>
      <c r="B35" s="293" t="s">
        <v>172</v>
      </c>
      <c r="C35" s="113">
        <v>20.576989920055613</v>
      </c>
      <c r="D35" s="115">
        <v>592</v>
      </c>
      <c r="E35" s="114">
        <v>412</v>
      </c>
      <c r="F35" s="114">
        <v>751</v>
      </c>
      <c r="G35" s="114">
        <v>459</v>
      </c>
      <c r="H35" s="140">
        <v>632</v>
      </c>
      <c r="I35" s="115">
        <v>-40</v>
      </c>
      <c r="J35" s="116">
        <v>-6.3291139240506329</v>
      </c>
    </row>
    <row r="36" spans="1:10" s="110" customFormat="1" ht="24.95" customHeight="1" x14ac:dyDescent="0.2">
      <c r="A36" s="294" t="s">
        <v>173</v>
      </c>
      <c r="B36" s="295" t="s">
        <v>174</v>
      </c>
      <c r="C36" s="125">
        <v>67.883211678832112</v>
      </c>
      <c r="D36" s="143">
        <v>1953</v>
      </c>
      <c r="E36" s="144">
        <v>1654</v>
      </c>
      <c r="F36" s="144">
        <v>2199</v>
      </c>
      <c r="G36" s="144">
        <v>1641</v>
      </c>
      <c r="H36" s="145">
        <v>1733</v>
      </c>
      <c r="I36" s="143">
        <v>220</v>
      </c>
      <c r="J36" s="146">
        <v>12.694748990190421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2877</v>
      </c>
      <c r="F11" s="264">
        <v>2755</v>
      </c>
      <c r="G11" s="264">
        <v>4205</v>
      </c>
      <c r="H11" s="264">
        <v>2677</v>
      </c>
      <c r="I11" s="265">
        <v>2670</v>
      </c>
      <c r="J11" s="263">
        <v>207</v>
      </c>
      <c r="K11" s="266">
        <v>7.7528089887640448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41.119221411192214</v>
      </c>
      <c r="E13" s="115">
        <v>1183</v>
      </c>
      <c r="F13" s="114">
        <v>1347</v>
      </c>
      <c r="G13" s="114">
        <v>2085</v>
      </c>
      <c r="H13" s="114">
        <v>1274</v>
      </c>
      <c r="I13" s="140">
        <v>1002</v>
      </c>
      <c r="J13" s="115">
        <v>181</v>
      </c>
      <c r="K13" s="116">
        <v>18.063872255489024</v>
      </c>
    </row>
    <row r="14" spans="1:15" ht="15.95" customHeight="1" x14ac:dyDescent="0.2">
      <c r="A14" s="306" t="s">
        <v>230</v>
      </c>
      <c r="B14" s="307"/>
      <c r="C14" s="308"/>
      <c r="D14" s="113">
        <v>49.461244351755298</v>
      </c>
      <c r="E14" s="115">
        <v>1423</v>
      </c>
      <c r="F14" s="114">
        <v>1183</v>
      </c>
      <c r="G14" s="114">
        <v>1807</v>
      </c>
      <c r="H14" s="114">
        <v>1182</v>
      </c>
      <c r="I14" s="140">
        <v>1406</v>
      </c>
      <c r="J14" s="115">
        <v>17</v>
      </c>
      <c r="K14" s="116">
        <v>1.2091038406827881</v>
      </c>
    </row>
    <row r="15" spans="1:15" ht="15.95" customHeight="1" x14ac:dyDescent="0.2">
      <c r="A15" s="306" t="s">
        <v>231</v>
      </c>
      <c r="B15" s="307"/>
      <c r="C15" s="308"/>
      <c r="D15" s="113">
        <v>5.0399721932568644</v>
      </c>
      <c r="E15" s="115">
        <v>145</v>
      </c>
      <c r="F15" s="114">
        <v>116</v>
      </c>
      <c r="G15" s="114">
        <v>143</v>
      </c>
      <c r="H15" s="114">
        <v>112</v>
      </c>
      <c r="I15" s="140">
        <v>123</v>
      </c>
      <c r="J15" s="115">
        <v>22</v>
      </c>
      <c r="K15" s="116">
        <v>17.886178861788618</v>
      </c>
    </row>
    <row r="16" spans="1:15" ht="15.95" customHeight="1" x14ac:dyDescent="0.2">
      <c r="A16" s="306" t="s">
        <v>232</v>
      </c>
      <c r="B16" s="307"/>
      <c r="C16" s="308"/>
      <c r="D16" s="113">
        <v>4.3100451859575948</v>
      </c>
      <c r="E16" s="115">
        <v>124</v>
      </c>
      <c r="F16" s="114">
        <v>107</v>
      </c>
      <c r="G16" s="114">
        <v>166</v>
      </c>
      <c r="H16" s="114">
        <v>108</v>
      </c>
      <c r="I16" s="140">
        <v>138</v>
      </c>
      <c r="J16" s="115">
        <v>-14</v>
      </c>
      <c r="K16" s="116">
        <v>-10.144927536231885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10.253736531108794</v>
      </c>
      <c r="E18" s="115">
        <v>295</v>
      </c>
      <c r="F18" s="114">
        <v>688</v>
      </c>
      <c r="G18" s="114">
        <v>1244</v>
      </c>
      <c r="H18" s="114">
        <v>545</v>
      </c>
      <c r="I18" s="140">
        <v>280</v>
      </c>
      <c r="J18" s="115">
        <v>15</v>
      </c>
      <c r="K18" s="116">
        <v>5.3571428571428568</v>
      </c>
    </row>
    <row r="19" spans="1:11" ht="14.1" customHeight="1" x14ac:dyDescent="0.2">
      <c r="A19" s="306" t="s">
        <v>235</v>
      </c>
      <c r="B19" s="307" t="s">
        <v>236</v>
      </c>
      <c r="C19" s="308"/>
      <c r="D19" s="113">
        <v>10.184219673270768</v>
      </c>
      <c r="E19" s="115">
        <v>293</v>
      </c>
      <c r="F19" s="114">
        <v>685</v>
      </c>
      <c r="G19" s="114">
        <v>1240</v>
      </c>
      <c r="H19" s="114">
        <v>545</v>
      </c>
      <c r="I19" s="140">
        <v>275</v>
      </c>
      <c r="J19" s="115">
        <v>18</v>
      </c>
      <c r="K19" s="116">
        <v>6.5454545454545459</v>
      </c>
    </row>
    <row r="20" spans="1:11" ht="14.1" customHeight="1" x14ac:dyDescent="0.2">
      <c r="A20" s="306">
        <v>12</v>
      </c>
      <c r="B20" s="307" t="s">
        <v>237</v>
      </c>
      <c r="C20" s="308"/>
      <c r="D20" s="113">
        <v>2.2940563086548487</v>
      </c>
      <c r="E20" s="115">
        <v>66</v>
      </c>
      <c r="F20" s="114">
        <v>28</v>
      </c>
      <c r="G20" s="114">
        <v>65</v>
      </c>
      <c r="H20" s="114">
        <v>64</v>
      </c>
      <c r="I20" s="140">
        <v>76</v>
      </c>
      <c r="J20" s="115">
        <v>-10</v>
      </c>
      <c r="K20" s="116">
        <v>-13.157894736842104</v>
      </c>
    </row>
    <row r="21" spans="1:11" ht="14.1" customHeight="1" x14ac:dyDescent="0.2">
      <c r="A21" s="306">
        <v>21</v>
      </c>
      <c r="B21" s="307" t="s">
        <v>238</v>
      </c>
      <c r="C21" s="308"/>
      <c r="D21" s="113">
        <v>0.38234271810914144</v>
      </c>
      <c r="E21" s="115">
        <v>11</v>
      </c>
      <c r="F21" s="114">
        <v>8</v>
      </c>
      <c r="G21" s="114">
        <v>5</v>
      </c>
      <c r="H21" s="114">
        <v>6</v>
      </c>
      <c r="I21" s="140">
        <v>11</v>
      </c>
      <c r="J21" s="115">
        <v>0</v>
      </c>
      <c r="K21" s="116">
        <v>0</v>
      </c>
    </row>
    <row r="22" spans="1:11" ht="14.1" customHeight="1" x14ac:dyDescent="0.2">
      <c r="A22" s="306">
        <v>22</v>
      </c>
      <c r="B22" s="307" t="s">
        <v>239</v>
      </c>
      <c r="C22" s="308"/>
      <c r="D22" s="113">
        <v>1.0079944386513731</v>
      </c>
      <c r="E22" s="115">
        <v>29</v>
      </c>
      <c r="F22" s="114">
        <v>16</v>
      </c>
      <c r="G22" s="114">
        <v>37</v>
      </c>
      <c r="H22" s="114">
        <v>36</v>
      </c>
      <c r="I22" s="140">
        <v>43</v>
      </c>
      <c r="J22" s="115">
        <v>-14</v>
      </c>
      <c r="K22" s="116">
        <v>-32.558139534883722</v>
      </c>
    </row>
    <row r="23" spans="1:11" ht="14.1" customHeight="1" x14ac:dyDescent="0.2">
      <c r="A23" s="306">
        <v>23</v>
      </c>
      <c r="B23" s="307" t="s">
        <v>240</v>
      </c>
      <c r="C23" s="308"/>
      <c r="D23" s="113">
        <v>0.13903371567605144</v>
      </c>
      <c r="E23" s="115">
        <v>4</v>
      </c>
      <c r="F23" s="114">
        <v>8</v>
      </c>
      <c r="G23" s="114">
        <v>8</v>
      </c>
      <c r="H23" s="114" t="s">
        <v>513</v>
      </c>
      <c r="I23" s="140">
        <v>3</v>
      </c>
      <c r="J23" s="115">
        <v>1</v>
      </c>
      <c r="K23" s="116">
        <v>33.333333333333336</v>
      </c>
    </row>
    <row r="24" spans="1:11" ht="14.1" customHeight="1" x14ac:dyDescent="0.2">
      <c r="A24" s="306">
        <v>24</v>
      </c>
      <c r="B24" s="307" t="s">
        <v>241</v>
      </c>
      <c r="C24" s="308"/>
      <c r="D24" s="113">
        <v>2.6763990267639901</v>
      </c>
      <c r="E24" s="115">
        <v>77</v>
      </c>
      <c r="F24" s="114">
        <v>69</v>
      </c>
      <c r="G24" s="114">
        <v>106</v>
      </c>
      <c r="H24" s="114">
        <v>77</v>
      </c>
      <c r="I24" s="140">
        <v>94</v>
      </c>
      <c r="J24" s="115">
        <v>-17</v>
      </c>
      <c r="K24" s="116">
        <v>-18.085106382978722</v>
      </c>
    </row>
    <row r="25" spans="1:11" ht="14.1" customHeight="1" x14ac:dyDescent="0.2">
      <c r="A25" s="306">
        <v>25</v>
      </c>
      <c r="B25" s="307" t="s">
        <v>242</v>
      </c>
      <c r="C25" s="308"/>
      <c r="D25" s="113">
        <v>2.1897810218978102</v>
      </c>
      <c r="E25" s="115">
        <v>63</v>
      </c>
      <c r="F25" s="114">
        <v>59</v>
      </c>
      <c r="G25" s="114">
        <v>70</v>
      </c>
      <c r="H25" s="114">
        <v>58</v>
      </c>
      <c r="I25" s="140">
        <v>70</v>
      </c>
      <c r="J25" s="115">
        <v>-7</v>
      </c>
      <c r="K25" s="116">
        <v>-10</v>
      </c>
    </row>
    <row r="26" spans="1:11" ht="14.1" customHeight="1" x14ac:dyDescent="0.2">
      <c r="A26" s="306">
        <v>26</v>
      </c>
      <c r="B26" s="307" t="s">
        <v>243</v>
      </c>
      <c r="C26" s="308"/>
      <c r="D26" s="113">
        <v>2.1550225929787974</v>
      </c>
      <c r="E26" s="115">
        <v>62</v>
      </c>
      <c r="F26" s="114">
        <v>47</v>
      </c>
      <c r="G26" s="114">
        <v>123</v>
      </c>
      <c r="H26" s="114">
        <v>45</v>
      </c>
      <c r="I26" s="140">
        <v>54</v>
      </c>
      <c r="J26" s="115">
        <v>8</v>
      </c>
      <c r="K26" s="116">
        <v>14.814814814814815</v>
      </c>
    </row>
    <row r="27" spans="1:11" ht="14.1" customHeight="1" x14ac:dyDescent="0.2">
      <c r="A27" s="306">
        <v>27</v>
      </c>
      <c r="B27" s="307" t="s">
        <v>244</v>
      </c>
      <c r="C27" s="308"/>
      <c r="D27" s="113">
        <v>0.66041014946124432</v>
      </c>
      <c r="E27" s="115">
        <v>19</v>
      </c>
      <c r="F27" s="114">
        <v>18</v>
      </c>
      <c r="G27" s="114">
        <v>18</v>
      </c>
      <c r="H27" s="114">
        <v>12</v>
      </c>
      <c r="I27" s="140">
        <v>20</v>
      </c>
      <c r="J27" s="115">
        <v>-1</v>
      </c>
      <c r="K27" s="116">
        <v>-5</v>
      </c>
    </row>
    <row r="28" spans="1:11" ht="14.1" customHeight="1" x14ac:dyDescent="0.2">
      <c r="A28" s="306">
        <v>28</v>
      </c>
      <c r="B28" s="307" t="s">
        <v>245</v>
      </c>
      <c r="C28" s="308"/>
      <c r="D28" s="113">
        <v>0.10427528675703858</v>
      </c>
      <c r="E28" s="115">
        <v>3</v>
      </c>
      <c r="F28" s="114" t="s">
        <v>513</v>
      </c>
      <c r="G28" s="114">
        <v>3</v>
      </c>
      <c r="H28" s="114" t="s">
        <v>513</v>
      </c>
      <c r="I28" s="140" t="s">
        <v>513</v>
      </c>
      <c r="J28" s="115" t="s">
        <v>513</v>
      </c>
      <c r="K28" s="116" t="s">
        <v>513</v>
      </c>
    </row>
    <row r="29" spans="1:11" ht="14.1" customHeight="1" x14ac:dyDescent="0.2">
      <c r="A29" s="306">
        <v>29</v>
      </c>
      <c r="B29" s="307" t="s">
        <v>246</v>
      </c>
      <c r="C29" s="308"/>
      <c r="D29" s="113">
        <v>4.2752867570385815</v>
      </c>
      <c r="E29" s="115">
        <v>123</v>
      </c>
      <c r="F29" s="114">
        <v>90</v>
      </c>
      <c r="G29" s="114">
        <v>110</v>
      </c>
      <c r="H29" s="114">
        <v>127</v>
      </c>
      <c r="I29" s="140">
        <v>124</v>
      </c>
      <c r="J29" s="115">
        <v>-1</v>
      </c>
      <c r="K29" s="116">
        <v>-0.80645161290322576</v>
      </c>
    </row>
    <row r="30" spans="1:11" ht="14.1" customHeight="1" x14ac:dyDescent="0.2">
      <c r="A30" s="306" t="s">
        <v>247</v>
      </c>
      <c r="B30" s="307" t="s">
        <v>248</v>
      </c>
      <c r="C30" s="308"/>
      <c r="D30" s="113">
        <v>1.4250955856795273</v>
      </c>
      <c r="E30" s="115">
        <v>41</v>
      </c>
      <c r="F30" s="114">
        <v>17</v>
      </c>
      <c r="G30" s="114">
        <v>32</v>
      </c>
      <c r="H30" s="114" t="s">
        <v>513</v>
      </c>
      <c r="I30" s="140">
        <v>15</v>
      </c>
      <c r="J30" s="115">
        <v>26</v>
      </c>
      <c r="K30" s="116">
        <v>173.33333333333334</v>
      </c>
    </row>
    <row r="31" spans="1:11" ht="14.1" customHeight="1" x14ac:dyDescent="0.2">
      <c r="A31" s="306" t="s">
        <v>249</v>
      </c>
      <c r="B31" s="307" t="s">
        <v>250</v>
      </c>
      <c r="C31" s="308"/>
      <c r="D31" s="113">
        <v>2.8501911713590546</v>
      </c>
      <c r="E31" s="115">
        <v>82</v>
      </c>
      <c r="F31" s="114">
        <v>73</v>
      </c>
      <c r="G31" s="114">
        <v>78</v>
      </c>
      <c r="H31" s="114">
        <v>109</v>
      </c>
      <c r="I31" s="140">
        <v>109</v>
      </c>
      <c r="J31" s="115">
        <v>-27</v>
      </c>
      <c r="K31" s="116">
        <v>-24.770642201834864</v>
      </c>
    </row>
    <row r="32" spans="1:11" ht="14.1" customHeight="1" x14ac:dyDescent="0.2">
      <c r="A32" s="306">
        <v>31</v>
      </c>
      <c r="B32" s="307" t="s">
        <v>251</v>
      </c>
      <c r="C32" s="308"/>
      <c r="D32" s="113">
        <v>0.52137643378519294</v>
      </c>
      <c r="E32" s="115">
        <v>15</v>
      </c>
      <c r="F32" s="114">
        <v>12</v>
      </c>
      <c r="G32" s="114">
        <v>13</v>
      </c>
      <c r="H32" s="114">
        <v>27</v>
      </c>
      <c r="I32" s="140">
        <v>15</v>
      </c>
      <c r="J32" s="115">
        <v>0</v>
      </c>
      <c r="K32" s="116">
        <v>0</v>
      </c>
    </row>
    <row r="33" spans="1:11" ht="14.1" customHeight="1" x14ac:dyDescent="0.2">
      <c r="A33" s="306">
        <v>32</v>
      </c>
      <c r="B33" s="307" t="s">
        <v>252</v>
      </c>
      <c r="C33" s="308"/>
      <c r="D33" s="113">
        <v>5.005213764337852</v>
      </c>
      <c r="E33" s="115">
        <v>144</v>
      </c>
      <c r="F33" s="114">
        <v>98</v>
      </c>
      <c r="G33" s="114">
        <v>152</v>
      </c>
      <c r="H33" s="114">
        <v>120</v>
      </c>
      <c r="I33" s="140">
        <v>166</v>
      </c>
      <c r="J33" s="115">
        <v>-22</v>
      </c>
      <c r="K33" s="116">
        <v>-13.253012048192771</v>
      </c>
    </row>
    <row r="34" spans="1:11" ht="14.1" customHeight="1" x14ac:dyDescent="0.2">
      <c r="A34" s="306">
        <v>33</v>
      </c>
      <c r="B34" s="307" t="s">
        <v>253</v>
      </c>
      <c r="C34" s="308"/>
      <c r="D34" s="113">
        <v>2.502606882168926</v>
      </c>
      <c r="E34" s="115">
        <v>72</v>
      </c>
      <c r="F34" s="114">
        <v>37</v>
      </c>
      <c r="G34" s="114">
        <v>92</v>
      </c>
      <c r="H34" s="114">
        <v>80</v>
      </c>
      <c r="I34" s="140">
        <v>61</v>
      </c>
      <c r="J34" s="115">
        <v>11</v>
      </c>
      <c r="K34" s="116">
        <v>18.032786885245901</v>
      </c>
    </row>
    <row r="35" spans="1:11" ht="14.1" customHeight="1" x14ac:dyDescent="0.2">
      <c r="A35" s="306">
        <v>34</v>
      </c>
      <c r="B35" s="307" t="s">
        <v>254</v>
      </c>
      <c r="C35" s="308"/>
      <c r="D35" s="113">
        <v>2.0507473062217589</v>
      </c>
      <c r="E35" s="115">
        <v>59</v>
      </c>
      <c r="F35" s="114">
        <v>41</v>
      </c>
      <c r="G35" s="114">
        <v>85</v>
      </c>
      <c r="H35" s="114">
        <v>58</v>
      </c>
      <c r="I35" s="140">
        <v>81</v>
      </c>
      <c r="J35" s="115">
        <v>-22</v>
      </c>
      <c r="K35" s="116">
        <v>-27.160493827160494</v>
      </c>
    </row>
    <row r="36" spans="1:11" ht="14.1" customHeight="1" x14ac:dyDescent="0.2">
      <c r="A36" s="306">
        <v>41</v>
      </c>
      <c r="B36" s="307" t="s">
        <v>255</v>
      </c>
      <c r="C36" s="308"/>
      <c r="D36" s="113">
        <v>0.76468543621828289</v>
      </c>
      <c r="E36" s="115">
        <v>22</v>
      </c>
      <c r="F36" s="114">
        <v>3</v>
      </c>
      <c r="G36" s="114">
        <v>8</v>
      </c>
      <c r="H36" s="114">
        <v>8</v>
      </c>
      <c r="I36" s="140">
        <v>15</v>
      </c>
      <c r="J36" s="115">
        <v>7</v>
      </c>
      <c r="K36" s="116">
        <v>46.666666666666664</v>
      </c>
    </row>
    <row r="37" spans="1:11" ht="14.1" customHeight="1" x14ac:dyDescent="0.2">
      <c r="A37" s="306">
        <v>42</v>
      </c>
      <c r="B37" s="307" t="s">
        <v>256</v>
      </c>
      <c r="C37" s="308"/>
      <c r="D37" s="113">
        <v>0.31282586027111575</v>
      </c>
      <c r="E37" s="115">
        <v>9</v>
      </c>
      <c r="F37" s="114" t="s">
        <v>513</v>
      </c>
      <c r="G37" s="114">
        <v>5</v>
      </c>
      <c r="H37" s="114" t="s">
        <v>513</v>
      </c>
      <c r="I37" s="140" t="s">
        <v>513</v>
      </c>
      <c r="J37" s="115" t="s">
        <v>513</v>
      </c>
      <c r="K37" s="116" t="s">
        <v>513</v>
      </c>
    </row>
    <row r="38" spans="1:11" ht="14.1" customHeight="1" x14ac:dyDescent="0.2">
      <c r="A38" s="306">
        <v>43</v>
      </c>
      <c r="B38" s="307" t="s">
        <v>257</v>
      </c>
      <c r="C38" s="308"/>
      <c r="D38" s="113">
        <v>0.59089329162321858</v>
      </c>
      <c r="E38" s="115">
        <v>17</v>
      </c>
      <c r="F38" s="114">
        <v>6</v>
      </c>
      <c r="G38" s="114">
        <v>25</v>
      </c>
      <c r="H38" s="114">
        <v>9</v>
      </c>
      <c r="I38" s="140">
        <v>7</v>
      </c>
      <c r="J38" s="115">
        <v>10</v>
      </c>
      <c r="K38" s="116">
        <v>142.85714285714286</v>
      </c>
    </row>
    <row r="39" spans="1:11" ht="14.1" customHeight="1" x14ac:dyDescent="0.2">
      <c r="A39" s="306">
        <v>51</v>
      </c>
      <c r="B39" s="307" t="s">
        <v>258</v>
      </c>
      <c r="C39" s="308"/>
      <c r="D39" s="113">
        <v>13.833854709767119</v>
      </c>
      <c r="E39" s="115">
        <v>398</v>
      </c>
      <c r="F39" s="114">
        <v>263</v>
      </c>
      <c r="G39" s="114">
        <v>351</v>
      </c>
      <c r="H39" s="114">
        <v>297</v>
      </c>
      <c r="I39" s="140">
        <v>263</v>
      </c>
      <c r="J39" s="115">
        <v>135</v>
      </c>
      <c r="K39" s="116">
        <v>51.330798479087456</v>
      </c>
    </row>
    <row r="40" spans="1:11" ht="14.1" customHeight="1" x14ac:dyDescent="0.2">
      <c r="A40" s="306" t="s">
        <v>259</v>
      </c>
      <c r="B40" s="307" t="s">
        <v>260</v>
      </c>
      <c r="C40" s="308"/>
      <c r="D40" s="113">
        <v>13.347236704900938</v>
      </c>
      <c r="E40" s="115">
        <v>384</v>
      </c>
      <c r="F40" s="114">
        <v>246</v>
      </c>
      <c r="G40" s="114">
        <v>312</v>
      </c>
      <c r="H40" s="114">
        <v>270</v>
      </c>
      <c r="I40" s="140">
        <v>246</v>
      </c>
      <c r="J40" s="115">
        <v>138</v>
      </c>
      <c r="K40" s="116">
        <v>56.097560975609753</v>
      </c>
    </row>
    <row r="41" spans="1:11" ht="14.1" customHeight="1" x14ac:dyDescent="0.2">
      <c r="A41" s="306"/>
      <c r="B41" s="307" t="s">
        <v>261</v>
      </c>
      <c r="C41" s="308"/>
      <c r="D41" s="113">
        <v>11.226972540841153</v>
      </c>
      <c r="E41" s="115">
        <v>323</v>
      </c>
      <c r="F41" s="114">
        <v>227</v>
      </c>
      <c r="G41" s="114">
        <v>286</v>
      </c>
      <c r="H41" s="114">
        <v>253</v>
      </c>
      <c r="I41" s="140">
        <v>226</v>
      </c>
      <c r="J41" s="115">
        <v>97</v>
      </c>
      <c r="K41" s="116">
        <v>42.920353982300888</v>
      </c>
    </row>
    <row r="42" spans="1:11" ht="14.1" customHeight="1" x14ac:dyDescent="0.2">
      <c r="A42" s="306">
        <v>52</v>
      </c>
      <c r="B42" s="307" t="s">
        <v>262</v>
      </c>
      <c r="C42" s="308"/>
      <c r="D42" s="113">
        <v>10.740354535974975</v>
      </c>
      <c r="E42" s="115">
        <v>309</v>
      </c>
      <c r="F42" s="114">
        <v>278</v>
      </c>
      <c r="G42" s="114">
        <v>291</v>
      </c>
      <c r="H42" s="114">
        <v>193</v>
      </c>
      <c r="I42" s="140">
        <v>278</v>
      </c>
      <c r="J42" s="115">
        <v>31</v>
      </c>
      <c r="K42" s="116">
        <v>11.151079136690647</v>
      </c>
    </row>
    <row r="43" spans="1:11" ht="14.1" customHeight="1" x14ac:dyDescent="0.2">
      <c r="A43" s="306" t="s">
        <v>263</v>
      </c>
      <c r="B43" s="307" t="s">
        <v>264</v>
      </c>
      <c r="C43" s="308"/>
      <c r="D43" s="113">
        <v>10.253736531108794</v>
      </c>
      <c r="E43" s="115">
        <v>295</v>
      </c>
      <c r="F43" s="114">
        <v>269</v>
      </c>
      <c r="G43" s="114">
        <v>277</v>
      </c>
      <c r="H43" s="114">
        <v>186</v>
      </c>
      <c r="I43" s="140">
        <v>266</v>
      </c>
      <c r="J43" s="115">
        <v>29</v>
      </c>
      <c r="K43" s="116">
        <v>10.902255639097744</v>
      </c>
    </row>
    <row r="44" spans="1:11" ht="14.1" customHeight="1" x14ac:dyDescent="0.2">
      <c r="A44" s="306">
        <v>53</v>
      </c>
      <c r="B44" s="307" t="s">
        <v>265</v>
      </c>
      <c r="C44" s="308"/>
      <c r="D44" s="113">
        <v>1.0775112964893987</v>
      </c>
      <c r="E44" s="115">
        <v>31</v>
      </c>
      <c r="F44" s="114">
        <v>7</v>
      </c>
      <c r="G44" s="114">
        <v>26</v>
      </c>
      <c r="H44" s="114">
        <v>31</v>
      </c>
      <c r="I44" s="140">
        <v>20</v>
      </c>
      <c r="J44" s="115">
        <v>11</v>
      </c>
      <c r="K44" s="116">
        <v>55</v>
      </c>
    </row>
    <row r="45" spans="1:11" ht="14.1" customHeight="1" x14ac:dyDescent="0.2">
      <c r="A45" s="306" t="s">
        <v>266</v>
      </c>
      <c r="B45" s="307" t="s">
        <v>267</v>
      </c>
      <c r="C45" s="308"/>
      <c r="D45" s="113">
        <v>0.52137643378519294</v>
      </c>
      <c r="E45" s="115">
        <v>15</v>
      </c>
      <c r="F45" s="114">
        <v>6</v>
      </c>
      <c r="G45" s="114">
        <v>19</v>
      </c>
      <c r="H45" s="114">
        <v>16</v>
      </c>
      <c r="I45" s="140">
        <v>11</v>
      </c>
      <c r="J45" s="115">
        <v>4</v>
      </c>
      <c r="K45" s="116">
        <v>36.363636363636367</v>
      </c>
    </row>
    <row r="46" spans="1:11" ht="14.1" customHeight="1" x14ac:dyDescent="0.2">
      <c r="A46" s="306">
        <v>54</v>
      </c>
      <c r="B46" s="307" t="s">
        <v>268</v>
      </c>
      <c r="C46" s="308"/>
      <c r="D46" s="113">
        <v>3.6496350364963503</v>
      </c>
      <c r="E46" s="115">
        <v>105</v>
      </c>
      <c r="F46" s="114">
        <v>57</v>
      </c>
      <c r="G46" s="114">
        <v>102</v>
      </c>
      <c r="H46" s="114">
        <v>67</v>
      </c>
      <c r="I46" s="140">
        <v>121</v>
      </c>
      <c r="J46" s="115">
        <v>-16</v>
      </c>
      <c r="K46" s="116">
        <v>-13.223140495867769</v>
      </c>
    </row>
    <row r="47" spans="1:11" ht="14.1" customHeight="1" x14ac:dyDescent="0.2">
      <c r="A47" s="306">
        <v>61</v>
      </c>
      <c r="B47" s="307" t="s">
        <v>269</v>
      </c>
      <c r="C47" s="308"/>
      <c r="D47" s="113">
        <v>0.83420229405630864</v>
      </c>
      <c r="E47" s="115">
        <v>24</v>
      </c>
      <c r="F47" s="114">
        <v>26</v>
      </c>
      <c r="G47" s="114">
        <v>42</v>
      </c>
      <c r="H47" s="114">
        <v>28</v>
      </c>
      <c r="I47" s="140">
        <v>40</v>
      </c>
      <c r="J47" s="115">
        <v>-16</v>
      </c>
      <c r="K47" s="116">
        <v>-40</v>
      </c>
    </row>
    <row r="48" spans="1:11" ht="14.1" customHeight="1" x14ac:dyDescent="0.2">
      <c r="A48" s="306">
        <v>62</v>
      </c>
      <c r="B48" s="307" t="s">
        <v>270</v>
      </c>
      <c r="C48" s="308"/>
      <c r="D48" s="113">
        <v>5.2832811956899546</v>
      </c>
      <c r="E48" s="115">
        <v>152</v>
      </c>
      <c r="F48" s="114">
        <v>203</v>
      </c>
      <c r="G48" s="114">
        <v>217</v>
      </c>
      <c r="H48" s="114">
        <v>149</v>
      </c>
      <c r="I48" s="140">
        <v>120</v>
      </c>
      <c r="J48" s="115">
        <v>32</v>
      </c>
      <c r="K48" s="116">
        <v>26.666666666666668</v>
      </c>
    </row>
    <row r="49" spans="1:11" ht="14.1" customHeight="1" x14ac:dyDescent="0.2">
      <c r="A49" s="306">
        <v>63</v>
      </c>
      <c r="B49" s="307" t="s">
        <v>271</v>
      </c>
      <c r="C49" s="308"/>
      <c r="D49" s="113">
        <v>2.7111574556830029</v>
      </c>
      <c r="E49" s="115">
        <v>78</v>
      </c>
      <c r="F49" s="114">
        <v>53</v>
      </c>
      <c r="G49" s="114">
        <v>94</v>
      </c>
      <c r="H49" s="114">
        <v>62</v>
      </c>
      <c r="I49" s="140">
        <v>78</v>
      </c>
      <c r="J49" s="115">
        <v>0</v>
      </c>
      <c r="K49" s="116">
        <v>0</v>
      </c>
    </row>
    <row r="50" spans="1:11" ht="14.1" customHeight="1" x14ac:dyDescent="0.2">
      <c r="A50" s="306" t="s">
        <v>272</v>
      </c>
      <c r="B50" s="307" t="s">
        <v>273</v>
      </c>
      <c r="C50" s="308"/>
      <c r="D50" s="113">
        <v>0.41710114702815432</v>
      </c>
      <c r="E50" s="115">
        <v>12</v>
      </c>
      <c r="F50" s="114">
        <v>6</v>
      </c>
      <c r="G50" s="114">
        <v>21</v>
      </c>
      <c r="H50" s="114">
        <v>16</v>
      </c>
      <c r="I50" s="140">
        <v>14</v>
      </c>
      <c r="J50" s="115">
        <v>-2</v>
      </c>
      <c r="K50" s="116">
        <v>-14.285714285714286</v>
      </c>
    </row>
    <row r="51" spans="1:11" ht="14.1" customHeight="1" x14ac:dyDescent="0.2">
      <c r="A51" s="306" t="s">
        <v>274</v>
      </c>
      <c r="B51" s="307" t="s">
        <v>275</v>
      </c>
      <c r="C51" s="308"/>
      <c r="D51" s="113">
        <v>2.1202641640597846</v>
      </c>
      <c r="E51" s="115">
        <v>61</v>
      </c>
      <c r="F51" s="114">
        <v>44</v>
      </c>
      <c r="G51" s="114">
        <v>62</v>
      </c>
      <c r="H51" s="114">
        <v>43</v>
      </c>
      <c r="I51" s="140">
        <v>59</v>
      </c>
      <c r="J51" s="115">
        <v>2</v>
      </c>
      <c r="K51" s="116">
        <v>3.3898305084745761</v>
      </c>
    </row>
    <row r="52" spans="1:11" ht="14.1" customHeight="1" x14ac:dyDescent="0.2">
      <c r="A52" s="306">
        <v>71</v>
      </c>
      <c r="B52" s="307" t="s">
        <v>276</v>
      </c>
      <c r="C52" s="308"/>
      <c r="D52" s="113">
        <v>6.3607924921793533</v>
      </c>
      <c r="E52" s="115">
        <v>183</v>
      </c>
      <c r="F52" s="114">
        <v>126</v>
      </c>
      <c r="G52" s="114">
        <v>214</v>
      </c>
      <c r="H52" s="114">
        <v>132</v>
      </c>
      <c r="I52" s="140">
        <v>164</v>
      </c>
      <c r="J52" s="115">
        <v>19</v>
      </c>
      <c r="K52" s="116">
        <v>11.585365853658537</v>
      </c>
    </row>
    <row r="53" spans="1:11" ht="14.1" customHeight="1" x14ac:dyDescent="0.2">
      <c r="A53" s="306" t="s">
        <v>277</v>
      </c>
      <c r="B53" s="307" t="s">
        <v>278</v>
      </c>
      <c r="C53" s="308"/>
      <c r="D53" s="113">
        <v>1.3208202989224886</v>
      </c>
      <c r="E53" s="115">
        <v>38</v>
      </c>
      <c r="F53" s="114">
        <v>47</v>
      </c>
      <c r="G53" s="114">
        <v>65</v>
      </c>
      <c r="H53" s="114">
        <v>35</v>
      </c>
      <c r="I53" s="140">
        <v>44</v>
      </c>
      <c r="J53" s="115">
        <v>-6</v>
      </c>
      <c r="K53" s="116">
        <v>-13.636363636363637</v>
      </c>
    </row>
    <row r="54" spans="1:11" ht="14.1" customHeight="1" x14ac:dyDescent="0.2">
      <c r="A54" s="306" t="s">
        <v>279</v>
      </c>
      <c r="B54" s="307" t="s">
        <v>280</v>
      </c>
      <c r="C54" s="308"/>
      <c r="D54" s="113">
        <v>4.4838373305526593</v>
      </c>
      <c r="E54" s="115">
        <v>129</v>
      </c>
      <c r="F54" s="114">
        <v>66</v>
      </c>
      <c r="G54" s="114">
        <v>123</v>
      </c>
      <c r="H54" s="114">
        <v>80</v>
      </c>
      <c r="I54" s="140">
        <v>97</v>
      </c>
      <c r="J54" s="115">
        <v>32</v>
      </c>
      <c r="K54" s="116">
        <v>32.989690721649481</v>
      </c>
    </row>
    <row r="55" spans="1:11" ht="14.1" customHeight="1" x14ac:dyDescent="0.2">
      <c r="A55" s="306">
        <v>72</v>
      </c>
      <c r="B55" s="307" t="s">
        <v>281</v>
      </c>
      <c r="C55" s="308"/>
      <c r="D55" s="113">
        <v>0.76468543621828289</v>
      </c>
      <c r="E55" s="115">
        <v>22</v>
      </c>
      <c r="F55" s="114">
        <v>60</v>
      </c>
      <c r="G55" s="114">
        <v>34</v>
      </c>
      <c r="H55" s="114">
        <v>13</v>
      </c>
      <c r="I55" s="140">
        <v>24</v>
      </c>
      <c r="J55" s="115">
        <v>-2</v>
      </c>
      <c r="K55" s="116">
        <v>-8.3333333333333339</v>
      </c>
    </row>
    <row r="56" spans="1:11" ht="14.1" customHeight="1" x14ac:dyDescent="0.2">
      <c r="A56" s="306" t="s">
        <v>282</v>
      </c>
      <c r="B56" s="307" t="s">
        <v>283</v>
      </c>
      <c r="C56" s="308"/>
      <c r="D56" s="113">
        <v>0.13903371567605144</v>
      </c>
      <c r="E56" s="115">
        <v>4</v>
      </c>
      <c r="F56" s="114">
        <v>44</v>
      </c>
      <c r="G56" s="114">
        <v>15</v>
      </c>
      <c r="H56" s="114" t="s">
        <v>513</v>
      </c>
      <c r="I56" s="140">
        <v>10</v>
      </c>
      <c r="J56" s="115">
        <v>-6</v>
      </c>
      <c r="K56" s="116">
        <v>-60</v>
      </c>
    </row>
    <row r="57" spans="1:11" ht="14.1" customHeight="1" x14ac:dyDescent="0.2">
      <c r="A57" s="306" t="s">
        <v>284</v>
      </c>
      <c r="B57" s="307" t="s">
        <v>285</v>
      </c>
      <c r="C57" s="308"/>
      <c r="D57" s="113">
        <v>0.45185957594716719</v>
      </c>
      <c r="E57" s="115">
        <v>13</v>
      </c>
      <c r="F57" s="114">
        <v>12</v>
      </c>
      <c r="G57" s="114">
        <v>9</v>
      </c>
      <c r="H57" s="114">
        <v>8</v>
      </c>
      <c r="I57" s="140">
        <v>9</v>
      </c>
      <c r="J57" s="115">
        <v>4</v>
      </c>
      <c r="K57" s="116">
        <v>44.444444444444443</v>
      </c>
    </row>
    <row r="58" spans="1:11" ht="14.1" customHeight="1" x14ac:dyDescent="0.2">
      <c r="A58" s="306">
        <v>73</v>
      </c>
      <c r="B58" s="307" t="s">
        <v>286</v>
      </c>
      <c r="C58" s="308"/>
      <c r="D58" s="113">
        <v>1.1470281543274243</v>
      </c>
      <c r="E58" s="115">
        <v>33</v>
      </c>
      <c r="F58" s="114">
        <v>23</v>
      </c>
      <c r="G58" s="114">
        <v>44</v>
      </c>
      <c r="H58" s="114">
        <v>33</v>
      </c>
      <c r="I58" s="140">
        <v>30</v>
      </c>
      <c r="J58" s="115">
        <v>3</v>
      </c>
      <c r="K58" s="116">
        <v>10</v>
      </c>
    </row>
    <row r="59" spans="1:11" ht="14.1" customHeight="1" x14ac:dyDescent="0.2">
      <c r="A59" s="306" t="s">
        <v>287</v>
      </c>
      <c r="B59" s="307" t="s">
        <v>288</v>
      </c>
      <c r="C59" s="308"/>
      <c r="D59" s="113">
        <v>0.9384775808133472</v>
      </c>
      <c r="E59" s="115">
        <v>27</v>
      </c>
      <c r="F59" s="114">
        <v>21</v>
      </c>
      <c r="G59" s="114">
        <v>33</v>
      </c>
      <c r="H59" s="114">
        <v>27</v>
      </c>
      <c r="I59" s="140">
        <v>14</v>
      </c>
      <c r="J59" s="115">
        <v>13</v>
      </c>
      <c r="K59" s="116">
        <v>92.857142857142861</v>
      </c>
    </row>
    <row r="60" spans="1:11" ht="14.1" customHeight="1" x14ac:dyDescent="0.2">
      <c r="A60" s="306">
        <v>81</v>
      </c>
      <c r="B60" s="307" t="s">
        <v>289</v>
      </c>
      <c r="C60" s="308"/>
      <c r="D60" s="113">
        <v>4.7619047619047619</v>
      </c>
      <c r="E60" s="115">
        <v>137</v>
      </c>
      <c r="F60" s="114">
        <v>89</v>
      </c>
      <c r="G60" s="114">
        <v>103</v>
      </c>
      <c r="H60" s="114">
        <v>98</v>
      </c>
      <c r="I60" s="140">
        <v>100</v>
      </c>
      <c r="J60" s="115">
        <v>37</v>
      </c>
      <c r="K60" s="116">
        <v>37</v>
      </c>
    </row>
    <row r="61" spans="1:11" ht="14.1" customHeight="1" x14ac:dyDescent="0.2">
      <c r="A61" s="306" t="s">
        <v>290</v>
      </c>
      <c r="B61" s="307" t="s">
        <v>291</v>
      </c>
      <c r="C61" s="308"/>
      <c r="D61" s="113">
        <v>2.7459158846020162</v>
      </c>
      <c r="E61" s="115">
        <v>79</v>
      </c>
      <c r="F61" s="114">
        <v>38</v>
      </c>
      <c r="G61" s="114">
        <v>65</v>
      </c>
      <c r="H61" s="114">
        <v>52</v>
      </c>
      <c r="I61" s="140">
        <v>56</v>
      </c>
      <c r="J61" s="115">
        <v>23</v>
      </c>
      <c r="K61" s="116">
        <v>41.071428571428569</v>
      </c>
    </row>
    <row r="62" spans="1:11" ht="14.1" customHeight="1" x14ac:dyDescent="0.2">
      <c r="A62" s="306" t="s">
        <v>292</v>
      </c>
      <c r="B62" s="307" t="s">
        <v>293</v>
      </c>
      <c r="C62" s="308"/>
      <c r="D62" s="113">
        <v>0.86896072297532156</v>
      </c>
      <c r="E62" s="115">
        <v>25</v>
      </c>
      <c r="F62" s="114">
        <v>20</v>
      </c>
      <c r="G62" s="114">
        <v>20</v>
      </c>
      <c r="H62" s="114">
        <v>24</v>
      </c>
      <c r="I62" s="140">
        <v>19</v>
      </c>
      <c r="J62" s="115">
        <v>6</v>
      </c>
      <c r="K62" s="116">
        <v>31.578947368421051</v>
      </c>
    </row>
    <row r="63" spans="1:11" ht="14.1" customHeight="1" x14ac:dyDescent="0.2">
      <c r="A63" s="306"/>
      <c r="B63" s="307" t="s">
        <v>294</v>
      </c>
      <c r="C63" s="308"/>
      <c r="D63" s="113">
        <v>0.79944386513729582</v>
      </c>
      <c r="E63" s="115">
        <v>23</v>
      </c>
      <c r="F63" s="114">
        <v>19</v>
      </c>
      <c r="G63" s="114">
        <v>19</v>
      </c>
      <c r="H63" s="114">
        <v>19</v>
      </c>
      <c r="I63" s="140">
        <v>17</v>
      </c>
      <c r="J63" s="115">
        <v>6</v>
      </c>
      <c r="K63" s="116">
        <v>35.294117647058826</v>
      </c>
    </row>
    <row r="64" spans="1:11" ht="14.1" customHeight="1" x14ac:dyDescent="0.2">
      <c r="A64" s="306" t="s">
        <v>295</v>
      </c>
      <c r="B64" s="307" t="s">
        <v>296</v>
      </c>
      <c r="C64" s="308"/>
      <c r="D64" s="113">
        <v>0.17379214459506431</v>
      </c>
      <c r="E64" s="115">
        <v>5</v>
      </c>
      <c r="F64" s="114">
        <v>10</v>
      </c>
      <c r="G64" s="114" t="s">
        <v>513</v>
      </c>
      <c r="H64" s="114" t="s">
        <v>513</v>
      </c>
      <c r="I64" s="140">
        <v>3</v>
      </c>
      <c r="J64" s="115">
        <v>2</v>
      </c>
      <c r="K64" s="116">
        <v>66.666666666666671</v>
      </c>
    </row>
    <row r="65" spans="1:11" ht="14.1" customHeight="1" x14ac:dyDescent="0.2">
      <c r="A65" s="306" t="s">
        <v>297</v>
      </c>
      <c r="B65" s="307" t="s">
        <v>298</v>
      </c>
      <c r="C65" s="308"/>
      <c r="D65" s="113">
        <v>0.48661800486618007</v>
      </c>
      <c r="E65" s="115">
        <v>14</v>
      </c>
      <c r="F65" s="114">
        <v>15</v>
      </c>
      <c r="G65" s="114">
        <v>10</v>
      </c>
      <c r="H65" s="114">
        <v>6</v>
      </c>
      <c r="I65" s="140">
        <v>15</v>
      </c>
      <c r="J65" s="115">
        <v>-1</v>
      </c>
      <c r="K65" s="116">
        <v>-6.666666666666667</v>
      </c>
    </row>
    <row r="66" spans="1:11" ht="14.1" customHeight="1" x14ac:dyDescent="0.2">
      <c r="A66" s="306">
        <v>82</v>
      </c>
      <c r="B66" s="307" t="s">
        <v>299</v>
      </c>
      <c r="C66" s="308"/>
      <c r="D66" s="113">
        <v>3.6843934654153632</v>
      </c>
      <c r="E66" s="115">
        <v>106</v>
      </c>
      <c r="F66" s="114">
        <v>124</v>
      </c>
      <c r="G66" s="114">
        <v>116</v>
      </c>
      <c r="H66" s="114">
        <v>97</v>
      </c>
      <c r="I66" s="140">
        <v>90</v>
      </c>
      <c r="J66" s="115">
        <v>16</v>
      </c>
      <c r="K66" s="116">
        <v>17.777777777777779</v>
      </c>
    </row>
    <row r="67" spans="1:11" ht="14.1" customHeight="1" x14ac:dyDescent="0.2">
      <c r="A67" s="306" t="s">
        <v>300</v>
      </c>
      <c r="B67" s="307" t="s">
        <v>301</v>
      </c>
      <c r="C67" s="308"/>
      <c r="D67" s="113">
        <v>1.8421967327076816</v>
      </c>
      <c r="E67" s="115">
        <v>53</v>
      </c>
      <c r="F67" s="114">
        <v>87</v>
      </c>
      <c r="G67" s="114">
        <v>83</v>
      </c>
      <c r="H67" s="114">
        <v>74</v>
      </c>
      <c r="I67" s="140">
        <v>51</v>
      </c>
      <c r="J67" s="115">
        <v>2</v>
      </c>
      <c r="K67" s="116">
        <v>3.9215686274509802</v>
      </c>
    </row>
    <row r="68" spans="1:11" ht="14.1" customHeight="1" x14ac:dyDescent="0.2">
      <c r="A68" s="306" t="s">
        <v>302</v>
      </c>
      <c r="B68" s="307" t="s">
        <v>303</v>
      </c>
      <c r="C68" s="308"/>
      <c r="D68" s="113">
        <v>1.5293708724365658</v>
      </c>
      <c r="E68" s="115">
        <v>44</v>
      </c>
      <c r="F68" s="114">
        <v>25</v>
      </c>
      <c r="G68" s="114">
        <v>18</v>
      </c>
      <c r="H68" s="114">
        <v>20</v>
      </c>
      <c r="I68" s="140">
        <v>20</v>
      </c>
      <c r="J68" s="115">
        <v>24</v>
      </c>
      <c r="K68" s="116">
        <v>120</v>
      </c>
    </row>
    <row r="69" spans="1:11" ht="14.1" customHeight="1" x14ac:dyDescent="0.2">
      <c r="A69" s="306">
        <v>83</v>
      </c>
      <c r="B69" s="307" t="s">
        <v>304</v>
      </c>
      <c r="C69" s="308"/>
      <c r="D69" s="113">
        <v>5.0747306221758777</v>
      </c>
      <c r="E69" s="115">
        <v>146</v>
      </c>
      <c r="F69" s="114">
        <v>175</v>
      </c>
      <c r="G69" s="114">
        <v>323</v>
      </c>
      <c r="H69" s="114">
        <v>166</v>
      </c>
      <c r="I69" s="140">
        <v>166</v>
      </c>
      <c r="J69" s="115">
        <v>-20</v>
      </c>
      <c r="K69" s="116">
        <v>-12.048192771084338</v>
      </c>
    </row>
    <row r="70" spans="1:11" ht="14.1" customHeight="1" x14ac:dyDescent="0.2">
      <c r="A70" s="306" t="s">
        <v>305</v>
      </c>
      <c r="B70" s="307" t="s">
        <v>306</v>
      </c>
      <c r="C70" s="308"/>
      <c r="D70" s="113">
        <v>4.2752867570385815</v>
      </c>
      <c r="E70" s="115">
        <v>123</v>
      </c>
      <c r="F70" s="114">
        <v>142</v>
      </c>
      <c r="G70" s="114">
        <v>287</v>
      </c>
      <c r="H70" s="114">
        <v>141</v>
      </c>
      <c r="I70" s="140">
        <v>133</v>
      </c>
      <c r="J70" s="115">
        <v>-10</v>
      </c>
      <c r="K70" s="116">
        <v>-7.518796992481203</v>
      </c>
    </row>
    <row r="71" spans="1:11" ht="14.1" customHeight="1" x14ac:dyDescent="0.2">
      <c r="A71" s="306"/>
      <c r="B71" s="307" t="s">
        <v>307</v>
      </c>
      <c r="C71" s="308"/>
      <c r="D71" s="113">
        <v>3.0935001737921448</v>
      </c>
      <c r="E71" s="115">
        <v>89</v>
      </c>
      <c r="F71" s="114">
        <v>98</v>
      </c>
      <c r="G71" s="114">
        <v>231</v>
      </c>
      <c r="H71" s="114">
        <v>112</v>
      </c>
      <c r="I71" s="140">
        <v>110</v>
      </c>
      <c r="J71" s="115">
        <v>-21</v>
      </c>
      <c r="K71" s="116">
        <v>-19.09090909090909</v>
      </c>
    </row>
    <row r="72" spans="1:11" ht="14.1" customHeight="1" x14ac:dyDescent="0.2">
      <c r="A72" s="306">
        <v>84</v>
      </c>
      <c r="B72" s="307" t="s">
        <v>308</v>
      </c>
      <c r="C72" s="308"/>
      <c r="D72" s="113">
        <v>1.0427528675703859</v>
      </c>
      <c r="E72" s="115">
        <v>30</v>
      </c>
      <c r="F72" s="114">
        <v>20</v>
      </c>
      <c r="G72" s="114">
        <v>51</v>
      </c>
      <c r="H72" s="114">
        <v>17</v>
      </c>
      <c r="I72" s="140">
        <v>26</v>
      </c>
      <c r="J72" s="115">
        <v>4</v>
      </c>
      <c r="K72" s="116">
        <v>15.384615384615385</v>
      </c>
    </row>
    <row r="73" spans="1:11" ht="14.1" customHeight="1" x14ac:dyDescent="0.2">
      <c r="A73" s="306" t="s">
        <v>309</v>
      </c>
      <c r="B73" s="307" t="s">
        <v>310</v>
      </c>
      <c r="C73" s="308"/>
      <c r="D73" s="113">
        <v>0.6256517205422315</v>
      </c>
      <c r="E73" s="115">
        <v>18</v>
      </c>
      <c r="F73" s="114">
        <v>16</v>
      </c>
      <c r="G73" s="114">
        <v>43</v>
      </c>
      <c r="H73" s="114">
        <v>7</v>
      </c>
      <c r="I73" s="140">
        <v>13</v>
      </c>
      <c r="J73" s="115">
        <v>5</v>
      </c>
      <c r="K73" s="116">
        <v>38.46153846153846</v>
      </c>
    </row>
    <row r="74" spans="1:11" ht="14.1" customHeight="1" x14ac:dyDescent="0.2">
      <c r="A74" s="306" t="s">
        <v>311</v>
      </c>
      <c r="B74" s="307" t="s">
        <v>312</v>
      </c>
      <c r="C74" s="308"/>
      <c r="D74" s="113">
        <v>0</v>
      </c>
      <c r="E74" s="115">
        <v>0</v>
      </c>
      <c r="F74" s="114" t="s">
        <v>513</v>
      </c>
      <c r="G74" s="114">
        <v>0</v>
      </c>
      <c r="H74" s="114" t="s">
        <v>513</v>
      </c>
      <c r="I74" s="140" t="s">
        <v>513</v>
      </c>
      <c r="J74" s="115" t="s">
        <v>513</v>
      </c>
      <c r="K74" s="116" t="s">
        <v>513</v>
      </c>
    </row>
    <row r="75" spans="1:11" ht="14.1" customHeight="1" x14ac:dyDescent="0.2">
      <c r="A75" s="306" t="s">
        <v>313</v>
      </c>
      <c r="B75" s="307" t="s">
        <v>314</v>
      </c>
      <c r="C75" s="308"/>
      <c r="D75" s="113">
        <v>0.17379214459506431</v>
      </c>
      <c r="E75" s="115">
        <v>5</v>
      </c>
      <c r="F75" s="114">
        <v>0</v>
      </c>
      <c r="G75" s="114">
        <v>3</v>
      </c>
      <c r="H75" s="114" t="s">
        <v>513</v>
      </c>
      <c r="I75" s="140">
        <v>5</v>
      </c>
      <c r="J75" s="115">
        <v>0</v>
      </c>
      <c r="K75" s="116">
        <v>0</v>
      </c>
    </row>
    <row r="76" spans="1:11" ht="14.1" customHeight="1" x14ac:dyDescent="0.2">
      <c r="A76" s="306">
        <v>91</v>
      </c>
      <c r="B76" s="307" t="s">
        <v>315</v>
      </c>
      <c r="C76" s="308"/>
      <c r="D76" s="113" t="s">
        <v>513</v>
      </c>
      <c r="E76" s="115" t="s">
        <v>513</v>
      </c>
      <c r="F76" s="114" t="s">
        <v>513</v>
      </c>
      <c r="G76" s="114">
        <v>4</v>
      </c>
      <c r="H76" s="114">
        <v>3</v>
      </c>
      <c r="I76" s="140" t="s">
        <v>513</v>
      </c>
      <c r="J76" s="115" t="s">
        <v>513</v>
      </c>
      <c r="K76" s="116" t="s">
        <v>513</v>
      </c>
    </row>
    <row r="77" spans="1:11" ht="14.1" customHeight="1" x14ac:dyDescent="0.2">
      <c r="A77" s="306">
        <v>92</v>
      </c>
      <c r="B77" s="307" t="s">
        <v>316</v>
      </c>
      <c r="C77" s="308"/>
      <c r="D77" s="113">
        <v>0.48661800486618007</v>
      </c>
      <c r="E77" s="115">
        <v>14</v>
      </c>
      <c r="F77" s="114">
        <v>6</v>
      </c>
      <c r="G77" s="114">
        <v>11</v>
      </c>
      <c r="H77" s="114">
        <v>6</v>
      </c>
      <c r="I77" s="140">
        <v>13</v>
      </c>
      <c r="J77" s="115">
        <v>1</v>
      </c>
      <c r="K77" s="116">
        <v>7.6923076923076925</v>
      </c>
    </row>
    <row r="78" spans="1:11" ht="14.1" customHeight="1" x14ac:dyDescent="0.2">
      <c r="A78" s="306">
        <v>93</v>
      </c>
      <c r="B78" s="307" t="s">
        <v>317</v>
      </c>
      <c r="C78" s="308"/>
      <c r="D78" s="113">
        <v>0.34758428919012863</v>
      </c>
      <c r="E78" s="115">
        <v>10</v>
      </c>
      <c r="F78" s="114" t="s">
        <v>513</v>
      </c>
      <c r="G78" s="114">
        <v>6</v>
      </c>
      <c r="H78" s="114">
        <v>0</v>
      </c>
      <c r="I78" s="140">
        <v>3</v>
      </c>
      <c r="J78" s="115">
        <v>7</v>
      </c>
      <c r="K78" s="116">
        <v>233.33333333333334</v>
      </c>
    </row>
    <row r="79" spans="1:11" ht="14.1" customHeight="1" x14ac:dyDescent="0.2">
      <c r="A79" s="306">
        <v>94</v>
      </c>
      <c r="B79" s="307" t="s">
        <v>318</v>
      </c>
      <c r="C79" s="308"/>
      <c r="D79" s="113">
        <v>0.17379214459506431</v>
      </c>
      <c r="E79" s="115">
        <v>5</v>
      </c>
      <c r="F79" s="114">
        <v>8</v>
      </c>
      <c r="G79" s="114">
        <v>3</v>
      </c>
      <c r="H79" s="114">
        <v>7</v>
      </c>
      <c r="I79" s="140">
        <v>7</v>
      </c>
      <c r="J79" s="115">
        <v>-2</v>
      </c>
      <c r="K79" s="116">
        <v>-28.571428571428573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4</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2701</v>
      </c>
      <c r="E11" s="114">
        <v>3967</v>
      </c>
      <c r="F11" s="114">
        <v>3357</v>
      </c>
      <c r="G11" s="114">
        <v>2411</v>
      </c>
      <c r="H11" s="140">
        <v>2495</v>
      </c>
      <c r="I11" s="115">
        <v>206</v>
      </c>
      <c r="J11" s="116">
        <v>8.2565130260521045</v>
      </c>
    </row>
    <row r="12" spans="1:15" s="110" customFormat="1" ht="24.95" customHeight="1" x14ac:dyDescent="0.2">
      <c r="A12" s="193" t="s">
        <v>132</v>
      </c>
      <c r="B12" s="194" t="s">
        <v>133</v>
      </c>
      <c r="C12" s="113">
        <v>8.9596445760829315</v>
      </c>
      <c r="D12" s="115">
        <v>242</v>
      </c>
      <c r="E12" s="114">
        <v>1588</v>
      </c>
      <c r="F12" s="114">
        <v>813</v>
      </c>
      <c r="G12" s="114">
        <v>346</v>
      </c>
      <c r="H12" s="140">
        <v>234</v>
      </c>
      <c r="I12" s="115">
        <v>8</v>
      </c>
      <c r="J12" s="116">
        <v>3.4188034188034186</v>
      </c>
    </row>
    <row r="13" spans="1:15" s="110" customFormat="1" ht="24.95" customHeight="1" x14ac:dyDescent="0.2">
      <c r="A13" s="193" t="s">
        <v>134</v>
      </c>
      <c r="B13" s="199" t="s">
        <v>214</v>
      </c>
      <c r="C13" s="113">
        <v>1.9992595335061087</v>
      </c>
      <c r="D13" s="115">
        <v>54</v>
      </c>
      <c r="E13" s="114">
        <v>33</v>
      </c>
      <c r="F13" s="114">
        <v>40</v>
      </c>
      <c r="G13" s="114">
        <v>55</v>
      </c>
      <c r="H13" s="140">
        <v>62</v>
      </c>
      <c r="I13" s="115">
        <v>-8</v>
      </c>
      <c r="J13" s="116">
        <v>-12.903225806451612</v>
      </c>
    </row>
    <row r="14" spans="1:15" s="287" customFormat="1" ht="24.95" customHeight="1" x14ac:dyDescent="0.2">
      <c r="A14" s="193" t="s">
        <v>215</v>
      </c>
      <c r="B14" s="199" t="s">
        <v>137</v>
      </c>
      <c r="C14" s="113">
        <v>6.8122917437985935</v>
      </c>
      <c r="D14" s="115">
        <v>184</v>
      </c>
      <c r="E14" s="114">
        <v>188</v>
      </c>
      <c r="F14" s="114">
        <v>181</v>
      </c>
      <c r="G14" s="114">
        <v>135</v>
      </c>
      <c r="H14" s="140">
        <v>198</v>
      </c>
      <c r="I14" s="115">
        <v>-14</v>
      </c>
      <c r="J14" s="116">
        <v>-7.0707070707070709</v>
      </c>
      <c r="K14" s="110"/>
      <c r="L14" s="110"/>
      <c r="M14" s="110"/>
      <c r="N14" s="110"/>
      <c r="O14" s="110"/>
    </row>
    <row r="15" spans="1:15" s="110" customFormat="1" ht="24.95" customHeight="1" x14ac:dyDescent="0.2">
      <c r="A15" s="193" t="s">
        <v>216</v>
      </c>
      <c r="B15" s="199" t="s">
        <v>217</v>
      </c>
      <c r="C15" s="113">
        <v>2.3694927804516848</v>
      </c>
      <c r="D15" s="115">
        <v>64</v>
      </c>
      <c r="E15" s="114">
        <v>72</v>
      </c>
      <c r="F15" s="114">
        <v>78</v>
      </c>
      <c r="G15" s="114">
        <v>46</v>
      </c>
      <c r="H15" s="140">
        <v>78</v>
      </c>
      <c r="I15" s="115">
        <v>-14</v>
      </c>
      <c r="J15" s="116">
        <v>-17.948717948717949</v>
      </c>
    </row>
    <row r="16" spans="1:15" s="287" customFormat="1" ht="24.95" customHeight="1" x14ac:dyDescent="0.2">
      <c r="A16" s="193" t="s">
        <v>218</v>
      </c>
      <c r="B16" s="199" t="s">
        <v>141</v>
      </c>
      <c r="C16" s="113">
        <v>3.3320992225101813</v>
      </c>
      <c r="D16" s="115">
        <v>90</v>
      </c>
      <c r="E16" s="114">
        <v>81</v>
      </c>
      <c r="F16" s="114">
        <v>68</v>
      </c>
      <c r="G16" s="114">
        <v>65</v>
      </c>
      <c r="H16" s="140">
        <v>87</v>
      </c>
      <c r="I16" s="115">
        <v>3</v>
      </c>
      <c r="J16" s="116">
        <v>3.4482758620689653</v>
      </c>
      <c r="K16" s="110"/>
      <c r="L16" s="110"/>
      <c r="M16" s="110"/>
      <c r="N16" s="110"/>
      <c r="O16" s="110"/>
    </row>
    <row r="17" spans="1:15" s="110" customFormat="1" ht="24.95" customHeight="1" x14ac:dyDescent="0.2">
      <c r="A17" s="193" t="s">
        <v>142</v>
      </c>
      <c r="B17" s="199" t="s">
        <v>220</v>
      </c>
      <c r="C17" s="113">
        <v>1.1106997408367272</v>
      </c>
      <c r="D17" s="115">
        <v>30</v>
      </c>
      <c r="E17" s="114">
        <v>35</v>
      </c>
      <c r="F17" s="114">
        <v>35</v>
      </c>
      <c r="G17" s="114">
        <v>24</v>
      </c>
      <c r="H17" s="140">
        <v>33</v>
      </c>
      <c r="I17" s="115">
        <v>-3</v>
      </c>
      <c r="J17" s="116">
        <v>-9.0909090909090917</v>
      </c>
    </row>
    <row r="18" spans="1:15" s="287" customFormat="1" ht="24.95" customHeight="1" x14ac:dyDescent="0.2">
      <c r="A18" s="201" t="s">
        <v>144</v>
      </c>
      <c r="B18" s="202" t="s">
        <v>145</v>
      </c>
      <c r="C18" s="113">
        <v>11.884487226952981</v>
      </c>
      <c r="D18" s="115">
        <v>321</v>
      </c>
      <c r="E18" s="114">
        <v>325</v>
      </c>
      <c r="F18" s="114">
        <v>398</v>
      </c>
      <c r="G18" s="114">
        <v>282</v>
      </c>
      <c r="H18" s="140">
        <v>340</v>
      </c>
      <c r="I18" s="115">
        <v>-19</v>
      </c>
      <c r="J18" s="116">
        <v>-5.5882352941176467</v>
      </c>
      <c r="K18" s="110"/>
      <c r="L18" s="110"/>
      <c r="M18" s="110"/>
      <c r="N18" s="110"/>
      <c r="O18" s="110"/>
    </row>
    <row r="19" spans="1:15" s="110" customFormat="1" ht="24.95" customHeight="1" x14ac:dyDescent="0.2">
      <c r="A19" s="193" t="s">
        <v>146</v>
      </c>
      <c r="B19" s="199" t="s">
        <v>147</v>
      </c>
      <c r="C19" s="113">
        <v>13.587560162902628</v>
      </c>
      <c r="D19" s="115">
        <v>367</v>
      </c>
      <c r="E19" s="114">
        <v>414</v>
      </c>
      <c r="F19" s="114">
        <v>401</v>
      </c>
      <c r="G19" s="114">
        <v>347</v>
      </c>
      <c r="H19" s="140">
        <v>335</v>
      </c>
      <c r="I19" s="115">
        <v>32</v>
      </c>
      <c r="J19" s="116">
        <v>9.5522388059701484</v>
      </c>
    </row>
    <row r="20" spans="1:15" s="287" customFormat="1" ht="24.95" customHeight="1" x14ac:dyDescent="0.2">
      <c r="A20" s="193" t="s">
        <v>148</v>
      </c>
      <c r="B20" s="199" t="s">
        <v>149</v>
      </c>
      <c r="C20" s="113">
        <v>13.772676786375417</v>
      </c>
      <c r="D20" s="115">
        <v>372</v>
      </c>
      <c r="E20" s="114">
        <v>284</v>
      </c>
      <c r="F20" s="114">
        <v>306</v>
      </c>
      <c r="G20" s="114">
        <v>234</v>
      </c>
      <c r="H20" s="140">
        <v>314</v>
      </c>
      <c r="I20" s="115">
        <v>58</v>
      </c>
      <c r="J20" s="116">
        <v>18.471337579617835</v>
      </c>
      <c r="K20" s="110"/>
      <c r="L20" s="110"/>
      <c r="M20" s="110"/>
      <c r="N20" s="110"/>
      <c r="O20" s="110"/>
    </row>
    <row r="21" spans="1:15" s="110" customFormat="1" ht="24.95" customHeight="1" x14ac:dyDescent="0.2">
      <c r="A21" s="201" t="s">
        <v>150</v>
      </c>
      <c r="B21" s="202" t="s">
        <v>151</v>
      </c>
      <c r="C21" s="113">
        <v>6.5161051462421327</v>
      </c>
      <c r="D21" s="115">
        <v>176</v>
      </c>
      <c r="E21" s="114">
        <v>151</v>
      </c>
      <c r="F21" s="114">
        <v>133</v>
      </c>
      <c r="G21" s="114">
        <v>131</v>
      </c>
      <c r="H21" s="140">
        <v>141</v>
      </c>
      <c r="I21" s="115">
        <v>35</v>
      </c>
      <c r="J21" s="116">
        <v>24.822695035460992</v>
      </c>
    </row>
    <row r="22" spans="1:15" s="110" customFormat="1" ht="24.95" customHeight="1" x14ac:dyDescent="0.2">
      <c r="A22" s="201" t="s">
        <v>152</v>
      </c>
      <c r="B22" s="199" t="s">
        <v>153</v>
      </c>
      <c r="C22" s="113">
        <v>0.59237319511292119</v>
      </c>
      <c r="D22" s="115">
        <v>16</v>
      </c>
      <c r="E22" s="114">
        <v>21</v>
      </c>
      <c r="F22" s="114">
        <v>26</v>
      </c>
      <c r="G22" s="114">
        <v>23</v>
      </c>
      <c r="H22" s="140">
        <v>24</v>
      </c>
      <c r="I22" s="115">
        <v>-8</v>
      </c>
      <c r="J22" s="116">
        <v>-33.333333333333336</v>
      </c>
    </row>
    <row r="23" spans="1:15" s="110" customFormat="1" ht="24.95" customHeight="1" x14ac:dyDescent="0.2">
      <c r="A23" s="193" t="s">
        <v>154</v>
      </c>
      <c r="B23" s="199" t="s">
        <v>155</v>
      </c>
      <c r="C23" s="113">
        <v>2.1103295075897814</v>
      </c>
      <c r="D23" s="115">
        <v>57</v>
      </c>
      <c r="E23" s="114">
        <v>122</v>
      </c>
      <c r="F23" s="114">
        <v>27</v>
      </c>
      <c r="G23" s="114">
        <v>16</v>
      </c>
      <c r="H23" s="140">
        <v>24</v>
      </c>
      <c r="I23" s="115">
        <v>33</v>
      </c>
      <c r="J23" s="116">
        <v>137.5</v>
      </c>
    </row>
    <row r="24" spans="1:15" s="110" customFormat="1" ht="24.95" customHeight="1" x14ac:dyDescent="0.2">
      <c r="A24" s="193" t="s">
        <v>156</v>
      </c>
      <c r="B24" s="199" t="s">
        <v>221</v>
      </c>
      <c r="C24" s="113">
        <v>3.0359126249537209</v>
      </c>
      <c r="D24" s="115">
        <v>82</v>
      </c>
      <c r="E24" s="114">
        <v>84</v>
      </c>
      <c r="F24" s="114">
        <v>82</v>
      </c>
      <c r="G24" s="114">
        <v>73</v>
      </c>
      <c r="H24" s="140">
        <v>82</v>
      </c>
      <c r="I24" s="115">
        <v>0</v>
      </c>
      <c r="J24" s="116">
        <v>0</v>
      </c>
    </row>
    <row r="25" spans="1:15" s="110" customFormat="1" ht="24.95" customHeight="1" x14ac:dyDescent="0.2">
      <c r="A25" s="193" t="s">
        <v>222</v>
      </c>
      <c r="B25" s="204" t="s">
        <v>159</v>
      </c>
      <c r="C25" s="113">
        <v>7.92299148463532</v>
      </c>
      <c r="D25" s="115">
        <v>214</v>
      </c>
      <c r="E25" s="114">
        <v>234</v>
      </c>
      <c r="F25" s="114">
        <v>249</v>
      </c>
      <c r="G25" s="114">
        <v>177</v>
      </c>
      <c r="H25" s="140">
        <v>190</v>
      </c>
      <c r="I25" s="115">
        <v>24</v>
      </c>
      <c r="J25" s="116">
        <v>12.631578947368421</v>
      </c>
    </row>
    <row r="26" spans="1:15" s="110" customFormat="1" ht="24.95" customHeight="1" x14ac:dyDescent="0.2">
      <c r="A26" s="201">
        <v>782.78300000000002</v>
      </c>
      <c r="B26" s="203" t="s">
        <v>160</v>
      </c>
      <c r="C26" s="113">
        <v>3.96149574231766</v>
      </c>
      <c r="D26" s="115">
        <v>107</v>
      </c>
      <c r="E26" s="114">
        <v>85</v>
      </c>
      <c r="F26" s="114">
        <v>106</v>
      </c>
      <c r="G26" s="114">
        <v>104</v>
      </c>
      <c r="H26" s="140">
        <v>87</v>
      </c>
      <c r="I26" s="115">
        <v>20</v>
      </c>
      <c r="J26" s="116">
        <v>22.988505747126435</v>
      </c>
    </row>
    <row r="27" spans="1:15" s="110" customFormat="1" ht="24.95" customHeight="1" x14ac:dyDescent="0.2">
      <c r="A27" s="193" t="s">
        <v>161</v>
      </c>
      <c r="B27" s="199" t="s">
        <v>162</v>
      </c>
      <c r="C27" s="113">
        <v>2.1473528322843389</v>
      </c>
      <c r="D27" s="115">
        <v>58</v>
      </c>
      <c r="E27" s="114">
        <v>47</v>
      </c>
      <c r="F27" s="114">
        <v>79</v>
      </c>
      <c r="G27" s="114">
        <v>44</v>
      </c>
      <c r="H27" s="140">
        <v>37</v>
      </c>
      <c r="I27" s="115">
        <v>21</v>
      </c>
      <c r="J27" s="116">
        <v>56.756756756756758</v>
      </c>
    </row>
    <row r="28" spans="1:15" s="110" customFormat="1" ht="24.95" customHeight="1" x14ac:dyDescent="0.2">
      <c r="A28" s="193" t="s">
        <v>163</v>
      </c>
      <c r="B28" s="199" t="s">
        <v>164</v>
      </c>
      <c r="C28" s="113">
        <v>4.6279155868196966</v>
      </c>
      <c r="D28" s="115">
        <v>125</v>
      </c>
      <c r="E28" s="114">
        <v>105</v>
      </c>
      <c r="F28" s="114">
        <v>228</v>
      </c>
      <c r="G28" s="114">
        <v>140</v>
      </c>
      <c r="H28" s="140">
        <v>152</v>
      </c>
      <c r="I28" s="115">
        <v>-27</v>
      </c>
      <c r="J28" s="116">
        <v>-17.763157894736842</v>
      </c>
    </row>
    <row r="29" spans="1:15" s="110" customFormat="1" ht="24.95" customHeight="1" x14ac:dyDescent="0.2">
      <c r="A29" s="193">
        <v>86</v>
      </c>
      <c r="B29" s="199" t="s">
        <v>165</v>
      </c>
      <c r="C29" s="113">
        <v>4.4057756386523508</v>
      </c>
      <c r="D29" s="115">
        <v>119</v>
      </c>
      <c r="E29" s="114">
        <v>68</v>
      </c>
      <c r="F29" s="114">
        <v>73</v>
      </c>
      <c r="G29" s="114">
        <v>74</v>
      </c>
      <c r="H29" s="140">
        <v>92</v>
      </c>
      <c r="I29" s="115">
        <v>27</v>
      </c>
      <c r="J29" s="116">
        <v>29.347826086956523</v>
      </c>
    </row>
    <row r="30" spans="1:15" s="110" customFormat="1" ht="24.95" customHeight="1" x14ac:dyDescent="0.2">
      <c r="A30" s="193">
        <v>87.88</v>
      </c>
      <c r="B30" s="204" t="s">
        <v>166</v>
      </c>
      <c r="C30" s="113">
        <v>4.1095890410958908</v>
      </c>
      <c r="D30" s="115">
        <v>111</v>
      </c>
      <c r="E30" s="114">
        <v>114</v>
      </c>
      <c r="F30" s="114">
        <v>126</v>
      </c>
      <c r="G30" s="114">
        <v>143</v>
      </c>
      <c r="H30" s="140">
        <v>98</v>
      </c>
      <c r="I30" s="115">
        <v>13</v>
      </c>
      <c r="J30" s="116">
        <v>13.26530612244898</v>
      </c>
    </row>
    <row r="31" spans="1:15" s="110" customFormat="1" ht="24.95" customHeight="1" x14ac:dyDescent="0.2">
      <c r="A31" s="193" t="s">
        <v>167</v>
      </c>
      <c r="B31" s="199" t="s">
        <v>168</v>
      </c>
      <c r="C31" s="113">
        <v>3.5542391706775267</v>
      </c>
      <c r="D31" s="115">
        <v>96</v>
      </c>
      <c r="E31" s="114">
        <v>104</v>
      </c>
      <c r="F31" s="114">
        <v>89</v>
      </c>
      <c r="G31" s="114">
        <v>87</v>
      </c>
      <c r="H31" s="140">
        <v>85</v>
      </c>
      <c r="I31" s="115">
        <v>11</v>
      </c>
      <c r="J31" s="116">
        <v>12.941176470588236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8.9596445760829315</v>
      </c>
      <c r="D34" s="115">
        <v>242</v>
      </c>
      <c r="E34" s="114">
        <v>1588</v>
      </c>
      <c r="F34" s="114">
        <v>813</v>
      </c>
      <c r="G34" s="114">
        <v>346</v>
      </c>
      <c r="H34" s="140">
        <v>234</v>
      </c>
      <c r="I34" s="115">
        <v>8</v>
      </c>
      <c r="J34" s="116">
        <v>3.4188034188034186</v>
      </c>
    </row>
    <row r="35" spans="1:10" s="110" customFormat="1" ht="24.95" customHeight="1" x14ac:dyDescent="0.2">
      <c r="A35" s="292" t="s">
        <v>171</v>
      </c>
      <c r="B35" s="293" t="s">
        <v>172</v>
      </c>
      <c r="C35" s="113">
        <v>20.696038504257682</v>
      </c>
      <c r="D35" s="115">
        <v>559</v>
      </c>
      <c r="E35" s="114">
        <v>546</v>
      </c>
      <c r="F35" s="114">
        <v>619</v>
      </c>
      <c r="G35" s="114">
        <v>472</v>
      </c>
      <c r="H35" s="140">
        <v>600</v>
      </c>
      <c r="I35" s="115">
        <v>-41</v>
      </c>
      <c r="J35" s="116">
        <v>-6.833333333333333</v>
      </c>
    </row>
    <row r="36" spans="1:10" s="110" customFormat="1" ht="24.95" customHeight="1" x14ac:dyDescent="0.2">
      <c r="A36" s="294" t="s">
        <v>173</v>
      </c>
      <c r="B36" s="295" t="s">
        <v>174</v>
      </c>
      <c r="C36" s="125">
        <v>70.344316919659391</v>
      </c>
      <c r="D36" s="143">
        <v>1900</v>
      </c>
      <c r="E36" s="144">
        <v>1833</v>
      </c>
      <c r="F36" s="144">
        <v>1925</v>
      </c>
      <c r="G36" s="144">
        <v>1593</v>
      </c>
      <c r="H36" s="145">
        <v>1661</v>
      </c>
      <c r="I36" s="143">
        <v>239</v>
      </c>
      <c r="J36" s="146">
        <v>14.388922335942203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2701</v>
      </c>
      <c r="F11" s="264">
        <v>3967</v>
      </c>
      <c r="G11" s="264">
        <v>3357</v>
      </c>
      <c r="H11" s="264">
        <v>2411</v>
      </c>
      <c r="I11" s="265">
        <v>2495</v>
      </c>
      <c r="J11" s="263">
        <v>206</v>
      </c>
      <c r="K11" s="266">
        <v>8.2565130260521045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34.320621991854871</v>
      </c>
      <c r="E13" s="115">
        <v>927</v>
      </c>
      <c r="F13" s="114">
        <v>2321</v>
      </c>
      <c r="G13" s="114">
        <v>1516</v>
      </c>
      <c r="H13" s="114">
        <v>905</v>
      </c>
      <c r="I13" s="140">
        <v>763</v>
      </c>
      <c r="J13" s="115">
        <v>164</v>
      </c>
      <c r="K13" s="116">
        <v>21.494102228047183</v>
      </c>
    </row>
    <row r="14" spans="1:17" ht="15.95" customHeight="1" x14ac:dyDescent="0.2">
      <c r="A14" s="306" t="s">
        <v>230</v>
      </c>
      <c r="B14" s="307"/>
      <c r="C14" s="308"/>
      <c r="D14" s="113">
        <v>55.053683820807109</v>
      </c>
      <c r="E14" s="115">
        <v>1487</v>
      </c>
      <c r="F14" s="114">
        <v>1412</v>
      </c>
      <c r="G14" s="114">
        <v>1520</v>
      </c>
      <c r="H14" s="114">
        <v>1272</v>
      </c>
      <c r="I14" s="140">
        <v>1477</v>
      </c>
      <c r="J14" s="115">
        <v>10</v>
      </c>
      <c r="K14" s="116">
        <v>0.6770480704129993</v>
      </c>
    </row>
    <row r="15" spans="1:17" ht="15.95" customHeight="1" x14ac:dyDescent="0.2">
      <c r="A15" s="306" t="s">
        <v>231</v>
      </c>
      <c r="B15" s="307"/>
      <c r="C15" s="308"/>
      <c r="D15" s="113">
        <v>5.5534987041836361</v>
      </c>
      <c r="E15" s="115">
        <v>150</v>
      </c>
      <c r="F15" s="114">
        <v>112</v>
      </c>
      <c r="G15" s="114">
        <v>144</v>
      </c>
      <c r="H15" s="114">
        <v>119</v>
      </c>
      <c r="I15" s="140">
        <v>132</v>
      </c>
      <c r="J15" s="115">
        <v>18</v>
      </c>
      <c r="K15" s="116">
        <v>13.636363636363637</v>
      </c>
    </row>
    <row r="16" spans="1:17" ht="15.95" customHeight="1" x14ac:dyDescent="0.2">
      <c r="A16" s="306" t="s">
        <v>232</v>
      </c>
      <c r="B16" s="307"/>
      <c r="C16" s="308"/>
      <c r="D16" s="113">
        <v>4.8870788596815995</v>
      </c>
      <c r="E16" s="115">
        <v>132</v>
      </c>
      <c r="F16" s="114">
        <v>117</v>
      </c>
      <c r="G16" s="114">
        <v>175</v>
      </c>
      <c r="H16" s="114">
        <v>112</v>
      </c>
      <c r="I16" s="140">
        <v>121</v>
      </c>
      <c r="J16" s="115">
        <v>11</v>
      </c>
      <c r="K16" s="116">
        <v>9.0909090909090917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8.1451314328026658</v>
      </c>
      <c r="E18" s="115">
        <v>220</v>
      </c>
      <c r="F18" s="114">
        <v>1532</v>
      </c>
      <c r="G18" s="114">
        <v>752</v>
      </c>
      <c r="H18" s="114">
        <v>317</v>
      </c>
      <c r="I18" s="140">
        <v>206</v>
      </c>
      <c r="J18" s="115">
        <v>14</v>
      </c>
      <c r="K18" s="116">
        <v>6.7961165048543686</v>
      </c>
    </row>
    <row r="19" spans="1:11" ht="14.1" customHeight="1" x14ac:dyDescent="0.2">
      <c r="A19" s="306" t="s">
        <v>235</v>
      </c>
      <c r="B19" s="307" t="s">
        <v>236</v>
      </c>
      <c r="C19" s="308"/>
      <c r="D19" s="113">
        <v>8.1081081081081088</v>
      </c>
      <c r="E19" s="115">
        <v>219</v>
      </c>
      <c r="F19" s="114">
        <v>1529</v>
      </c>
      <c r="G19" s="114">
        <v>748</v>
      </c>
      <c r="H19" s="114">
        <v>315</v>
      </c>
      <c r="I19" s="140">
        <v>202</v>
      </c>
      <c r="J19" s="115">
        <v>17</v>
      </c>
      <c r="K19" s="116">
        <v>8.4158415841584162</v>
      </c>
    </row>
    <row r="20" spans="1:11" ht="14.1" customHeight="1" x14ac:dyDescent="0.2">
      <c r="A20" s="306">
        <v>12</v>
      </c>
      <c r="B20" s="307" t="s">
        <v>237</v>
      </c>
      <c r="C20" s="308"/>
      <c r="D20" s="113">
        <v>1.1847463902258424</v>
      </c>
      <c r="E20" s="115">
        <v>32</v>
      </c>
      <c r="F20" s="114">
        <v>80</v>
      </c>
      <c r="G20" s="114">
        <v>58</v>
      </c>
      <c r="H20" s="114">
        <v>47</v>
      </c>
      <c r="I20" s="140">
        <v>40</v>
      </c>
      <c r="J20" s="115">
        <v>-8</v>
      </c>
      <c r="K20" s="116">
        <v>-20</v>
      </c>
    </row>
    <row r="21" spans="1:11" ht="14.1" customHeight="1" x14ac:dyDescent="0.2">
      <c r="A21" s="306">
        <v>21</v>
      </c>
      <c r="B21" s="307" t="s">
        <v>238</v>
      </c>
      <c r="C21" s="308"/>
      <c r="D21" s="113">
        <v>0.48130322102924844</v>
      </c>
      <c r="E21" s="115">
        <v>13</v>
      </c>
      <c r="F21" s="114">
        <v>5</v>
      </c>
      <c r="G21" s="114">
        <v>7</v>
      </c>
      <c r="H21" s="114">
        <v>5</v>
      </c>
      <c r="I21" s="140">
        <v>10</v>
      </c>
      <c r="J21" s="115">
        <v>3</v>
      </c>
      <c r="K21" s="116">
        <v>30</v>
      </c>
    </row>
    <row r="22" spans="1:11" ht="14.1" customHeight="1" x14ac:dyDescent="0.2">
      <c r="A22" s="306">
        <v>22</v>
      </c>
      <c r="B22" s="307" t="s">
        <v>239</v>
      </c>
      <c r="C22" s="308"/>
      <c r="D22" s="113">
        <v>0.74046649389115138</v>
      </c>
      <c r="E22" s="115">
        <v>20</v>
      </c>
      <c r="F22" s="114">
        <v>35</v>
      </c>
      <c r="G22" s="114">
        <v>34</v>
      </c>
      <c r="H22" s="114">
        <v>22</v>
      </c>
      <c r="I22" s="140">
        <v>28</v>
      </c>
      <c r="J22" s="115">
        <v>-8</v>
      </c>
      <c r="K22" s="116">
        <v>-28.571428571428573</v>
      </c>
    </row>
    <row r="23" spans="1:11" ht="14.1" customHeight="1" x14ac:dyDescent="0.2">
      <c r="A23" s="306">
        <v>23</v>
      </c>
      <c r="B23" s="307" t="s">
        <v>240</v>
      </c>
      <c r="C23" s="308"/>
      <c r="D23" s="113" t="s">
        <v>513</v>
      </c>
      <c r="E23" s="115" t="s">
        <v>513</v>
      </c>
      <c r="F23" s="114">
        <v>14</v>
      </c>
      <c r="G23" s="114" t="s">
        <v>513</v>
      </c>
      <c r="H23" s="114">
        <v>6</v>
      </c>
      <c r="I23" s="140">
        <v>3</v>
      </c>
      <c r="J23" s="115" t="s">
        <v>513</v>
      </c>
      <c r="K23" s="116" t="s">
        <v>513</v>
      </c>
    </row>
    <row r="24" spans="1:11" ht="14.1" customHeight="1" x14ac:dyDescent="0.2">
      <c r="A24" s="306">
        <v>24</v>
      </c>
      <c r="B24" s="307" t="s">
        <v>241</v>
      </c>
      <c r="C24" s="308"/>
      <c r="D24" s="113">
        <v>3.1840059237319513</v>
      </c>
      <c r="E24" s="115">
        <v>86</v>
      </c>
      <c r="F24" s="114">
        <v>69</v>
      </c>
      <c r="G24" s="114">
        <v>91</v>
      </c>
      <c r="H24" s="114">
        <v>66</v>
      </c>
      <c r="I24" s="140">
        <v>77</v>
      </c>
      <c r="J24" s="115">
        <v>9</v>
      </c>
      <c r="K24" s="116">
        <v>11.688311688311689</v>
      </c>
    </row>
    <row r="25" spans="1:11" ht="14.1" customHeight="1" x14ac:dyDescent="0.2">
      <c r="A25" s="306">
        <v>25</v>
      </c>
      <c r="B25" s="307" t="s">
        <v>242</v>
      </c>
      <c r="C25" s="308"/>
      <c r="D25" s="113">
        <v>3.3691225472047388</v>
      </c>
      <c r="E25" s="115">
        <v>91</v>
      </c>
      <c r="F25" s="114">
        <v>56</v>
      </c>
      <c r="G25" s="114">
        <v>58</v>
      </c>
      <c r="H25" s="114">
        <v>58</v>
      </c>
      <c r="I25" s="140">
        <v>58</v>
      </c>
      <c r="J25" s="115">
        <v>33</v>
      </c>
      <c r="K25" s="116">
        <v>56.896551724137929</v>
      </c>
    </row>
    <row r="26" spans="1:11" ht="14.1" customHeight="1" x14ac:dyDescent="0.2">
      <c r="A26" s="306">
        <v>26</v>
      </c>
      <c r="B26" s="307" t="s">
        <v>243</v>
      </c>
      <c r="C26" s="308"/>
      <c r="D26" s="113">
        <v>2.2213994816734544</v>
      </c>
      <c r="E26" s="115">
        <v>60</v>
      </c>
      <c r="F26" s="114">
        <v>62</v>
      </c>
      <c r="G26" s="114">
        <v>93</v>
      </c>
      <c r="H26" s="114">
        <v>46</v>
      </c>
      <c r="I26" s="140">
        <v>74</v>
      </c>
      <c r="J26" s="115">
        <v>-14</v>
      </c>
      <c r="K26" s="116">
        <v>-18.918918918918919</v>
      </c>
    </row>
    <row r="27" spans="1:11" ht="14.1" customHeight="1" x14ac:dyDescent="0.2">
      <c r="A27" s="306">
        <v>27</v>
      </c>
      <c r="B27" s="307" t="s">
        <v>244</v>
      </c>
      <c r="C27" s="308"/>
      <c r="D27" s="113">
        <v>0.74046649389115138</v>
      </c>
      <c r="E27" s="115">
        <v>20</v>
      </c>
      <c r="F27" s="114">
        <v>21</v>
      </c>
      <c r="G27" s="114">
        <v>17</v>
      </c>
      <c r="H27" s="114">
        <v>27</v>
      </c>
      <c r="I27" s="140">
        <v>20</v>
      </c>
      <c r="J27" s="115">
        <v>0</v>
      </c>
      <c r="K27" s="116">
        <v>0</v>
      </c>
    </row>
    <row r="28" spans="1:11" ht="14.1" customHeight="1" x14ac:dyDescent="0.2">
      <c r="A28" s="306">
        <v>28</v>
      </c>
      <c r="B28" s="307" t="s">
        <v>245</v>
      </c>
      <c r="C28" s="308"/>
      <c r="D28" s="113">
        <v>0.1480932987782303</v>
      </c>
      <c r="E28" s="115">
        <v>4</v>
      </c>
      <c r="F28" s="114" t="s">
        <v>513</v>
      </c>
      <c r="G28" s="114">
        <v>5</v>
      </c>
      <c r="H28" s="114">
        <v>3</v>
      </c>
      <c r="I28" s="140">
        <v>4</v>
      </c>
      <c r="J28" s="115">
        <v>0</v>
      </c>
      <c r="K28" s="116">
        <v>0</v>
      </c>
    </row>
    <row r="29" spans="1:11" ht="14.1" customHeight="1" x14ac:dyDescent="0.2">
      <c r="A29" s="306">
        <v>29</v>
      </c>
      <c r="B29" s="307" t="s">
        <v>246</v>
      </c>
      <c r="C29" s="308"/>
      <c r="D29" s="113">
        <v>4.6649389115142537</v>
      </c>
      <c r="E29" s="115">
        <v>126</v>
      </c>
      <c r="F29" s="114">
        <v>85</v>
      </c>
      <c r="G29" s="114">
        <v>109</v>
      </c>
      <c r="H29" s="114">
        <v>107</v>
      </c>
      <c r="I29" s="140">
        <v>122</v>
      </c>
      <c r="J29" s="115">
        <v>4</v>
      </c>
      <c r="K29" s="116">
        <v>3.278688524590164</v>
      </c>
    </row>
    <row r="30" spans="1:11" ht="14.1" customHeight="1" x14ac:dyDescent="0.2">
      <c r="A30" s="306" t="s">
        <v>247</v>
      </c>
      <c r="B30" s="307" t="s">
        <v>248</v>
      </c>
      <c r="C30" s="308"/>
      <c r="D30" s="113">
        <v>1.1106997408367272</v>
      </c>
      <c r="E30" s="115">
        <v>30</v>
      </c>
      <c r="F30" s="114">
        <v>20</v>
      </c>
      <c r="G30" s="114" t="s">
        <v>513</v>
      </c>
      <c r="H30" s="114">
        <v>9</v>
      </c>
      <c r="I30" s="140">
        <v>32</v>
      </c>
      <c r="J30" s="115">
        <v>-2</v>
      </c>
      <c r="K30" s="116">
        <v>-6.25</v>
      </c>
    </row>
    <row r="31" spans="1:11" ht="14.1" customHeight="1" x14ac:dyDescent="0.2">
      <c r="A31" s="306" t="s">
        <v>249</v>
      </c>
      <c r="B31" s="307" t="s">
        <v>250</v>
      </c>
      <c r="C31" s="308"/>
      <c r="D31" s="113">
        <v>3.5542391706775267</v>
      </c>
      <c r="E31" s="115">
        <v>96</v>
      </c>
      <c r="F31" s="114">
        <v>65</v>
      </c>
      <c r="G31" s="114">
        <v>82</v>
      </c>
      <c r="H31" s="114">
        <v>98</v>
      </c>
      <c r="I31" s="140">
        <v>90</v>
      </c>
      <c r="J31" s="115">
        <v>6</v>
      </c>
      <c r="K31" s="116">
        <v>6.666666666666667</v>
      </c>
    </row>
    <row r="32" spans="1:11" ht="14.1" customHeight="1" x14ac:dyDescent="0.2">
      <c r="A32" s="306">
        <v>31</v>
      </c>
      <c r="B32" s="307" t="s">
        <v>251</v>
      </c>
      <c r="C32" s="308"/>
      <c r="D32" s="113">
        <v>0.70344316919659389</v>
      </c>
      <c r="E32" s="115">
        <v>19</v>
      </c>
      <c r="F32" s="114">
        <v>14</v>
      </c>
      <c r="G32" s="114">
        <v>16</v>
      </c>
      <c r="H32" s="114">
        <v>10</v>
      </c>
      <c r="I32" s="140">
        <v>19</v>
      </c>
      <c r="J32" s="115">
        <v>0</v>
      </c>
      <c r="K32" s="116">
        <v>0</v>
      </c>
    </row>
    <row r="33" spans="1:11" ht="14.1" customHeight="1" x14ac:dyDescent="0.2">
      <c r="A33" s="306">
        <v>32</v>
      </c>
      <c r="B33" s="307" t="s">
        <v>252</v>
      </c>
      <c r="C33" s="308"/>
      <c r="D33" s="113">
        <v>3.81340244353943</v>
      </c>
      <c r="E33" s="115">
        <v>103</v>
      </c>
      <c r="F33" s="114">
        <v>125</v>
      </c>
      <c r="G33" s="114">
        <v>126</v>
      </c>
      <c r="H33" s="114">
        <v>103</v>
      </c>
      <c r="I33" s="140">
        <v>134</v>
      </c>
      <c r="J33" s="115">
        <v>-31</v>
      </c>
      <c r="K33" s="116">
        <v>-23.134328358208954</v>
      </c>
    </row>
    <row r="34" spans="1:11" ht="14.1" customHeight="1" x14ac:dyDescent="0.2">
      <c r="A34" s="306">
        <v>33</v>
      </c>
      <c r="B34" s="307" t="s">
        <v>253</v>
      </c>
      <c r="C34" s="308"/>
      <c r="D34" s="113">
        <v>2.3694927804516848</v>
      </c>
      <c r="E34" s="115">
        <v>64</v>
      </c>
      <c r="F34" s="114">
        <v>63</v>
      </c>
      <c r="G34" s="114">
        <v>74</v>
      </c>
      <c r="H34" s="114">
        <v>76</v>
      </c>
      <c r="I34" s="140">
        <v>62</v>
      </c>
      <c r="J34" s="115">
        <v>2</v>
      </c>
      <c r="K34" s="116">
        <v>3.225806451612903</v>
      </c>
    </row>
    <row r="35" spans="1:11" ht="14.1" customHeight="1" x14ac:dyDescent="0.2">
      <c r="A35" s="306">
        <v>34</v>
      </c>
      <c r="B35" s="307" t="s">
        <v>254</v>
      </c>
      <c r="C35" s="308"/>
      <c r="D35" s="113">
        <v>2.924842650870048</v>
      </c>
      <c r="E35" s="115">
        <v>79</v>
      </c>
      <c r="F35" s="114">
        <v>80</v>
      </c>
      <c r="G35" s="114">
        <v>76</v>
      </c>
      <c r="H35" s="114">
        <v>61</v>
      </c>
      <c r="I35" s="140">
        <v>86</v>
      </c>
      <c r="J35" s="115">
        <v>-7</v>
      </c>
      <c r="K35" s="116">
        <v>-8.1395348837209305</v>
      </c>
    </row>
    <row r="36" spans="1:11" ht="14.1" customHeight="1" x14ac:dyDescent="0.2">
      <c r="A36" s="306">
        <v>41</v>
      </c>
      <c r="B36" s="307" t="s">
        <v>255</v>
      </c>
      <c r="C36" s="308"/>
      <c r="D36" s="113">
        <v>0.51832654572380599</v>
      </c>
      <c r="E36" s="115">
        <v>14</v>
      </c>
      <c r="F36" s="114">
        <v>24</v>
      </c>
      <c r="G36" s="114">
        <v>21</v>
      </c>
      <c r="H36" s="114">
        <v>13</v>
      </c>
      <c r="I36" s="140">
        <v>17</v>
      </c>
      <c r="J36" s="115">
        <v>-3</v>
      </c>
      <c r="K36" s="116">
        <v>-17.647058823529413</v>
      </c>
    </row>
    <row r="37" spans="1:11" ht="14.1" customHeight="1" x14ac:dyDescent="0.2">
      <c r="A37" s="306">
        <v>42</v>
      </c>
      <c r="B37" s="307" t="s">
        <v>256</v>
      </c>
      <c r="C37" s="308"/>
      <c r="D37" s="113">
        <v>0.22213994816734542</v>
      </c>
      <c r="E37" s="115">
        <v>6</v>
      </c>
      <c r="F37" s="114">
        <v>3</v>
      </c>
      <c r="G37" s="114">
        <v>4</v>
      </c>
      <c r="H37" s="114" t="s">
        <v>513</v>
      </c>
      <c r="I37" s="140">
        <v>0</v>
      </c>
      <c r="J37" s="115">
        <v>6</v>
      </c>
      <c r="K37" s="116" t="s">
        <v>514</v>
      </c>
    </row>
    <row r="38" spans="1:11" ht="14.1" customHeight="1" x14ac:dyDescent="0.2">
      <c r="A38" s="306">
        <v>43</v>
      </c>
      <c r="B38" s="307" t="s">
        <v>257</v>
      </c>
      <c r="C38" s="308"/>
      <c r="D38" s="113">
        <v>0.37023324694557569</v>
      </c>
      <c r="E38" s="115">
        <v>10</v>
      </c>
      <c r="F38" s="114">
        <v>11</v>
      </c>
      <c r="G38" s="114">
        <v>14</v>
      </c>
      <c r="H38" s="114">
        <v>11</v>
      </c>
      <c r="I38" s="140">
        <v>10</v>
      </c>
      <c r="J38" s="115">
        <v>0</v>
      </c>
      <c r="K38" s="116">
        <v>0</v>
      </c>
    </row>
    <row r="39" spans="1:11" ht="14.1" customHeight="1" x14ac:dyDescent="0.2">
      <c r="A39" s="306">
        <v>51</v>
      </c>
      <c r="B39" s="307" t="s">
        <v>258</v>
      </c>
      <c r="C39" s="308"/>
      <c r="D39" s="113">
        <v>12.550907071455017</v>
      </c>
      <c r="E39" s="115">
        <v>339</v>
      </c>
      <c r="F39" s="114">
        <v>385</v>
      </c>
      <c r="G39" s="114">
        <v>340</v>
      </c>
      <c r="H39" s="114">
        <v>247</v>
      </c>
      <c r="I39" s="140">
        <v>228</v>
      </c>
      <c r="J39" s="115">
        <v>111</v>
      </c>
      <c r="K39" s="116">
        <v>48.684210526315788</v>
      </c>
    </row>
    <row r="40" spans="1:11" ht="14.1" customHeight="1" x14ac:dyDescent="0.2">
      <c r="A40" s="306" t="s">
        <v>259</v>
      </c>
      <c r="B40" s="307" t="s">
        <v>260</v>
      </c>
      <c r="C40" s="308"/>
      <c r="D40" s="113">
        <v>11.662347278785635</v>
      </c>
      <c r="E40" s="115">
        <v>315</v>
      </c>
      <c r="F40" s="114">
        <v>357</v>
      </c>
      <c r="G40" s="114">
        <v>309</v>
      </c>
      <c r="H40" s="114">
        <v>211</v>
      </c>
      <c r="I40" s="140">
        <v>209</v>
      </c>
      <c r="J40" s="115">
        <v>106</v>
      </c>
      <c r="K40" s="116">
        <v>50.717703349282296</v>
      </c>
    </row>
    <row r="41" spans="1:11" ht="14.1" customHeight="1" x14ac:dyDescent="0.2">
      <c r="A41" s="306"/>
      <c r="B41" s="307" t="s">
        <v>261</v>
      </c>
      <c r="C41" s="308"/>
      <c r="D41" s="113">
        <v>10.292484265087005</v>
      </c>
      <c r="E41" s="115">
        <v>278</v>
      </c>
      <c r="F41" s="114">
        <v>306</v>
      </c>
      <c r="G41" s="114">
        <v>289</v>
      </c>
      <c r="H41" s="114">
        <v>190</v>
      </c>
      <c r="I41" s="140">
        <v>185</v>
      </c>
      <c r="J41" s="115">
        <v>93</v>
      </c>
      <c r="K41" s="116">
        <v>50.270270270270274</v>
      </c>
    </row>
    <row r="42" spans="1:11" ht="14.1" customHeight="1" x14ac:dyDescent="0.2">
      <c r="A42" s="306">
        <v>52</v>
      </c>
      <c r="B42" s="307" t="s">
        <v>262</v>
      </c>
      <c r="C42" s="308"/>
      <c r="D42" s="113">
        <v>11.255090707145502</v>
      </c>
      <c r="E42" s="115">
        <v>304</v>
      </c>
      <c r="F42" s="114">
        <v>228</v>
      </c>
      <c r="G42" s="114">
        <v>259</v>
      </c>
      <c r="H42" s="114">
        <v>202</v>
      </c>
      <c r="I42" s="140">
        <v>263</v>
      </c>
      <c r="J42" s="115">
        <v>41</v>
      </c>
      <c r="K42" s="116">
        <v>15.589353612167301</v>
      </c>
    </row>
    <row r="43" spans="1:11" ht="14.1" customHeight="1" x14ac:dyDescent="0.2">
      <c r="A43" s="306" t="s">
        <v>263</v>
      </c>
      <c r="B43" s="307" t="s">
        <v>264</v>
      </c>
      <c r="C43" s="308"/>
      <c r="D43" s="113">
        <v>10.662717512032581</v>
      </c>
      <c r="E43" s="115">
        <v>288</v>
      </c>
      <c r="F43" s="114">
        <v>222</v>
      </c>
      <c r="G43" s="114">
        <v>252</v>
      </c>
      <c r="H43" s="114">
        <v>193</v>
      </c>
      <c r="I43" s="140">
        <v>251</v>
      </c>
      <c r="J43" s="115">
        <v>37</v>
      </c>
      <c r="K43" s="116">
        <v>14.741035856573705</v>
      </c>
    </row>
    <row r="44" spans="1:11" ht="14.1" customHeight="1" x14ac:dyDescent="0.2">
      <c r="A44" s="306">
        <v>53</v>
      </c>
      <c r="B44" s="307" t="s">
        <v>265</v>
      </c>
      <c r="C44" s="308"/>
      <c r="D44" s="113">
        <v>0.70344316919659389</v>
      </c>
      <c r="E44" s="115">
        <v>19</v>
      </c>
      <c r="F44" s="114">
        <v>22</v>
      </c>
      <c r="G44" s="114">
        <v>42</v>
      </c>
      <c r="H44" s="114">
        <v>18</v>
      </c>
      <c r="I44" s="140">
        <v>23</v>
      </c>
      <c r="J44" s="115">
        <v>-4</v>
      </c>
      <c r="K44" s="116">
        <v>-17.391304347826086</v>
      </c>
    </row>
    <row r="45" spans="1:11" ht="14.1" customHeight="1" x14ac:dyDescent="0.2">
      <c r="A45" s="306" t="s">
        <v>266</v>
      </c>
      <c r="B45" s="307" t="s">
        <v>267</v>
      </c>
      <c r="C45" s="308"/>
      <c r="D45" s="113">
        <v>0.51832654572380599</v>
      </c>
      <c r="E45" s="115">
        <v>14</v>
      </c>
      <c r="F45" s="114">
        <v>7</v>
      </c>
      <c r="G45" s="114">
        <v>32</v>
      </c>
      <c r="H45" s="114">
        <v>14</v>
      </c>
      <c r="I45" s="140">
        <v>23</v>
      </c>
      <c r="J45" s="115">
        <v>-9</v>
      </c>
      <c r="K45" s="116">
        <v>-39.130434782608695</v>
      </c>
    </row>
    <row r="46" spans="1:11" ht="14.1" customHeight="1" x14ac:dyDescent="0.2">
      <c r="A46" s="306">
        <v>54</v>
      </c>
      <c r="B46" s="307" t="s">
        <v>268</v>
      </c>
      <c r="C46" s="308"/>
      <c r="D46" s="113">
        <v>3.6653091447611996</v>
      </c>
      <c r="E46" s="115">
        <v>99</v>
      </c>
      <c r="F46" s="114">
        <v>81</v>
      </c>
      <c r="G46" s="114">
        <v>81</v>
      </c>
      <c r="H46" s="114">
        <v>65</v>
      </c>
      <c r="I46" s="140">
        <v>90</v>
      </c>
      <c r="J46" s="115">
        <v>9</v>
      </c>
      <c r="K46" s="116">
        <v>10</v>
      </c>
    </row>
    <row r="47" spans="1:11" ht="14.1" customHeight="1" x14ac:dyDescent="0.2">
      <c r="A47" s="306">
        <v>61</v>
      </c>
      <c r="B47" s="307" t="s">
        <v>269</v>
      </c>
      <c r="C47" s="308"/>
      <c r="D47" s="113">
        <v>1.4439096630877453</v>
      </c>
      <c r="E47" s="115">
        <v>39</v>
      </c>
      <c r="F47" s="114">
        <v>29</v>
      </c>
      <c r="G47" s="114">
        <v>41</v>
      </c>
      <c r="H47" s="114">
        <v>28</v>
      </c>
      <c r="I47" s="140">
        <v>26</v>
      </c>
      <c r="J47" s="115">
        <v>13</v>
      </c>
      <c r="K47" s="116">
        <v>50</v>
      </c>
    </row>
    <row r="48" spans="1:11" ht="14.1" customHeight="1" x14ac:dyDescent="0.2">
      <c r="A48" s="306">
        <v>62</v>
      </c>
      <c r="B48" s="307" t="s">
        <v>270</v>
      </c>
      <c r="C48" s="308"/>
      <c r="D48" s="113">
        <v>5.4424287300999632</v>
      </c>
      <c r="E48" s="115">
        <v>147</v>
      </c>
      <c r="F48" s="114">
        <v>182</v>
      </c>
      <c r="G48" s="114">
        <v>193</v>
      </c>
      <c r="H48" s="114">
        <v>179</v>
      </c>
      <c r="I48" s="140">
        <v>154</v>
      </c>
      <c r="J48" s="115">
        <v>-7</v>
      </c>
      <c r="K48" s="116">
        <v>-4.5454545454545459</v>
      </c>
    </row>
    <row r="49" spans="1:11" ht="14.1" customHeight="1" x14ac:dyDescent="0.2">
      <c r="A49" s="306">
        <v>63</v>
      </c>
      <c r="B49" s="307" t="s">
        <v>271</v>
      </c>
      <c r="C49" s="308"/>
      <c r="D49" s="113">
        <v>3.5542391706775267</v>
      </c>
      <c r="E49" s="115">
        <v>96</v>
      </c>
      <c r="F49" s="114">
        <v>82</v>
      </c>
      <c r="G49" s="114">
        <v>74</v>
      </c>
      <c r="H49" s="114">
        <v>67</v>
      </c>
      <c r="I49" s="140">
        <v>73</v>
      </c>
      <c r="J49" s="115">
        <v>23</v>
      </c>
      <c r="K49" s="116">
        <v>31.506849315068493</v>
      </c>
    </row>
    <row r="50" spans="1:11" ht="14.1" customHeight="1" x14ac:dyDescent="0.2">
      <c r="A50" s="306" t="s">
        <v>272</v>
      </c>
      <c r="B50" s="307" t="s">
        <v>273</v>
      </c>
      <c r="C50" s="308"/>
      <c r="D50" s="113">
        <v>0.40725657164013329</v>
      </c>
      <c r="E50" s="115">
        <v>11</v>
      </c>
      <c r="F50" s="114">
        <v>15</v>
      </c>
      <c r="G50" s="114">
        <v>15</v>
      </c>
      <c r="H50" s="114">
        <v>16</v>
      </c>
      <c r="I50" s="140">
        <v>9</v>
      </c>
      <c r="J50" s="115">
        <v>2</v>
      </c>
      <c r="K50" s="116">
        <v>22.222222222222221</v>
      </c>
    </row>
    <row r="51" spans="1:11" ht="14.1" customHeight="1" x14ac:dyDescent="0.2">
      <c r="A51" s="306" t="s">
        <v>274</v>
      </c>
      <c r="B51" s="307" t="s">
        <v>275</v>
      </c>
      <c r="C51" s="308"/>
      <c r="D51" s="113">
        <v>2.7767493520918181</v>
      </c>
      <c r="E51" s="115">
        <v>75</v>
      </c>
      <c r="F51" s="114">
        <v>64</v>
      </c>
      <c r="G51" s="114">
        <v>53</v>
      </c>
      <c r="H51" s="114">
        <v>44</v>
      </c>
      <c r="I51" s="140">
        <v>57</v>
      </c>
      <c r="J51" s="115">
        <v>18</v>
      </c>
      <c r="K51" s="116">
        <v>31.578947368421051</v>
      </c>
    </row>
    <row r="52" spans="1:11" ht="14.1" customHeight="1" x14ac:dyDescent="0.2">
      <c r="A52" s="306">
        <v>71</v>
      </c>
      <c r="B52" s="307" t="s">
        <v>276</v>
      </c>
      <c r="C52" s="308"/>
      <c r="D52" s="113">
        <v>6.5901517956312476</v>
      </c>
      <c r="E52" s="115">
        <v>178</v>
      </c>
      <c r="F52" s="114">
        <v>150</v>
      </c>
      <c r="G52" s="114">
        <v>180</v>
      </c>
      <c r="H52" s="114">
        <v>174</v>
      </c>
      <c r="I52" s="140">
        <v>200</v>
      </c>
      <c r="J52" s="115">
        <v>-22</v>
      </c>
      <c r="K52" s="116">
        <v>-11</v>
      </c>
    </row>
    <row r="53" spans="1:11" ht="14.1" customHeight="1" x14ac:dyDescent="0.2">
      <c r="A53" s="306" t="s">
        <v>277</v>
      </c>
      <c r="B53" s="307" t="s">
        <v>278</v>
      </c>
      <c r="C53" s="308"/>
      <c r="D53" s="113">
        <v>1.8511662347278786</v>
      </c>
      <c r="E53" s="115">
        <v>50</v>
      </c>
      <c r="F53" s="114">
        <v>42</v>
      </c>
      <c r="G53" s="114">
        <v>42</v>
      </c>
      <c r="H53" s="114">
        <v>56</v>
      </c>
      <c r="I53" s="140">
        <v>61</v>
      </c>
      <c r="J53" s="115">
        <v>-11</v>
      </c>
      <c r="K53" s="116">
        <v>-18.032786885245901</v>
      </c>
    </row>
    <row r="54" spans="1:11" ht="14.1" customHeight="1" x14ac:dyDescent="0.2">
      <c r="A54" s="306" t="s">
        <v>279</v>
      </c>
      <c r="B54" s="307" t="s">
        <v>280</v>
      </c>
      <c r="C54" s="308"/>
      <c r="D54" s="113">
        <v>4.1836356904850058</v>
      </c>
      <c r="E54" s="115">
        <v>113</v>
      </c>
      <c r="F54" s="114">
        <v>90</v>
      </c>
      <c r="G54" s="114">
        <v>107</v>
      </c>
      <c r="H54" s="114">
        <v>102</v>
      </c>
      <c r="I54" s="140">
        <v>124</v>
      </c>
      <c r="J54" s="115">
        <v>-11</v>
      </c>
      <c r="K54" s="116">
        <v>-8.870967741935484</v>
      </c>
    </row>
    <row r="55" spans="1:11" ht="14.1" customHeight="1" x14ac:dyDescent="0.2">
      <c r="A55" s="306">
        <v>72</v>
      </c>
      <c r="B55" s="307" t="s">
        <v>281</v>
      </c>
      <c r="C55" s="308"/>
      <c r="D55" s="113">
        <v>1.1477230655312847</v>
      </c>
      <c r="E55" s="115">
        <v>31</v>
      </c>
      <c r="F55" s="114">
        <v>131</v>
      </c>
      <c r="G55" s="114">
        <v>31</v>
      </c>
      <c r="H55" s="114">
        <v>26</v>
      </c>
      <c r="I55" s="140">
        <v>32</v>
      </c>
      <c r="J55" s="115">
        <v>-1</v>
      </c>
      <c r="K55" s="116">
        <v>-3.125</v>
      </c>
    </row>
    <row r="56" spans="1:11" ht="14.1" customHeight="1" x14ac:dyDescent="0.2">
      <c r="A56" s="306" t="s">
        <v>282</v>
      </c>
      <c r="B56" s="307" t="s">
        <v>283</v>
      </c>
      <c r="C56" s="308"/>
      <c r="D56" s="113">
        <v>0.40725657164013329</v>
      </c>
      <c r="E56" s="115">
        <v>11</v>
      </c>
      <c r="F56" s="114">
        <v>114</v>
      </c>
      <c r="G56" s="114">
        <v>13</v>
      </c>
      <c r="H56" s="114">
        <v>11</v>
      </c>
      <c r="I56" s="140">
        <v>18</v>
      </c>
      <c r="J56" s="115">
        <v>-7</v>
      </c>
      <c r="K56" s="116">
        <v>-38.888888888888886</v>
      </c>
    </row>
    <row r="57" spans="1:11" ht="14.1" customHeight="1" x14ac:dyDescent="0.2">
      <c r="A57" s="306" t="s">
        <v>284</v>
      </c>
      <c r="B57" s="307" t="s">
        <v>285</v>
      </c>
      <c r="C57" s="308"/>
      <c r="D57" s="113">
        <v>0.48130322102924844</v>
      </c>
      <c r="E57" s="115">
        <v>13</v>
      </c>
      <c r="F57" s="114">
        <v>10</v>
      </c>
      <c r="G57" s="114">
        <v>11</v>
      </c>
      <c r="H57" s="114">
        <v>11</v>
      </c>
      <c r="I57" s="140">
        <v>10</v>
      </c>
      <c r="J57" s="115">
        <v>3</v>
      </c>
      <c r="K57" s="116">
        <v>30</v>
      </c>
    </row>
    <row r="58" spans="1:11" ht="14.1" customHeight="1" x14ac:dyDescent="0.2">
      <c r="A58" s="306">
        <v>73</v>
      </c>
      <c r="B58" s="307" t="s">
        <v>286</v>
      </c>
      <c r="C58" s="308"/>
      <c r="D58" s="113">
        <v>1.0736764161421695</v>
      </c>
      <c r="E58" s="115">
        <v>29</v>
      </c>
      <c r="F58" s="114">
        <v>20</v>
      </c>
      <c r="G58" s="114">
        <v>38</v>
      </c>
      <c r="H58" s="114">
        <v>22</v>
      </c>
      <c r="I58" s="140">
        <v>33</v>
      </c>
      <c r="J58" s="115">
        <v>-4</v>
      </c>
      <c r="K58" s="116">
        <v>-12.121212121212121</v>
      </c>
    </row>
    <row r="59" spans="1:11" ht="14.1" customHeight="1" x14ac:dyDescent="0.2">
      <c r="A59" s="306" t="s">
        <v>287</v>
      </c>
      <c r="B59" s="307" t="s">
        <v>288</v>
      </c>
      <c r="C59" s="308"/>
      <c r="D59" s="113">
        <v>0.96260644205849688</v>
      </c>
      <c r="E59" s="115">
        <v>26</v>
      </c>
      <c r="F59" s="114">
        <v>17</v>
      </c>
      <c r="G59" s="114">
        <v>29</v>
      </c>
      <c r="H59" s="114">
        <v>17</v>
      </c>
      <c r="I59" s="140">
        <v>24</v>
      </c>
      <c r="J59" s="115">
        <v>2</v>
      </c>
      <c r="K59" s="116">
        <v>8.3333333333333339</v>
      </c>
    </row>
    <row r="60" spans="1:11" ht="14.1" customHeight="1" x14ac:dyDescent="0.2">
      <c r="A60" s="306">
        <v>81</v>
      </c>
      <c r="B60" s="307" t="s">
        <v>289</v>
      </c>
      <c r="C60" s="308"/>
      <c r="D60" s="113">
        <v>4.9611255090707145</v>
      </c>
      <c r="E60" s="115">
        <v>134</v>
      </c>
      <c r="F60" s="114">
        <v>76</v>
      </c>
      <c r="G60" s="114">
        <v>93</v>
      </c>
      <c r="H60" s="114">
        <v>100</v>
      </c>
      <c r="I60" s="140">
        <v>111</v>
      </c>
      <c r="J60" s="115">
        <v>23</v>
      </c>
      <c r="K60" s="116">
        <v>20.72072072072072</v>
      </c>
    </row>
    <row r="61" spans="1:11" ht="14.1" customHeight="1" x14ac:dyDescent="0.2">
      <c r="A61" s="306" t="s">
        <v>290</v>
      </c>
      <c r="B61" s="307" t="s">
        <v>291</v>
      </c>
      <c r="C61" s="308"/>
      <c r="D61" s="113">
        <v>2.7027027027027026</v>
      </c>
      <c r="E61" s="115">
        <v>73</v>
      </c>
      <c r="F61" s="114">
        <v>48</v>
      </c>
      <c r="G61" s="114">
        <v>52</v>
      </c>
      <c r="H61" s="114">
        <v>57</v>
      </c>
      <c r="I61" s="140">
        <v>61</v>
      </c>
      <c r="J61" s="115">
        <v>12</v>
      </c>
      <c r="K61" s="116">
        <v>19.672131147540984</v>
      </c>
    </row>
    <row r="62" spans="1:11" ht="14.1" customHeight="1" x14ac:dyDescent="0.2">
      <c r="A62" s="306" t="s">
        <v>292</v>
      </c>
      <c r="B62" s="307" t="s">
        <v>293</v>
      </c>
      <c r="C62" s="308"/>
      <c r="D62" s="113">
        <v>0.85153646797482418</v>
      </c>
      <c r="E62" s="115">
        <v>23</v>
      </c>
      <c r="F62" s="114">
        <v>10</v>
      </c>
      <c r="G62" s="114">
        <v>20</v>
      </c>
      <c r="H62" s="114">
        <v>23</v>
      </c>
      <c r="I62" s="140">
        <v>12</v>
      </c>
      <c r="J62" s="115">
        <v>11</v>
      </c>
      <c r="K62" s="116">
        <v>91.666666666666671</v>
      </c>
    </row>
    <row r="63" spans="1:11" ht="14.1" customHeight="1" x14ac:dyDescent="0.2">
      <c r="A63" s="306"/>
      <c r="B63" s="307" t="s">
        <v>294</v>
      </c>
      <c r="C63" s="308"/>
      <c r="D63" s="113">
        <v>0.77748981858570898</v>
      </c>
      <c r="E63" s="115">
        <v>21</v>
      </c>
      <c r="F63" s="114">
        <v>7</v>
      </c>
      <c r="G63" s="114">
        <v>19</v>
      </c>
      <c r="H63" s="114">
        <v>21</v>
      </c>
      <c r="I63" s="140">
        <v>10</v>
      </c>
      <c r="J63" s="115">
        <v>11</v>
      </c>
      <c r="K63" s="116">
        <v>110</v>
      </c>
    </row>
    <row r="64" spans="1:11" ht="14.1" customHeight="1" x14ac:dyDescent="0.2">
      <c r="A64" s="306" t="s">
        <v>295</v>
      </c>
      <c r="B64" s="307" t="s">
        <v>296</v>
      </c>
      <c r="C64" s="308"/>
      <c r="D64" s="113">
        <v>0.33320992225101814</v>
      </c>
      <c r="E64" s="115">
        <v>9</v>
      </c>
      <c r="F64" s="114">
        <v>4</v>
      </c>
      <c r="G64" s="114">
        <v>3</v>
      </c>
      <c r="H64" s="114">
        <v>3</v>
      </c>
      <c r="I64" s="140">
        <v>7</v>
      </c>
      <c r="J64" s="115">
        <v>2</v>
      </c>
      <c r="K64" s="116">
        <v>28.571428571428573</v>
      </c>
    </row>
    <row r="65" spans="1:11" ht="14.1" customHeight="1" x14ac:dyDescent="0.2">
      <c r="A65" s="306" t="s">
        <v>297</v>
      </c>
      <c r="B65" s="307" t="s">
        <v>298</v>
      </c>
      <c r="C65" s="308"/>
      <c r="D65" s="113">
        <v>0.51832654572380599</v>
      </c>
      <c r="E65" s="115">
        <v>14</v>
      </c>
      <c r="F65" s="114">
        <v>8</v>
      </c>
      <c r="G65" s="114">
        <v>10</v>
      </c>
      <c r="H65" s="114">
        <v>8</v>
      </c>
      <c r="I65" s="140">
        <v>16</v>
      </c>
      <c r="J65" s="115">
        <v>-2</v>
      </c>
      <c r="K65" s="116">
        <v>-12.5</v>
      </c>
    </row>
    <row r="66" spans="1:11" ht="14.1" customHeight="1" x14ac:dyDescent="0.2">
      <c r="A66" s="306">
        <v>82</v>
      </c>
      <c r="B66" s="307" t="s">
        <v>299</v>
      </c>
      <c r="C66" s="308"/>
      <c r="D66" s="113">
        <v>3.2950758978156238</v>
      </c>
      <c r="E66" s="115">
        <v>89</v>
      </c>
      <c r="F66" s="114">
        <v>103</v>
      </c>
      <c r="G66" s="114">
        <v>103</v>
      </c>
      <c r="H66" s="114">
        <v>101</v>
      </c>
      <c r="I66" s="140">
        <v>88</v>
      </c>
      <c r="J66" s="115">
        <v>1</v>
      </c>
      <c r="K66" s="116">
        <v>1.1363636363636365</v>
      </c>
    </row>
    <row r="67" spans="1:11" ht="14.1" customHeight="1" x14ac:dyDescent="0.2">
      <c r="A67" s="306" t="s">
        <v>300</v>
      </c>
      <c r="B67" s="307" t="s">
        <v>301</v>
      </c>
      <c r="C67" s="308"/>
      <c r="D67" s="113">
        <v>2.0362828582006665</v>
      </c>
      <c r="E67" s="115">
        <v>55</v>
      </c>
      <c r="F67" s="114">
        <v>69</v>
      </c>
      <c r="G67" s="114">
        <v>74</v>
      </c>
      <c r="H67" s="114">
        <v>73</v>
      </c>
      <c r="I67" s="140">
        <v>52</v>
      </c>
      <c r="J67" s="115">
        <v>3</v>
      </c>
      <c r="K67" s="116">
        <v>5.7692307692307692</v>
      </c>
    </row>
    <row r="68" spans="1:11" ht="14.1" customHeight="1" x14ac:dyDescent="0.2">
      <c r="A68" s="306" t="s">
        <v>302</v>
      </c>
      <c r="B68" s="307" t="s">
        <v>303</v>
      </c>
      <c r="C68" s="308"/>
      <c r="D68" s="113">
        <v>1.0736764161421695</v>
      </c>
      <c r="E68" s="115">
        <v>29</v>
      </c>
      <c r="F68" s="114">
        <v>23</v>
      </c>
      <c r="G68" s="114">
        <v>22</v>
      </c>
      <c r="H68" s="114">
        <v>21</v>
      </c>
      <c r="I68" s="140">
        <v>21</v>
      </c>
      <c r="J68" s="115">
        <v>8</v>
      </c>
      <c r="K68" s="116">
        <v>38.095238095238095</v>
      </c>
    </row>
    <row r="69" spans="1:11" ht="14.1" customHeight="1" x14ac:dyDescent="0.2">
      <c r="A69" s="306">
        <v>83</v>
      </c>
      <c r="B69" s="307" t="s">
        <v>304</v>
      </c>
      <c r="C69" s="308"/>
      <c r="D69" s="113">
        <v>5.9977786005183269</v>
      </c>
      <c r="E69" s="115">
        <v>162</v>
      </c>
      <c r="F69" s="114">
        <v>145</v>
      </c>
      <c r="G69" s="114">
        <v>251</v>
      </c>
      <c r="H69" s="114">
        <v>155</v>
      </c>
      <c r="I69" s="140">
        <v>164</v>
      </c>
      <c r="J69" s="115">
        <v>-2</v>
      </c>
      <c r="K69" s="116">
        <v>-1.2195121951219512</v>
      </c>
    </row>
    <row r="70" spans="1:11" ht="14.1" customHeight="1" x14ac:dyDescent="0.2">
      <c r="A70" s="306" t="s">
        <v>305</v>
      </c>
      <c r="B70" s="307" t="s">
        <v>306</v>
      </c>
      <c r="C70" s="308"/>
      <c r="D70" s="113">
        <v>5.1832654572380603</v>
      </c>
      <c r="E70" s="115">
        <v>140</v>
      </c>
      <c r="F70" s="114">
        <v>114</v>
      </c>
      <c r="G70" s="114">
        <v>223</v>
      </c>
      <c r="H70" s="114">
        <v>138</v>
      </c>
      <c r="I70" s="140">
        <v>143</v>
      </c>
      <c r="J70" s="115">
        <v>-3</v>
      </c>
      <c r="K70" s="116">
        <v>-2.0979020979020979</v>
      </c>
    </row>
    <row r="71" spans="1:11" ht="14.1" customHeight="1" x14ac:dyDescent="0.2">
      <c r="A71" s="306"/>
      <c r="B71" s="307" t="s">
        <v>307</v>
      </c>
      <c r="C71" s="308"/>
      <c r="D71" s="113">
        <v>4.3317289892632358</v>
      </c>
      <c r="E71" s="115">
        <v>117</v>
      </c>
      <c r="F71" s="114">
        <v>93</v>
      </c>
      <c r="G71" s="114">
        <v>187</v>
      </c>
      <c r="H71" s="114">
        <v>110</v>
      </c>
      <c r="I71" s="140">
        <v>120</v>
      </c>
      <c r="J71" s="115">
        <v>-3</v>
      </c>
      <c r="K71" s="116">
        <v>-2.5</v>
      </c>
    </row>
    <row r="72" spans="1:11" ht="14.1" customHeight="1" x14ac:dyDescent="0.2">
      <c r="A72" s="306">
        <v>84</v>
      </c>
      <c r="B72" s="307" t="s">
        <v>308</v>
      </c>
      <c r="C72" s="308"/>
      <c r="D72" s="113">
        <v>1.1847463902258424</v>
      </c>
      <c r="E72" s="115">
        <v>32</v>
      </c>
      <c r="F72" s="114">
        <v>18</v>
      </c>
      <c r="G72" s="114">
        <v>46</v>
      </c>
      <c r="H72" s="114">
        <v>28</v>
      </c>
      <c r="I72" s="140">
        <v>20</v>
      </c>
      <c r="J72" s="115">
        <v>12</v>
      </c>
      <c r="K72" s="116">
        <v>60</v>
      </c>
    </row>
    <row r="73" spans="1:11" ht="14.1" customHeight="1" x14ac:dyDescent="0.2">
      <c r="A73" s="306" t="s">
        <v>309</v>
      </c>
      <c r="B73" s="307" t="s">
        <v>310</v>
      </c>
      <c r="C73" s="308"/>
      <c r="D73" s="113">
        <v>0.77748981858570898</v>
      </c>
      <c r="E73" s="115">
        <v>21</v>
      </c>
      <c r="F73" s="114">
        <v>12</v>
      </c>
      <c r="G73" s="114">
        <v>42</v>
      </c>
      <c r="H73" s="114">
        <v>17</v>
      </c>
      <c r="I73" s="140">
        <v>12</v>
      </c>
      <c r="J73" s="115">
        <v>9</v>
      </c>
      <c r="K73" s="116">
        <v>75</v>
      </c>
    </row>
    <row r="74" spans="1:11" ht="14.1" customHeight="1" x14ac:dyDescent="0.2">
      <c r="A74" s="306" t="s">
        <v>311</v>
      </c>
      <c r="B74" s="307" t="s">
        <v>312</v>
      </c>
      <c r="C74" s="308"/>
      <c r="D74" s="113">
        <v>0</v>
      </c>
      <c r="E74" s="115">
        <v>0</v>
      </c>
      <c r="F74" s="114">
        <v>0</v>
      </c>
      <c r="G74" s="114">
        <v>0</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v>3</v>
      </c>
      <c r="H75" s="114">
        <v>4</v>
      </c>
      <c r="I75" s="140" t="s">
        <v>513</v>
      </c>
      <c r="J75" s="115" t="s">
        <v>513</v>
      </c>
      <c r="K75" s="116" t="s">
        <v>513</v>
      </c>
    </row>
    <row r="76" spans="1:11" ht="14.1" customHeight="1" x14ac:dyDescent="0.2">
      <c r="A76" s="306">
        <v>91</v>
      </c>
      <c r="B76" s="307" t="s">
        <v>315</v>
      </c>
      <c r="C76" s="308"/>
      <c r="D76" s="113" t="s">
        <v>513</v>
      </c>
      <c r="E76" s="115" t="s">
        <v>513</v>
      </c>
      <c r="F76" s="114">
        <v>0</v>
      </c>
      <c r="G76" s="114">
        <v>3</v>
      </c>
      <c r="H76" s="114">
        <v>3</v>
      </c>
      <c r="I76" s="140" t="s">
        <v>513</v>
      </c>
      <c r="J76" s="115" t="s">
        <v>513</v>
      </c>
      <c r="K76" s="116" t="s">
        <v>513</v>
      </c>
    </row>
    <row r="77" spans="1:11" ht="14.1" customHeight="1" x14ac:dyDescent="0.2">
      <c r="A77" s="306">
        <v>92</v>
      </c>
      <c r="B77" s="307" t="s">
        <v>316</v>
      </c>
      <c r="C77" s="308"/>
      <c r="D77" s="113">
        <v>0.2961865975564606</v>
      </c>
      <c r="E77" s="115">
        <v>8</v>
      </c>
      <c r="F77" s="114">
        <v>12</v>
      </c>
      <c r="G77" s="114">
        <v>16</v>
      </c>
      <c r="H77" s="114">
        <v>9</v>
      </c>
      <c r="I77" s="140">
        <v>10</v>
      </c>
      <c r="J77" s="115">
        <v>-2</v>
      </c>
      <c r="K77" s="116">
        <v>-20</v>
      </c>
    </row>
    <row r="78" spans="1:11" ht="14.1" customHeight="1" x14ac:dyDescent="0.2">
      <c r="A78" s="306">
        <v>93</v>
      </c>
      <c r="B78" s="307" t="s">
        <v>317</v>
      </c>
      <c r="C78" s="308"/>
      <c r="D78" s="113">
        <v>0.37023324694557569</v>
      </c>
      <c r="E78" s="115">
        <v>10</v>
      </c>
      <c r="F78" s="114" t="s">
        <v>513</v>
      </c>
      <c r="G78" s="114">
        <v>4</v>
      </c>
      <c r="H78" s="114">
        <v>3</v>
      </c>
      <c r="I78" s="140">
        <v>0</v>
      </c>
      <c r="J78" s="115">
        <v>10</v>
      </c>
      <c r="K78" s="116" t="s">
        <v>514</v>
      </c>
    </row>
    <row r="79" spans="1:11" ht="14.1" customHeight="1" x14ac:dyDescent="0.2">
      <c r="A79" s="306">
        <v>94</v>
      </c>
      <c r="B79" s="307" t="s">
        <v>318</v>
      </c>
      <c r="C79" s="308"/>
      <c r="D79" s="113">
        <v>0.33320992225101814</v>
      </c>
      <c r="E79" s="115">
        <v>9</v>
      </c>
      <c r="F79" s="114">
        <v>14</v>
      </c>
      <c r="G79" s="114">
        <v>3</v>
      </c>
      <c r="H79" s="114" t="s">
        <v>513</v>
      </c>
      <c r="I79" s="140">
        <v>7</v>
      </c>
      <c r="J79" s="115">
        <v>2</v>
      </c>
      <c r="K79" s="116">
        <v>28.571428571428573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0.18511662347278784</v>
      </c>
      <c r="E81" s="143">
        <v>5</v>
      </c>
      <c r="F81" s="144">
        <v>5</v>
      </c>
      <c r="G81" s="144" t="s">
        <v>513</v>
      </c>
      <c r="H81" s="144">
        <v>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23111</v>
      </c>
      <c r="C10" s="114">
        <v>12289</v>
      </c>
      <c r="D10" s="114">
        <v>10822</v>
      </c>
      <c r="E10" s="114">
        <v>18200</v>
      </c>
      <c r="F10" s="114">
        <v>4864</v>
      </c>
      <c r="G10" s="114">
        <v>2965</v>
      </c>
      <c r="H10" s="114">
        <v>5964</v>
      </c>
      <c r="I10" s="115">
        <v>9744</v>
      </c>
      <c r="J10" s="114">
        <v>6866</v>
      </c>
      <c r="K10" s="114">
        <v>2878</v>
      </c>
      <c r="L10" s="423">
        <v>2147</v>
      </c>
      <c r="M10" s="424">
        <v>1953</v>
      </c>
    </row>
    <row r="11" spans="1:13" ht="11.1" customHeight="1" x14ac:dyDescent="0.2">
      <c r="A11" s="422" t="s">
        <v>387</v>
      </c>
      <c r="B11" s="115">
        <v>23926</v>
      </c>
      <c r="C11" s="114">
        <v>12893</v>
      </c>
      <c r="D11" s="114">
        <v>11033</v>
      </c>
      <c r="E11" s="114">
        <v>18998</v>
      </c>
      <c r="F11" s="114">
        <v>4883</v>
      </c>
      <c r="G11" s="114">
        <v>2998</v>
      </c>
      <c r="H11" s="114">
        <v>6146</v>
      </c>
      <c r="I11" s="115">
        <v>9923</v>
      </c>
      <c r="J11" s="114">
        <v>6991</v>
      </c>
      <c r="K11" s="114">
        <v>2932</v>
      </c>
      <c r="L11" s="423">
        <v>2855</v>
      </c>
      <c r="M11" s="424">
        <v>2046</v>
      </c>
    </row>
    <row r="12" spans="1:13" ht="11.1" customHeight="1" x14ac:dyDescent="0.2">
      <c r="A12" s="422" t="s">
        <v>388</v>
      </c>
      <c r="B12" s="115">
        <v>24777</v>
      </c>
      <c r="C12" s="114">
        <v>13291</v>
      </c>
      <c r="D12" s="114">
        <v>11486</v>
      </c>
      <c r="E12" s="114">
        <v>19760</v>
      </c>
      <c r="F12" s="114">
        <v>4976</v>
      </c>
      <c r="G12" s="114">
        <v>3377</v>
      </c>
      <c r="H12" s="114">
        <v>6308</v>
      </c>
      <c r="I12" s="115">
        <v>9878</v>
      </c>
      <c r="J12" s="114">
        <v>6886</v>
      </c>
      <c r="K12" s="114">
        <v>2992</v>
      </c>
      <c r="L12" s="423">
        <v>3651</v>
      </c>
      <c r="M12" s="424">
        <v>2838</v>
      </c>
    </row>
    <row r="13" spans="1:13" s="110" customFormat="1" ht="11.1" customHeight="1" x14ac:dyDescent="0.2">
      <c r="A13" s="422" t="s">
        <v>389</v>
      </c>
      <c r="B13" s="115">
        <v>23493</v>
      </c>
      <c r="C13" s="114">
        <v>12435</v>
      </c>
      <c r="D13" s="114">
        <v>11058</v>
      </c>
      <c r="E13" s="114">
        <v>18479</v>
      </c>
      <c r="F13" s="114">
        <v>4971</v>
      </c>
      <c r="G13" s="114">
        <v>3015</v>
      </c>
      <c r="H13" s="114">
        <v>6208</v>
      </c>
      <c r="I13" s="115">
        <v>9739</v>
      </c>
      <c r="J13" s="114">
        <v>6799</v>
      </c>
      <c r="K13" s="114">
        <v>2940</v>
      </c>
      <c r="L13" s="423">
        <v>2252</v>
      </c>
      <c r="M13" s="424">
        <v>3413</v>
      </c>
    </row>
    <row r="14" spans="1:13" ht="15" customHeight="1" x14ac:dyDescent="0.2">
      <c r="A14" s="422" t="s">
        <v>390</v>
      </c>
      <c r="B14" s="115">
        <v>24095</v>
      </c>
      <c r="C14" s="114">
        <v>12780</v>
      </c>
      <c r="D14" s="114">
        <v>11315</v>
      </c>
      <c r="E14" s="114">
        <v>18171</v>
      </c>
      <c r="F14" s="114">
        <v>5905</v>
      </c>
      <c r="G14" s="114">
        <v>3008</v>
      </c>
      <c r="H14" s="114">
        <v>6428</v>
      </c>
      <c r="I14" s="115">
        <v>9605</v>
      </c>
      <c r="J14" s="114">
        <v>6679</v>
      </c>
      <c r="K14" s="114">
        <v>2926</v>
      </c>
      <c r="L14" s="423">
        <v>2803</v>
      </c>
      <c r="M14" s="424">
        <v>2255</v>
      </c>
    </row>
    <row r="15" spans="1:13" ht="11.1" customHeight="1" x14ac:dyDescent="0.2">
      <c r="A15" s="422" t="s">
        <v>387</v>
      </c>
      <c r="B15" s="115">
        <v>24648</v>
      </c>
      <c r="C15" s="114">
        <v>13174</v>
      </c>
      <c r="D15" s="114">
        <v>11474</v>
      </c>
      <c r="E15" s="114">
        <v>18493</v>
      </c>
      <c r="F15" s="114">
        <v>6137</v>
      </c>
      <c r="G15" s="114">
        <v>2987</v>
      </c>
      <c r="H15" s="114">
        <v>6615</v>
      </c>
      <c r="I15" s="115">
        <v>9578</v>
      </c>
      <c r="J15" s="114">
        <v>6575</v>
      </c>
      <c r="K15" s="114">
        <v>3003</v>
      </c>
      <c r="L15" s="423">
        <v>3283</v>
      </c>
      <c r="M15" s="424">
        <v>2740</v>
      </c>
    </row>
    <row r="16" spans="1:13" ht="11.1" customHeight="1" x14ac:dyDescent="0.2">
      <c r="A16" s="422" t="s">
        <v>388</v>
      </c>
      <c r="B16" s="115">
        <v>25373</v>
      </c>
      <c r="C16" s="114">
        <v>13587</v>
      </c>
      <c r="D16" s="114">
        <v>11786</v>
      </c>
      <c r="E16" s="114">
        <v>19009</v>
      </c>
      <c r="F16" s="114">
        <v>6332</v>
      </c>
      <c r="G16" s="114">
        <v>3295</v>
      </c>
      <c r="H16" s="114">
        <v>6797</v>
      </c>
      <c r="I16" s="115">
        <v>9744</v>
      </c>
      <c r="J16" s="114">
        <v>6609</v>
      </c>
      <c r="K16" s="114">
        <v>3135</v>
      </c>
      <c r="L16" s="423">
        <v>3677</v>
      </c>
      <c r="M16" s="424">
        <v>3083</v>
      </c>
    </row>
    <row r="17" spans="1:13" s="110" customFormat="1" ht="11.1" customHeight="1" x14ac:dyDescent="0.2">
      <c r="A17" s="422" t="s">
        <v>389</v>
      </c>
      <c r="B17" s="115">
        <v>24241</v>
      </c>
      <c r="C17" s="114">
        <v>12772</v>
      </c>
      <c r="D17" s="114">
        <v>11469</v>
      </c>
      <c r="E17" s="114">
        <v>17949</v>
      </c>
      <c r="F17" s="114">
        <v>6281</v>
      </c>
      <c r="G17" s="114">
        <v>3001</v>
      </c>
      <c r="H17" s="114">
        <v>6765</v>
      </c>
      <c r="I17" s="115">
        <v>9475</v>
      </c>
      <c r="J17" s="114">
        <v>6442</v>
      </c>
      <c r="K17" s="114">
        <v>3033</v>
      </c>
      <c r="L17" s="423">
        <v>2363</v>
      </c>
      <c r="M17" s="424">
        <v>3453</v>
      </c>
    </row>
    <row r="18" spans="1:13" ht="15" customHeight="1" x14ac:dyDescent="0.2">
      <c r="A18" s="422" t="s">
        <v>391</v>
      </c>
      <c r="B18" s="115">
        <v>24652</v>
      </c>
      <c r="C18" s="114">
        <v>13072</v>
      </c>
      <c r="D18" s="114">
        <v>11580</v>
      </c>
      <c r="E18" s="114">
        <v>18106</v>
      </c>
      <c r="F18" s="114">
        <v>6532</v>
      </c>
      <c r="G18" s="114">
        <v>2938</v>
      </c>
      <c r="H18" s="114">
        <v>6934</v>
      </c>
      <c r="I18" s="115">
        <v>9384</v>
      </c>
      <c r="J18" s="114">
        <v>6358</v>
      </c>
      <c r="K18" s="114">
        <v>3026</v>
      </c>
      <c r="L18" s="423">
        <v>2711</v>
      </c>
      <c r="M18" s="424">
        <v>2401</v>
      </c>
    </row>
    <row r="19" spans="1:13" ht="11.1" customHeight="1" x14ac:dyDescent="0.2">
      <c r="A19" s="422" t="s">
        <v>387</v>
      </c>
      <c r="B19" s="115">
        <v>24770</v>
      </c>
      <c r="C19" s="114">
        <v>13476</v>
      </c>
      <c r="D19" s="114">
        <v>11294</v>
      </c>
      <c r="E19" s="114">
        <v>18137</v>
      </c>
      <c r="F19" s="114">
        <v>6628</v>
      </c>
      <c r="G19" s="114">
        <v>2810</v>
      </c>
      <c r="H19" s="114">
        <v>7080</v>
      </c>
      <c r="I19" s="115">
        <v>9451</v>
      </c>
      <c r="J19" s="114">
        <v>6343</v>
      </c>
      <c r="K19" s="114">
        <v>3108</v>
      </c>
      <c r="L19" s="423">
        <v>3148</v>
      </c>
      <c r="M19" s="424">
        <v>2398</v>
      </c>
    </row>
    <row r="20" spans="1:13" ht="11.1" customHeight="1" x14ac:dyDescent="0.2">
      <c r="A20" s="422" t="s">
        <v>388</v>
      </c>
      <c r="B20" s="115">
        <v>25224</v>
      </c>
      <c r="C20" s="114">
        <v>13668</v>
      </c>
      <c r="D20" s="114">
        <v>11556</v>
      </c>
      <c r="E20" s="114">
        <v>18516</v>
      </c>
      <c r="F20" s="114">
        <v>6703</v>
      </c>
      <c r="G20" s="114">
        <v>3082</v>
      </c>
      <c r="H20" s="114">
        <v>7212</v>
      </c>
      <c r="I20" s="115">
        <v>9458</v>
      </c>
      <c r="J20" s="114">
        <v>6271</v>
      </c>
      <c r="K20" s="114">
        <v>3187</v>
      </c>
      <c r="L20" s="423">
        <v>3711</v>
      </c>
      <c r="M20" s="424">
        <v>3342</v>
      </c>
    </row>
    <row r="21" spans="1:13" s="110" customFormat="1" ht="11.1" customHeight="1" x14ac:dyDescent="0.2">
      <c r="A21" s="422" t="s">
        <v>389</v>
      </c>
      <c r="B21" s="115">
        <v>24207</v>
      </c>
      <c r="C21" s="114">
        <v>12952</v>
      </c>
      <c r="D21" s="114">
        <v>11255</v>
      </c>
      <c r="E21" s="114">
        <v>17657</v>
      </c>
      <c r="F21" s="114">
        <v>6547</v>
      </c>
      <c r="G21" s="114">
        <v>2817</v>
      </c>
      <c r="H21" s="114">
        <v>7176</v>
      </c>
      <c r="I21" s="115">
        <v>9489</v>
      </c>
      <c r="J21" s="114">
        <v>6296</v>
      </c>
      <c r="K21" s="114">
        <v>3193</v>
      </c>
      <c r="L21" s="423">
        <v>2263</v>
      </c>
      <c r="M21" s="424">
        <v>3429</v>
      </c>
    </row>
    <row r="22" spans="1:13" ht="15" customHeight="1" x14ac:dyDescent="0.2">
      <c r="A22" s="422" t="s">
        <v>392</v>
      </c>
      <c r="B22" s="115">
        <v>24466</v>
      </c>
      <c r="C22" s="114">
        <v>13192</v>
      </c>
      <c r="D22" s="114">
        <v>11274</v>
      </c>
      <c r="E22" s="114">
        <v>17822</v>
      </c>
      <c r="F22" s="114">
        <v>6642</v>
      </c>
      <c r="G22" s="114">
        <v>2738</v>
      </c>
      <c r="H22" s="114">
        <v>7283</v>
      </c>
      <c r="I22" s="115">
        <v>9446</v>
      </c>
      <c r="J22" s="114">
        <v>6279</v>
      </c>
      <c r="K22" s="114">
        <v>3167</v>
      </c>
      <c r="L22" s="423">
        <v>2318</v>
      </c>
      <c r="M22" s="424">
        <v>2102</v>
      </c>
    </row>
    <row r="23" spans="1:13" ht="11.1" customHeight="1" x14ac:dyDescent="0.2">
      <c r="A23" s="422" t="s">
        <v>387</v>
      </c>
      <c r="B23" s="115">
        <v>25182</v>
      </c>
      <c r="C23" s="114">
        <v>13677</v>
      </c>
      <c r="D23" s="114">
        <v>11505</v>
      </c>
      <c r="E23" s="114">
        <v>18363</v>
      </c>
      <c r="F23" s="114">
        <v>6817</v>
      </c>
      <c r="G23" s="114">
        <v>2746</v>
      </c>
      <c r="H23" s="114">
        <v>7487</v>
      </c>
      <c r="I23" s="115">
        <v>9644</v>
      </c>
      <c r="J23" s="114">
        <v>6340</v>
      </c>
      <c r="K23" s="114">
        <v>3304</v>
      </c>
      <c r="L23" s="423">
        <v>2977</v>
      </c>
      <c r="M23" s="424">
        <v>2342</v>
      </c>
    </row>
    <row r="24" spans="1:13" ht="11.1" customHeight="1" x14ac:dyDescent="0.2">
      <c r="A24" s="422" t="s">
        <v>388</v>
      </c>
      <c r="B24" s="115">
        <v>26010</v>
      </c>
      <c r="C24" s="114">
        <v>14190</v>
      </c>
      <c r="D24" s="114">
        <v>11820</v>
      </c>
      <c r="E24" s="114">
        <v>19071</v>
      </c>
      <c r="F24" s="114">
        <v>6937</v>
      </c>
      <c r="G24" s="114">
        <v>3022</v>
      </c>
      <c r="H24" s="114">
        <v>7686</v>
      </c>
      <c r="I24" s="115">
        <v>9755</v>
      </c>
      <c r="J24" s="114">
        <v>6363</v>
      </c>
      <c r="K24" s="114">
        <v>3392</v>
      </c>
      <c r="L24" s="423">
        <v>4324</v>
      </c>
      <c r="M24" s="424">
        <v>3845</v>
      </c>
    </row>
    <row r="25" spans="1:13" s="110" customFormat="1" ht="11.1" customHeight="1" x14ac:dyDescent="0.2">
      <c r="A25" s="422" t="s">
        <v>389</v>
      </c>
      <c r="B25" s="115">
        <v>24692</v>
      </c>
      <c r="C25" s="114">
        <v>13276</v>
      </c>
      <c r="D25" s="114">
        <v>11416</v>
      </c>
      <c r="E25" s="114">
        <v>17758</v>
      </c>
      <c r="F25" s="114">
        <v>6933</v>
      </c>
      <c r="G25" s="114">
        <v>2736</v>
      </c>
      <c r="H25" s="114">
        <v>7596</v>
      </c>
      <c r="I25" s="115">
        <v>9427</v>
      </c>
      <c r="J25" s="114">
        <v>6126</v>
      </c>
      <c r="K25" s="114">
        <v>3301</v>
      </c>
      <c r="L25" s="423">
        <v>2421</v>
      </c>
      <c r="M25" s="424">
        <v>3743</v>
      </c>
    </row>
    <row r="26" spans="1:13" ht="15" customHeight="1" x14ac:dyDescent="0.2">
      <c r="A26" s="422" t="s">
        <v>393</v>
      </c>
      <c r="B26" s="115">
        <v>25336</v>
      </c>
      <c r="C26" s="114">
        <v>13782</v>
      </c>
      <c r="D26" s="114">
        <v>11554</v>
      </c>
      <c r="E26" s="114">
        <v>18286</v>
      </c>
      <c r="F26" s="114">
        <v>7049</v>
      </c>
      <c r="G26" s="114">
        <v>2722</v>
      </c>
      <c r="H26" s="114">
        <v>7784</v>
      </c>
      <c r="I26" s="115">
        <v>9380</v>
      </c>
      <c r="J26" s="114">
        <v>6144</v>
      </c>
      <c r="K26" s="114">
        <v>3236</v>
      </c>
      <c r="L26" s="423">
        <v>2806</v>
      </c>
      <c r="M26" s="424">
        <v>2186</v>
      </c>
    </row>
    <row r="27" spans="1:13" ht="11.1" customHeight="1" x14ac:dyDescent="0.2">
      <c r="A27" s="422" t="s">
        <v>387</v>
      </c>
      <c r="B27" s="115">
        <v>25989</v>
      </c>
      <c r="C27" s="114">
        <v>14193</v>
      </c>
      <c r="D27" s="114">
        <v>11796</v>
      </c>
      <c r="E27" s="114">
        <v>18803</v>
      </c>
      <c r="F27" s="114">
        <v>7186</v>
      </c>
      <c r="G27" s="114">
        <v>2799</v>
      </c>
      <c r="H27" s="114">
        <v>7967</v>
      </c>
      <c r="I27" s="115">
        <v>9598</v>
      </c>
      <c r="J27" s="114">
        <v>6248</v>
      </c>
      <c r="K27" s="114">
        <v>3350</v>
      </c>
      <c r="L27" s="423">
        <v>3129</v>
      </c>
      <c r="M27" s="424">
        <v>2512</v>
      </c>
    </row>
    <row r="28" spans="1:13" ht="11.1" customHeight="1" x14ac:dyDescent="0.2">
      <c r="A28" s="422" t="s">
        <v>388</v>
      </c>
      <c r="B28" s="115">
        <v>26676</v>
      </c>
      <c r="C28" s="114">
        <v>14552</v>
      </c>
      <c r="D28" s="114">
        <v>12124</v>
      </c>
      <c r="E28" s="114">
        <v>19353</v>
      </c>
      <c r="F28" s="114">
        <v>7323</v>
      </c>
      <c r="G28" s="114">
        <v>2977</v>
      </c>
      <c r="H28" s="114">
        <v>8186</v>
      </c>
      <c r="I28" s="115">
        <v>9491</v>
      </c>
      <c r="J28" s="114">
        <v>6170</v>
      </c>
      <c r="K28" s="114">
        <v>3321</v>
      </c>
      <c r="L28" s="423">
        <v>4218</v>
      </c>
      <c r="M28" s="424">
        <v>3672</v>
      </c>
    </row>
    <row r="29" spans="1:13" s="110" customFormat="1" ht="11.1" customHeight="1" x14ac:dyDescent="0.2">
      <c r="A29" s="422" t="s">
        <v>389</v>
      </c>
      <c r="B29" s="115">
        <v>25528</v>
      </c>
      <c r="C29" s="114">
        <v>13820</v>
      </c>
      <c r="D29" s="114">
        <v>11708</v>
      </c>
      <c r="E29" s="114">
        <v>18186</v>
      </c>
      <c r="F29" s="114">
        <v>7342</v>
      </c>
      <c r="G29" s="114">
        <v>2729</v>
      </c>
      <c r="H29" s="114">
        <v>8095</v>
      </c>
      <c r="I29" s="115">
        <v>9379</v>
      </c>
      <c r="J29" s="114">
        <v>6131</v>
      </c>
      <c r="K29" s="114">
        <v>3248</v>
      </c>
      <c r="L29" s="423">
        <v>2309</v>
      </c>
      <c r="M29" s="424">
        <v>3459</v>
      </c>
    </row>
    <row r="30" spans="1:13" ht="15" customHeight="1" x14ac:dyDescent="0.2">
      <c r="A30" s="422" t="s">
        <v>394</v>
      </c>
      <c r="B30" s="115">
        <v>25777</v>
      </c>
      <c r="C30" s="114">
        <v>13964</v>
      </c>
      <c r="D30" s="114">
        <v>11813</v>
      </c>
      <c r="E30" s="114">
        <v>18134</v>
      </c>
      <c r="F30" s="114">
        <v>7643</v>
      </c>
      <c r="G30" s="114">
        <v>2622</v>
      </c>
      <c r="H30" s="114">
        <v>8253</v>
      </c>
      <c r="I30" s="115">
        <v>9101</v>
      </c>
      <c r="J30" s="114">
        <v>5957</v>
      </c>
      <c r="K30" s="114">
        <v>3144</v>
      </c>
      <c r="L30" s="423">
        <v>2741</v>
      </c>
      <c r="M30" s="424">
        <v>2531</v>
      </c>
    </row>
    <row r="31" spans="1:13" ht="11.1" customHeight="1" x14ac:dyDescent="0.2">
      <c r="A31" s="422" t="s">
        <v>387</v>
      </c>
      <c r="B31" s="115">
        <v>26302</v>
      </c>
      <c r="C31" s="114">
        <v>14251</v>
      </c>
      <c r="D31" s="114">
        <v>12051</v>
      </c>
      <c r="E31" s="114">
        <v>18450</v>
      </c>
      <c r="F31" s="114">
        <v>7852</v>
      </c>
      <c r="G31" s="114">
        <v>2699</v>
      </c>
      <c r="H31" s="114">
        <v>8415</v>
      </c>
      <c r="I31" s="115">
        <v>9344</v>
      </c>
      <c r="J31" s="114">
        <v>6099</v>
      </c>
      <c r="K31" s="114">
        <v>3245</v>
      </c>
      <c r="L31" s="423">
        <v>2664</v>
      </c>
      <c r="M31" s="424">
        <v>2272</v>
      </c>
    </row>
    <row r="32" spans="1:13" ht="11.1" customHeight="1" x14ac:dyDescent="0.2">
      <c r="A32" s="422" t="s">
        <v>388</v>
      </c>
      <c r="B32" s="115">
        <v>27004</v>
      </c>
      <c r="C32" s="114">
        <v>14613</v>
      </c>
      <c r="D32" s="114">
        <v>12391</v>
      </c>
      <c r="E32" s="114">
        <v>19123</v>
      </c>
      <c r="F32" s="114">
        <v>7881</v>
      </c>
      <c r="G32" s="114">
        <v>2957</v>
      </c>
      <c r="H32" s="114">
        <v>8570</v>
      </c>
      <c r="I32" s="115">
        <v>9221</v>
      </c>
      <c r="J32" s="114">
        <v>5949</v>
      </c>
      <c r="K32" s="114">
        <v>3272</v>
      </c>
      <c r="L32" s="423">
        <v>4087</v>
      </c>
      <c r="M32" s="424">
        <v>3444</v>
      </c>
    </row>
    <row r="33" spans="1:13" s="110" customFormat="1" ht="11.1" customHeight="1" x14ac:dyDescent="0.2">
      <c r="A33" s="422" t="s">
        <v>389</v>
      </c>
      <c r="B33" s="115">
        <v>26008</v>
      </c>
      <c r="C33" s="114">
        <v>13996</v>
      </c>
      <c r="D33" s="114">
        <v>12012</v>
      </c>
      <c r="E33" s="114">
        <v>18136</v>
      </c>
      <c r="F33" s="114">
        <v>7872</v>
      </c>
      <c r="G33" s="114">
        <v>2702</v>
      </c>
      <c r="H33" s="114">
        <v>8482</v>
      </c>
      <c r="I33" s="115">
        <v>9071</v>
      </c>
      <c r="J33" s="114">
        <v>5841</v>
      </c>
      <c r="K33" s="114">
        <v>3230</v>
      </c>
      <c r="L33" s="423">
        <v>2341</v>
      </c>
      <c r="M33" s="424">
        <v>3625</v>
      </c>
    </row>
    <row r="34" spans="1:13" ht="15" customHeight="1" x14ac:dyDescent="0.2">
      <c r="A34" s="422" t="s">
        <v>395</v>
      </c>
      <c r="B34" s="115">
        <v>26170</v>
      </c>
      <c r="C34" s="114">
        <v>14150</v>
      </c>
      <c r="D34" s="114">
        <v>12020</v>
      </c>
      <c r="E34" s="114">
        <v>18225</v>
      </c>
      <c r="F34" s="114">
        <v>7945</v>
      </c>
      <c r="G34" s="114">
        <v>2605</v>
      </c>
      <c r="H34" s="114">
        <v>8574</v>
      </c>
      <c r="I34" s="115">
        <v>8936</v>
      </c>
      <c r="J34" s="114">
        <v>5754</v>
      </c>
      <c r="K34" s="114">
        <v>3182</v>
      </c>
      <c r="L34" s="423">
        <v>2674</v>
      </c>
      <c r="M34" s="424">
        <v>2475</v>
      </c>
    </row>
    <row r="35" spans="1:13" ht="11.1" customHeight="1" x14ac:dyDescent="0.2">
      <c r="A35" s="422" t="s">
        <v>387</v>
      </c>
      <c r="B35" s="115">
        <v>26678</v>
      </c>
      <c r="C35" s="114">
        <v>14518</v>
      </c>
      <c r="D35" s="114">
        <v>12160</v>
      </c>
      <c r="E35" s="114">
        <v>18538</v>
      </c>
      <c r="F35" s="114">
        <v>8140</v>
      </c>
      <c r="G35" s="114">
        <v>2615</v>
      </c>
      <c r="H35" s="114">
        <v>8708</v>
      </c>
      <c r="I35" s="115">
        <v>9108</v>
      </c>
      <c r="J35" s="114">
        <v>5835</v>
      </c>
      <c r="K35" s="114">
        <v>3273</v>
      </c>
      <c r="L35" s="423">
        <v>2654</v>
      </c>
      <c r="M35" s="424">
        <v>2184</v>
      </c>
    </row>
    <row r="36" spans="1:13" ht="11.1" customHeight="1" x14ac:dyDescent="0.2">
      <c r="A36" s="422" t="s">
        <v>388</v>
      </c>
      <c r="B36" s="115">
        <v>27733</v>
      </c>
      <c r="C36" s="114">
        <v>14970</v>
      </c>
      <c r="D36" s="114">
        <v>12763</v>
      </c>
      <c r="E36" s="114">
        <v>19563</v>
      </c>
      <c r="F36" s="114">
        <v>8170</v>
      </c>
      <c r="G36" s="114">
        <v>2903</v>
      </c>
      <c r="H36" s="114">
        <v>8938</v>
      </c>
      <c r="I36" s="115">
        <v>9002</v>
      </c>
      <c r="J36" s="114">
        <v>5711</v>
      </c>
      <c r="K36" s="114">
        <v>3291</v>
      </c>
      <c r="L36" s="423">
        <v>3882</v>
      </c>
      <c r="M36" s="424">
        <v>3138</v>
      </c>
    </row>
    <row r="37" spans="1:13" s="110" customFormat="1" ht="11.1" customHeight="1" x14ac:dyDescent="0.2">
      <c r="A37" s="422" t="s">
        <v>389</v>
      </c>
      <c r="B37" s="115">
        <v>26685</v>
      </c>
      <c r="C37" s="114">
        <v>14266</v>
      </c>
      <c r="D37" s="114">
        <v>12419</v>
      </c>
      <c r="E37" s="114">
        <v>18536</v>
      </c>
      <c r="F37" s="114">
        <v>8149</v>
      </c>
      <c r="G37" s="114">
        <v>2658</v>
      </c>
      <c r="H37" s="114">
        <v>8880</v>
      </c>
      <c r="I37" s="115">
        <v>8967</v>
      </c>
      <c r="J37" s="114">
        <v>5716</v>
      </c>
      <c r="K37" s="114">
        <v>3251</v>
      </c>
      <c r="L37" s="423">
        <v>2331</v>
      </c>
      <c r="M37" s="424">
        <v>3453</v>
      </c>
    </row>
    <row r="38" spans="1:13" ht="15" customHeight="1" x14ac:dyDescent="0.2">
      <c r="A38" s="425" t="s">
        <v>396</v>
      </c>
      <c r="B38" s="115">
        <v>26756</v>
      </c>
      <c r="C38" s="114">
        <v>14368</v>
      </c>
      <c r="D38" s="114">
        <v>12388</v>
      </c>
      <c r="E38" s="114">
        <v>18568</v>
      </c>
      <c r="F38" s="114">
        <v>8188</v>
      </c>
      <c r="G38" s="114">
        <v>2542</v>
      </c>
      <c r="H38" s="114">
        <v>8944</v>
      </c>
      <c r="I38" s="115">
        <v>8910</v>
      </c>
      <c r="J38" s="114">
        <v>5681</v>
      </c>
      <c r="K38" s="114">
        <v>3229</v>
      </c>
      <c r="L38" s="423">
        <v>2454</v>
      </c>
      <c r="M38" s="424">
        <v>2280</v>
      </c>
    </row>
    <row r="39" spans="1:13" ht="11.1" customHeight="1" x14ac:dyDescent="0.2">
      <c r="A39" s="422" t="s">
        <v>387</v>
      </c>
      <c r="B39" s="115">
        <v>27320</v>
      </c>
      <c r="C39" s="114">
        <v>14779</v>
      </c>
      <c r="D39" s="114">
        <v>12541</v>
      </c>
      <c r="E39" s="114">
        <v>19034</v>
      </c>
      <c r="F39" s="114">
        <v>8286</v>
      </c>
      <c r="G39" s="114">
        <v>2535</v>
      </c>
      <c r="H39" s="114">
        <v>9168</v>
      </c>
      <c r="I39" s="115">
        <v>9157</v>
      </c>
      <c r="J39" s="114">
        <v>5815</v>
      </c>
      <c r="K39" s="114">
        <v>3342</v>
      </c>
      <c r="L39" s="423">
        <v>2648</v>
      </c>
      <c r="M39" s="424">
        <v>2106</v>
      </c>
    </row>
    <row r="40" spans="1:13" ht="11.1" customHeight="1" x14ac:dyDescent="0.2">
      <c r="A40" s="425" t="s">
        <v>388</v>
      </c>
      <c r="B40" s="115">
        <v>28273</v>
      </c>
      <c r="C40" s="114">
        <v>15324</v>
      </c>
      <c r="D40" s="114">
        <v>12949</v>
      </c>
      <c r="E40" s="114">
        <v>19980</v>
      </c>
      <c r="F40" s="114">
        <v>8293</v>
      </c>
      <c r="G40" s="114">
        <v>2817</v>
      </c>
      <c r="H40" s="114">
        <v>9310</v>
      </c>
      <c r="I40" s="115">
        <v>9208</v>
      </c>
      <c r="J40" s="114">
        <v>5746</v>
      </c>
      <c r="K40" s="114">
        <v>3462</v>
      </c>
      <c r="L40" s="423">
        <v>3959</v>
      </c>
      <c r="M40" s="424">
        <v>3052</v>
      </c>
    </row>
    <row r="41" spans="1:13" s="110" customFormat="1" ht="11.1" customHeight="1" x14ac:dyDescent="0.2">
      <c r="A41" s="422" t="s">
        <v>389</v>
      </c>
      <c r="B41" s="115">
        <v>27294</v>
      </c>
      <c r="C41" s="114">
        <v>14635</v>
      </c>
      <c r="D41" s="114">
        <v>12659</v>
      </c>
      <c r="E41" s="114">
        <v>19004</v>
      </c>
      <c r="F41" s="114">
        <v>8290</v>
      </c>
      <c r="G41" s="114">
        <v>2638</v>
      </c>
      <c r="H41" s="114">
        <v>9222</v>
      </c>
      <c r="I41" s="115">
        <v>9039</v>
      </c>
      <c r="J41" s="114">
        <v>5694</v>
      </c>
      <c r="K41" s="114">
        <v>3345</v>
      </c>
      <c r="L41" s="423">
        <v>2416</v>
      </c>
      <c r="M41" s="424">
        <v>3474</v>
      </c>
    </row>
    <row r="42" spans="1:13" ht="15" customHeight="1" x14ac:dyDescent="0.2">
      <c r="A42" s="422" t="s">
        <v>397</v>
      </c>
      <c r="B42" s="115">
        <v>27580</v>
      </c>
      <c r="C42" s="114">
        <v>14909</v>
      </c>
      <c r="D42" s="114">
        <v>12671</v>
      </c>
      <c r="E42" s="114">
        <v>19196</v>
      </c>
      <c r="F42" s="114">
        <v>8384</v>
      </c>
      <c r="G42" s="114">
        <v>2558</v>
      </c>
      <c r="H42" s="114">
        <v>9417</v>
      </c>
      <c r="I42" s="115">
        <v>9148</v>
      </c>
      <c r="J42" s="114">
        <v>5750</v>
      </c>
      <c r="K42" s="114">
        <v>3398</v>
      </c>
      <c r="L42" s="423">
        <v>2640</v>
      </c>
      <c r="M42" s="424">
        <v>2473</v>
      </c>
    </row>
    <row r="43" spans="1:13" ht="11.1" customHeight="1" x14ac:dyDescent="0.2">
      <c r="A43" s="422" t="s">
        <v>387</v>
      </c>
      <c r="B43" s="115">
        <v>28061</v>
      </c>
      <c r="C43" s="114">
        <v>15184</v>
      </c>
      <c r="D43" s="114">
        <v>12877</v>
      </c>
      <c r="E43" s="114">
        <v>19554</v>
      </c>
      <c r="F43" s="114">
        <v>8507</v>
      </c>
      <c r="G43" s="114">
        <v>2557</v>
      </c>
      <c r="H43" s="114">
        <v>9594</v>
      </c>
      <c r="I43" s="115">
        <v>9356</v>
      </c>
      <c r="J43" s="114">
        <v>5882</v>
      </c>
      <c r="K43" s="114">
        <v>3474</v>
      </c>
      <c r="L43" s="423">
        <v>2760</v>
      </c>
      <c r="M43" s="424">
        <v>2376</v>
      </c>
    </row>
    <row r="44" spans="1:13" ht="11.1" customHeight="1" x14ac:dyDescent="0.2">
      <c r="A44" s="422" t="s">
        <v>388</v>
      </c>
      <c r="B44" s="115">
        <v>29103</v>
      </c>
      <c r="C44" s="114">
        <v>15774</v>
      </c>
      <c r="D44" s="114">
        <v>13329</v>
      </c>
      <c r="E44" s="114">
        <v>20487</v>
      </c>
      <c r="F44" s="114">
        <v>8616</v>
      </c>
      <c r="G44" s="114">
        <v>2856</v>
      </c>
      <c r="H44" s="114">
        <v>9849</v>
      </c>
      <c r="I44" s="115">
        <v>9366</v>
      </c>
      <c r="J44" s="114">
        <v>5773</v>
      </c>
      <c r="K44" s="114">
        <v>3593</v>
      </c>
      <c r="L44" s="423">
        <v>4210</v>
      </c>
      <c r="M44" s="424">
        <v>3354</v>
      </c>
    </row>
    <row r="45" spans="1:13" s="110" customFormat="1" ht="11.1" customHeight="1" x14ac:dyDescent="0.2">
      <c r="A45" s="422" t="s">
        <v>389</v>
      </c>
      <c r="B45" s="115">
        <v>27953</v>
      </c>
      <c r="C45" s="114">
        <v>15022</v>
      </c>
      <c r="D45" s="114">
        <v>12931</v>
      </c>
      <c r="E45" s="114">
        <v>19340</v>
      </c>
      <c r="F45" s="114">
        <v>8613</v>
      </c>
      <c r="G45" s="114">
        <v>2640</v>
      </c>
      <c r="H45" s="114">
        <v>9751</v>
      </c>
      <c r="I45" s="115">
        <v>9248</v>
      </c>
      <c r="J45" s="114">
        <v>5707</v>
      </c>
      <c r="K45" s="114">
        <v>3541</v>
      </c>
      <c r="L45" s="423">
        <v>2488</v>
      </c>
      <c r="M45" s="424">
        <v>3661</v>
      </c>
    </row>
    <row r="46" spans="1:13" ht="15" customHeight="1" x14ac:dyDescent="0.2">
      <c r="A46" s="422" t="s">
        <v>398</v>
      </c>
      <c r="B46" s="115">
        <v>28229</v>
      </c>
      <c r="C46" s="114">
        <v>15286</v>
      </c>
      <c r="D46" s="114">
        <v>12943</v>
      </c>
      <c r="E46" s="114">
        <v>19515</v>
      </c>
      <c r="F46" s="114">
        <v>8714</v>
      </c>
      <c r="G46" s="114">
        <v>2608</v>
      </c>
      <c r="H46" s="114">
        <v>9899</v>
      </c>
      <c r="I46" s="115">
        <v>9189</v>
      </c>
      <c r="J46" s="114">
        <v>5663</v>
      </c>
      <c r="K46" s="114">
        <v>3526</v>
      </c>
      <c r="L46" s="423">
        <v>2670</v>
      </c>
      <c r="M46" s="424">
        <v>2495</v>
      </c>
    </row>
    <row r="47" spans="1:13" ht="11.1" customHeight="1" x14ac:dyDescent="0.2">
      <c r="A47" s="422" t="s">
        <v>387</v>
      </c>
      <c r="B47" s="115">
        <v>28555</v>
      </c>
      <c r="C47" s="114">
        <v>15480</v>
      </c>
      <c r="D47" s="114">
        <v>13075</v>
      </c>
      <c r="E47" s="114">
        <v>19730</v>
      </c>
      <c r="F47" s="114">
        <v>8825</v>
      </c>
      <c r="G47" s="114">
        <v>2584</v>
      </c>
      <c r="H47" s="114">
        <v>10055</v>
      </c>
      <c r="I47" s="115">
        <v>9497</v>
      </c>
      <c r="J47" s="114">
        <v>5821</v>
      </c>
      <c r="K47" s="114">
        <v>3676</v>
      </c>
      <c r="L47" s="423">
        <v>2677</v>
      </c>
      <c r="M47" s="424">
        <v>2411</v>
      </c>
    </row>
    <row r="48" spans="1:13" ht="11.1" customHeight="1" x14ac:dyDescent="0.2">
      <c r="A48" s="422" t="s">
        <v>388</v>
      </c>
      <c r="B48" s="115">
        <v>29509</v>
      </c>
      <c r="C48" s="114">
        <v>15957</v>
      </c>
      <c r="D48" s="114">
        <v>13552</v>
      </c>
      <c r="E48" s="114">
        <v>20559</v>
      </c>
      <c r="F48" s="114">
        <v>8950</v>
      </c>
      <c r="G48" s="114">
        <v>2817</v>
      </c>
      <c r="H48" s="114">
        <v>10233</v>
      </c>
      <c r="I48" s="115">
        <v>9417</v>
      </c>
      <c r="J48" s="114">
        <v>5676</v>
      </c>
      <c r="K48" s="114">
        <v>3741</v>
      </c>
      <c r="L48" s="423">
        <v>4205</v>
      </c>
      <c r="M48" s="424">
        <v>3357</v>
      </c>
    </row>
    <row r="49" spans="1:17" s="110" customFormat="1" ht="11.1" customHeight="1" x14ac:dyDescent="0.2">
      <c r="A49" s="422" t="s">
        <v>389</v>
      </c>
      <c r="B49" s="115">
        <v>28361</v>
      </c>
      <c r="C49" s="114">
        <v>15209</v>
      </c>
      <c r="D49" s="114">
        <v>13152</v>
      </c>
      <c r="E49" s="114">
        <v>19423</v>
      </c>
      <c r="F49" s="114">
        <v>8938</v>
      </c>
      <c r="G49" s="114">
        <v>2602</v>
      </c>
      <c r="H49" s="114">
        <v>10011</v>
      </c>
      <c r="I49" s="115">
        <v>9326</v>
      </c>
      <c r="J49" s="114">
        <v>5623</v>
      </c>
      <c r="K49" s="114">
        <v>3703</v>
      </c>
      <c r="L49" s="423">
        <v>2755</v>
      </c>
      <c r="M49" s="424">
        <v>3967</v>
      </c>
    </row>
    <row r="50" spans="1:17" ht="15" customHeight="1" x14ac:dyDescent="0.2">
      <c r="A50" s="422" t="s">
        <v>399</v>
      </c>
      <c r="B50" s="143">
        <v>28382</v>
      </c>
      <c r="C50" s="144">
        <v>15340</v>
      </c>
      <c r="D50" s="144">
        <v>13042</v>
      </c>
      <c r="E50" s="144">
        <v>19430</v>
      </c>
      <c r="F50" s="144">
        <v>8952</v>
      </c>
      <c r="G50" s="144">
        <v>2607</v>
      </c>
      <c r="H50" s="144">
        <v>10055</v>
      </c>
      <c r="I50" s="143">
        <v>8996</v>
      </c>
      <c r="J50" s="144">
        <v>5412</v>
      </c>
      <c r="K50" s="144">
        <v>3584</v>
      </c>
      <c r="L50" s="426">
        <v>2877</v>
      </c>
      <c r="M50" s="427">
        <v>2701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0.54199581990151968</v>
      </c>
      <c r="C6" s="480">
        <f>'Tabelle 3.3'!J11</f>
        <v>-2.1003373598868214</v>
      </c>
      <c r="D6" s="481">
        <f t="shared" ref="D6:E9" si="0">IF(OR(AND(B6&gt;=-50,B6&lt;=50),ISNUMBER(B6)=FALSE),B6,"")</f>
        <v>0.54199581990151968</v>
      </c>
      <c r="E6" s="481">
        <f t="shared" si="0"/>
        <v>-2.1003373598868214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0.54199581990151968</v>
      </c>
      <c r="C14" s="480">
        <f>'Tabelle 3.3'!J11</f>
        <v>-2.1003373598868214</v>
      </c>
      <c r="D14" s="481">
        <f>IF(OR(AND(B14&gt;=-50,B14&lt;=50),ISNUMBER(B14)=FALSE),B14,"")</f>
        <v>0.54199581990151968</v>
      </c>
      <c r="E14" s="481">
        <f>IF(OR(AND(C14&gt;=-50,C14&lt;=50),ISNUMBER(C14)=FALSE),C14,"")</f>
        <v>-2.1003373598868214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-5.0423728813559325</v>
      </c>
      <c r="C15" s="480">
        <f>'Tabelle 3.3'!J12</f>
        <v>0</v>
      </c>
      <c r="D15" s="481">
        <f t="shared" ref="D15:E45" si="3">IF(OR(AND(B15&gt;=-50,B15&lt;=50),ISNUMBER(B15)=FALSE),B15,"")</f>
        <v>-5.0423728813559325</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-1.6161616161616161</v>
      </c>
      <c r="C16" s="480">
        <f>'Tabelle 3.3'!J13</f>
        <v>-7.6923076923076925</v>
      </c>
      <c r="D16" s="481">
        <f t="shared" si="3"/>
        <v>-1.6161616161616161</v>
      </c>
      <c r="E16" s="481">
        <f t="shared" si="3"/>
        <v>-7.6923076923076925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0.13836042891732964</v>
      </c>
      <c r="C17" s="480">
        <f>'Tabelle 3.3'!J14</f>
        <v>1.1494252873563218</v>
      </c>
      <c r="D17" s="481">
        <f t="shared" si="3"/>
        <v>0.13836042891732964</v>
      </c>
      <c r="E17" s="481">
        <f t="shared" si="3"/>
        <v>1.1494252873563218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-2.5130890052356021</v>
      </c>
      <c r="C18" s="480">
        <f>'Tabelle 3.3'!J15</f>
        <v>-1.2626262626262625</v>
      </c>
      <c r="D18" s="481">
        <f t="shared" si="3"/>
        <v>-2.5130890052356021</v>
      </c>
      <c r="E18" s="481">
        <f t="shared" si="3"/>
        <v>-1.2626262626262625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0.53727333781061115</v>
      </c>
      <c r="C19" s="480">
        <f>'Tabelle 3.3'!J16</f>
        <v>4.3478260869565215</v>
      </c>
      <c r="D19" s="481">
        <f t="shared" si="3"/>
        <v>0.53727333781061115</v>
      </c>
      <c r="E19" s="481">
        <f t="shared" si="3"/>
        <v>4.3478260869565215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4.4742729306487696</v>
      </c>
      <c r="C20" s="480">
        <f>'Tabelle 3.3'!J17</f>
        <v>0</v>
      </c>
      <c r="D20" s="481">
        <f t="shared" si="3"/>
        <v>4.4742729306487696</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1.7077798861480076</v>
      </c>
      <c r="C21" s="480">
        <f>'Tabelle 3.3'!J18</f>
        <v>2.6041666666666665</v>
      </c>
      <c r="D21" s="481">
        <f t="shared" si="3"/>
        <v>1.7077798861480076</v>
      </c>
      <c r="E21" s="481">
        <f t="shared" si="3"/>
        <v>2.6041666666666665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2.7729636048526864</v>
      </c>
      <c r="C22" s="480">
        <f>'Tabelle 3.3'!J19</f>
        <v>2.5220680958385877</v>
      </c>
      <c r="D22" s="481">
        <f t="shared" si="3"/>
        <v>2.7729636048526864</v>
      </c>
      <c r="E22" s="481">
        <f t="shared" si="3"/>
        <v>2.5220680958385877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-3.4888279106232849</v>
      </c>
      <c r="C23" s="480">
        <f>'Tabelle 3.3'!J20</f>
        <v>-2.4853801169590644</v>
      </c>
      <c r="D23" s="481">
        <f t="shared" si="3"/>
        <v>-3.4888279106232849</v>
      </c>
      <c r="E23" s="481">
        <f t="shared" si="3"/>
        <v>-2.4853801169590644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-6.6084788029925186</v>
      </c>
      <c r="C24" s="480">
        <f>'Tabelle 3.3'!J21</f>
        <v>-16.773367477592831</v>
      </c>
      <c r="D24" s="481">
        <f t="shared" si="3"/>
        <v>-6.6084788029925186</v>
      </c>
      <c r="E24" s="481">
        <f t="shared" si="3"/>
        <v>-16.773367477592831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-8.2539682539682548</v>
      </c>
      <c r="C25" s="480">
        <f>'Tabelle 3.3'!J22</f>
        <v>-0.88495575221238942</v>
      </c>
      <c r="D25" s="481">
        <f t="shared" si="3"/>
        <v>-8.2539682539682548</v>
      </c>
      <c r="E25" s="481">
        <f t="shared" si="3"/>
        <v>-0.88495575221238942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-23.040380047505938</v>
      </c>
      <c r="C26" s="480">
        <f>'Tabelle 3.3'!J23</f>
        <v>-1.3888888888888888</v>
      </c>
      <c r="D26" s="481">
        <f t="shared" si="3"/>
        <v>-23.040380047505938</v>
      </c>
      <c r="E26" s="481">
        <f t="shared" si="3"/>
        <v>-1.3888888888888888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5.882352941176471</v>
      </c>
      <c r="C27" s="480">
        <f>'Tabelle 3.3'!J24</f>
        <v>-3.8551401869158877</v>
      </c>
      <c r="D27" s="481">
        <f t="shared" si="3"/>
        <v>5.882352941176471</v>
      </c>
      <c r="E27" s="481">
        <f t="shared" si="3"/>
        <v>-3.8551401869158877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10.54519368723099</v>
      </c>
      <c r="C28" s="480">
        <f>'Tabelle 3.3'!J25</f>
        <v>-4.6632124352331603</v>
      </c>
      <c r="D28" s="481">
        <f t="shared" si="3"/>
        <v>10.54519368723099</v>
      </c>
      <c r="E28" s="481">
        <f t="shared" si="3"/>
        <v>-4.6632124352331603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15.602836879432624</v>
      </c>
      <c r="C29" s="480">
        <f>'Tabelle 3.3'!J26</f>
        <v>105</v>
      </c>
      <c r="D29" s="481">
        <f t="shared" si="3"/>
        <v>15.602836879432624</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4.7619047619047619</v>
      </c>
      <c r="C30" s="480">
        <f>'Tabelle 3.3'!J27</f>
        <v>2.8368794326241136</v>
      </c>
      <c r="D30" s="481">
        <f t="shared" si="3"/>
        <v>4.7619047619047619</v>
      </c>
      <c r="E30" s="481">
        <f t="shared" si="3"/>
        <v>2.8368794326241136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-6.422607578676943</v>
      </c>
      <c r="C31" s="480">
        <f>'Tabelle 3.3'!J28</f>
        <v>-16.279069767441861</v>
      </c>
      <c r="D31" s="481">
        <f t="shared" si="3"/>
        <v>-6.422607578676943</v>
      </c>
      <c r="E31" s="481">
        <f t="shared" si="3"/>
        <v>-16.279069767441861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2.6501766784452299</v>
      </c>
      <c r="C32" s="480">
        <f>'Tabelle 3.3'!J29</f>
        <v>1.4925373134328359</v>
      </c>
      <c r="D32" s="481">
        <f t="shared" si="3"/>
        <v>2.6501766784452299</v>
      </c>
      <c r="E32" s="481">
        <f t="shared" si="3"/>
        <v>1.4925373134328359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5.2423900789177003</v>
      </c>
      <c r="C33" s="480">
        <f>'Tabelle 3.3'!J30</f>
        <v>-5.9523809523809526</v>
      </c>
      <c r="D33" s="481">
        <f t="shared" si="3"/>
        <v>5.2423900789177003</v>
      </c>
      <c r="E33" s="481">
        <f t="shared" si="3"/>
        <v>-5.9523809523809526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1.640926640926641</v>
      </c>
      <c r="C34" s="480">
        <f>'Tabelle 3.3'!J31</f>
        <v>-1.0996563573883162</v>
      </c>
      <c r="D34" s="481">
        <f t="shared" si="3"/>
        <v>1.640926640926641</v>
      </c>
      <c r="E34" s="481">
        <f t="shared" si="3"/>
        <v>-1.0996563573883162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-5.0423728813559325</v>
      </c>
      <c r="C37" s="480">
        <f>'Tabelle 3.3'!J34</f>
        <v>0</v>
      </c>
      <c r="D37" s="481">
        <f t="shared" si="3"/>
        <v>-5.0423728813559325</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0.67371202113606343</v>
      </c>
      <c r="C38" s="480">
        <f>'Tabelle 3.3'!J35</f>
        <v>1.2526096033402923</v>
      </c>
      <c r="D38" s="481">
        <f t="shared" si="3"/>
        <v>0.67371202113606343</v>
      </c>
      <c r="E38" s="481">
        <f t="shared" si="3"/>
        <v>1.2526096033402923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1.2077162686485601</v>
      </c>
      <c r="C39" s="480">
        <f>'Tabelle 3.3'!J36</f>
        <v>-2.7917438475787244</v>
      </c>
      <c r="D39" s="481">
        <f t="shared" si="3"/>
        <v>1.2077162686485601</v>
      </c>
      <c r="E39" s="481">
        <f t="shared" si="3"/>
        <v>-2.7917438475787244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1.2077162686485601</v>
      </c>
      <c r="C45" s="480">
        <f>'Tabelle 3.3'!J36</f>
        <v>-2.7917438475787244</v>
      </c>
      <c r="D45" s="481">
        <f t="shared" si="3"/>
        <v>1.2077162686485601</v>
      </c>
      <c r="E45" s="481">
        <f t="shared" si="3"/>
        <v>-2.7917438475787244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25336</v>
      </c>
      <c r="C51" s="487">
        <v>6144</v>
      </c>
      <c r="D51" s="487">
        <v>3236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25989</v>
      </c>
      <c r="C52" s="487">
        <v>6248</v>
      </c>
      <c r="D52" s="487">
        <v>3350</v>
      </c>
      <c r="E52" s="488">
        <f t="shared" ref="E52:G70" si="11">IF($A$51=37802,IF(COUNTBLANK(B$51:B$70)&gt;0,#N/A,B52/B$51*100),IF(COUNTBLANK(B$51:B$75)&gt;0,#N/A,B52/B$51*100))</f>
        <v>102.57736027786548</v>
      </c>
      <c r="F52" s="488">
        <f t="shared" si="11"/>
        <v>101.69270833333333</v>
      </c>
      <c r="G52" s="488">
        <f t="shared" si="11"/>
        <v>103.52286773794808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26676</v>
      </c>
      <c r="C53" s="487">
        <v>6170</v>
      </c>
      <c r="D53" s="487">
        <v>3321</v>
      </c>
      <c r="E53" s="488">
        <f t="shared" si="11"/>
        <v>105.28891695610989</v>
      </c>
      <c r="F53" s="488">
        <f t="shared" si="11"/>
        <v>100.42317708333333</v>
      </c>
      <c r="G53" s="488">
        <f t="shared" si="11"/>
        <v>102.62669962917181</v>
      </c>
      <c r="H53" s="489">
        <f>IF(ISERROR(L53)=TRUE,IF(MONTH(A53)=MONTH(MAX(A$51:A$75)),A53,""),"")</f>
        <v>41883</v>
      </c>
      <c r="I53" s="488">
        <f t="shared" si="12"/>
        <v>105.28891695610989</v>
      </c>
      <c r="J53" s="488">
        <f t="shared" si="10"/>
        <v>100.42317708333333</v>
      </c>
      <c r="K53" s="488">
        <f t="shared" si="10"/>
        <v>102.62669962917181</v>
      </c>
      <c r="L53" s="488" t="e">
        <f t="shared" si="13"/>
        <v>#N/A</v>
      </c>
    </row>
    <row r="54" spans="1:14" ht="15" customHeight="1" x14ac:dyDescent="0.2">
      <c r="A54" s="490" t="s">
        <v>462</v>
      </c>
      <c r="B54" s="487">
        <v>25528</v>
      </c>
      <c r="C54" s="487">
        <v>6131</v>
      </c>
      <c r="D54" s="487">
        <v>3248</v>
      </c>
      <c r="E54" s="488">
        <f t="shared" si="11"/>
        <v>100.75781496684559</v>
      </c>
      <c r="F54" s="488">
        <f t="shared" si="11"/>
        <v>99.788411458333343</v>
      </c>
      <c r="G54" s="488">
        <f t="shared" si="11"/>
        <v>100.37082818294189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25777</v>
      </c>
      <c r="C55" s="487">
        <v>5957</v>
      </c>
      <c r="D55" s="487">
        <v>3144</v>
      </c>
      <c r="E55" s="488">
        <f t="shared" si="11"/>
        <v>101.74060625197347</v>
      </c>
      <c r="F55" s="488">
        <f t="shared" si="11"/>
        <v>96.956380208333343</v>
      </c>
      <c r="G55" s="488">
        <f t="shared" si="11"/>
        <v>97.156983930778736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26302</v>
      </c>
      <c r="C56" s="487">
        <v>6099</v>
      </c>
      <c r="D56" s="487">
        <v>3245</v>
      </c>
      <c r="E56" s="488">
        <f t="shared" si="11"/>
        <v>103.8127565519419</v>
      </c>
      <c r="F56" s="488">
        <f t="shared" si="11"/>
        <v>99.267578125</v>
      </c>
      <c r="G56" s="488">
        <f t="shared" si="11"/>
        <v>100.27812113720643</v>
      </c>
      <c r="H56" s="489" t="str">
        <f t="shared" si="14"/>
        <v/>
      </c>
      <c r="I56" s="488" t="str">
        <f t="shared" si="12"/>
        <v/>
      </c>
      <c r="J56" s="488" t="str">
        <f t="shared" si="10"/>
        <v/>
      </c>
      <c r="K56" s="488" t="str">
        <f t="shared" si="10"/>
        <v/>
      </c>
      <c r="L56" s="488" t="e">
        <f t="shared" si="13"/>
        <v>#N/A</v>
      </c>
    </row>
    <row r="57" spans="1:14" ht="15" customHeight="1" x14ac:dyDescent="0.2">
      <c r="A57" s="490">
        <v>42248</v>
      </c>
      <c r="B57" s="487">
        <v>27004</v>
      </c>
      <c r="C57" s="487">
        <v>5949</v>
      </c>
      <c r="D57" s="487">
        <v>3272</v>
      </c>
      <c r="E57" s="488">
        <f t="shared" si="11"/>
        <v>106.58351752447111</v>
      </c>
      <c r="F57" s="488">
        <f t="shared" si="11"/>
        <v>96.826171875</v>
      </c>
      <c r="G57" s="488">
        <f t="shared" si="11"/>
        <v>101.11248454882571</v>
      </c>
      <c r="H57" s="489">
        <f t="shared" si="14"/>
        <v>42248</v>
      </c>
      <c r="I57" s="488">
        <f t="shared" si="12"/>
        <v>106.58351752447111</v>
      </c>
      <c r="J57" s="488">
        <f t="shared" si="10"/>
        <v>96.826171875</v>
      </c>
      <c r="K57" s="488">
        <f t="shared" si="10"/>
        <v>101.11248454882571</v>
      </c>
      <c r="L57" s="488" t="e">
        <f t="shared" si="13"/>
        <v>#N/A</v>
      </c>
    </row>
    <row r="58" spans="1:14" ht="15" customHeight="1" x14ac:dyDescent="0.2">
      <c r="A58" s="490" t="s">
        <v>465</v>
      </c>
      <c r="B58" s="487">
        <v>26008</v>
      </c>
      <c r="C58" s="487">
        <v>5841</v>
      </c>
      <c r="D58" s="487">
        <v>3230</v>
      </c>
      <c r="E58" s="488">
        <f t="shared" si="11"/>
        <v>102.65235238395958</v>
      </c>
      <c r="F58" s="488">
        <f t="shared" si="11"/>
        <v>95.068359375</v>
      </c>
      <c r="G58" s="488">
        <f t="shared" si="11"/>
        <v>99.814585908529054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26170</v>
      </c>
      <c r="C59" s="487">
        <v>5754</v>
      </c>
      <c r="D59" s="487">
        <v>3182</v>
      </c>
      <c r="E59" s="488">
        <f t="shared" si="11"/>
        <v>103.29175876223556</v>
      </c>
      <c r="F59" s="488">
        <f t="shared" si="11"/>
        <v>93.65234375</v>
      </c>
      <c r="G59" s="488">
        <f t="shared" si="11"/>
        <v>98.331273176761442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26678</v>
      </c>
      <c r="C60" s="487">
        <v>5835</v>
      </c>
      <c r="D60" s="487">
        <v>3273</v>
      </c>
      <c r="E60" s="488">
        <f t="shared" si="11"/>
        <v>105.29681086201452</v>
      </c>
      <c r="F60" s="488">
        <f t="shared" si="11"/>
        <v>94.970703125</v>
      </c>
      <c r="G60" s="488">
        <f t="shared" si="11"/>
        <v>101.14338689740421</v>
      </c>
      <c r="H60" s="489" t="str">
        <f t="shared" si="14"/>
        <v/>
      </c>
      <c r="I60" s="488" t="str">
        <f t="shared" si="12"/>
        <v/>
      </c>
      <c r="J60" s="488" t="str">
        <f t="shared" si="10"/>
        <v/>
      </c>
      <c r="K60" s="488" t="str">
        <f t="shared" si="10"/>
        <v/>
      </c>
      <c r="L60" s="488" t="e">
        <f t="shared" si="13"/>
        <v>#N/A</v>
      </c>
    </row>
    <row r="61" spans="1:14" ht="15" customHeight="1" x14ac:dyDescent="0.2">
      <c r="A61" s="490">
        <v>42614</v>
      </c>
      <c r="B61" s="487">
        <v>27733</v>
      </c>
      <c r="C61" s="487">
        <v>5711</v>
      </c>
      <c r="D61" s="487">
        <v>3291</v>
      </c>
      <c r="E61" s="488">
        <f t="shared" si="11"/>
        <v>109.46084622671297</v>
      </c>
      <c r="F61" s="488">
        <f t="shared" si="11"/>
        <v>92.952473958333343</v>
      </c>
      <c r="G61" s="488">
        <f t="shared" si="11"/>
        <v>101.69962917181705</v>
      </c>
      <c r="H61" s="489">
        <f t="shared" si="14"/>
        <v>42614</v>
      </c>
      <c r="I61" s="488">
        <f t="shared" si="12"/>
        <v>109.46084622671297</v>
      </c>
      <c r="J61" s="488">
        <f t="shared" si="10"/>
        <v>92.952473958333343</v>
      </c>
      <c r="K61" s="488">
        <f t="shared" si="10"/>
        <v>101.69962917181705</v>
      </c>
      <c r="L61" s="488" t="e">
        <f t="shared" si="13"/>
        <v>#N/A</v>
      </c>
    </row>
    <row r="62" spans="1:14" ht="15" customHeight="1" x14ac:dyDescent="0.2">
      <c r="A62" s="490" t="s">
        <v>468</v>
      </c>
      <c r="B62" s="487">
        <v>26685</v>
      </c>
      <c r="C62" s="487">
        <v>5716</v>
      </c>
      <c r="D62" s="487">
        <v>3251</v>
      </c>
      <c r="E62" s="488">
        <f t="shared" si="11"/>
        <v>105.32443953268078</v>
      </c>
      <c r="F62" s="488">
        <f t="shared" si="11"/>
        <v>93.033854166666657</v>
      </c>
      <c r="G62" s="488">
        <f t="shared" si="11"/>
        <v>100.46353522867737</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26756</v>
      </c>
      <c r="C63" s="487">
        <v>5681</v>
      </c>
      <c r="D63" s="487">
        <v>3229</v>
      </c>
      <c r="E63" s="488">
        <f t="shared" si="11"/>
        <v>105.60467319229554</v>
      </c>
      <c r="F63" s="488">
        <f t="shared" si="11"/>
        <v>92.464192708333343</v>
      </c>
      <c r="G63" s="488">
        <f t="shared" si="11"/>
        <v>99.78368355995056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27320</v>
      </c>
      <c r="C64" s="487">
        <v>5815</v>
      </c>
      <c r="D64" s="487">
        <v>3342</v>
      </c>
      <c r="E64" s="488">
        <f t="shared" si="11"/>
        <v>107.83075465740448</v>
      </c>
      <c r="F64" s="488">
        <f t="shared" si="11"/>
        <v>94.645182291666657</v>
      </c>
      <c r="G64" s="488">
        <f t="shared" si="11"/>
        <v>103.27564894932016</v>
      </c>
      <c r="H64" s="489" t="str">
        <f t="shared" si="14"/>
        <v/>
      </c>
      <c r="I64" s="488" t="str">
        <f t="shared" si="12"/>
        <v/>
      </c>
      <c r="J64" s="488" t="str">
        <f t="shared" si="10"/>
        <v/>
      </c>
      <c r="K64" s="488" t="str">
        <f t="shared" si="10"/>
        <v/>
      </c>
      <c r="L64" s="488" t="e">
        <f t="shared" si="13"/>
        <v>#N/A</v>
      </c>
    </row>
    <row r="65" spans="1:12" ht="15" customHeight="1" x14ac:dyDescent="0.2">
      <c r="A65" s="490">
        <v>42979</v>
      </c>
      <c r="B65" s="487">
        <v>28273</v>
      </c>
      <c r="C65" s="487">
        <v>5746</v>
      </c>
      <c r="D65" s="487">
        <v>3462</v>
      </c>
      <c r="E65" s="488">
        <f t="shared" si="11"/>
        <v>111.59220082096621</v>
      </c>
      <c r="F65" s="488">
        <f t="shared" si="11"/>
        <v>93.522135416666657</v>
      </c>
      <c r="G65" s="488">
        <f t="shared" si="11"/>
        <v>106.98393077873918</v>
      </c>
      <c r="H65" s="489">
        <f t="shared" si="14"/>
        <v>42979</v>
      </c>
      <c r="I65" s="488">
        <f t="shared" si="12"/>
        <v>111.59220082096621</v>
      </c>
      <c r="J65" s="488">
        <f t="shared" si="10"/>
        <v>93.522135416666657</v>
      </c>
      <c r="K65" s="488">
        <f t="shared" si="10"/>
        <v>106.98393077873918</v>
      </c>
      <c r="L65" s="488" t="e">
        <f t="shared" si="13"/>
        <v>#N/A</v>
      </c>
    </row>
    <row r="66" spans="1:12" ht="15" customHeight="1" x14ac:dyDescent="0.2">
      <c r="A66" s="490" t="s">
        <v>471</v>
      </c>
      <c r="B66" s="487">
        <v>27294</v>
      </c>
      <c r="C66" s="487">
        <v>5694</v>
      </c>
      <c r="D66" s="487">
        <v>3345</v>
      </c>
      <c r="E66" s="488">
        <f t="shared" si="11"/>
        <v>107.72813388064415</v>
      </c>
      <c r="F66" s="488">
        <f t="shared" si="11"/>
        <v>92.67578125</v>
      </c>
      <c r="G66" s="488">
        <f t="shared" si="11"/>
        <v>103.36835599505562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27580</v>
      </c>
      <c r="C67" s="487">
        <v>5750</v>
      </c>
      <c r="D67" s="487">
        <v>3398</v>
      </c>
      <c r="E67" s="488">
        <f t="shared" si="11"/>
        <v>108.85696242500788</v>
      </c>
      <c r="F67" s="488">
        <f t="shared" si="11"/>
        <v>93.587239583333343</v>
      </c>
      <c r="G67" s="488">
        <f t="shared" si="11"/>
        <v>105.0061804697157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28061</v>
      </c>
      <c r="C68" s="487">
        <v>5882</v>
      </c>
      <c r="D68" s="487">
        <v>3474</v>
      </c>
      <c r="E68" s="488">
        <f t="shared" si="11"/>
        <v>110.75544679507421</v>
      </c>
      <c r="F68" s="488">
        <f t="shared" si="11"/>
        <v>95.735677083333343</v>
      </c>
      <c r="G68" s="488">
        <f t="shared" si="11"/>
        <v>107.3547589616811</v>
      </c>
      <c r="H68" s="489" t="str">
        <f t="shared" si="14"/>
        <v/>
      </c>
      <c r="I68" s="488" t="str">
        <f t="shared" si="12"/>
        <v/>
      </c>
      <c r="J68" s="488" t="str">
        <f t="shared" si="12"/>
        <v/>
      </c>
      <c r="K68" s="488" t="str">
        <f t="shared" si="12"/>
        <v/>
      </c>
      <c r="L68" s="488" t="e">
        <f t="shared" si="13"/>
        <v>#N/A</v>
      </c>
    </row>
    <row r="69" spans="1:12" ht="15" customHeight="1" x14ac:dyDescent="0.2">
      <c r="A69" s="490">
        <v>43344</v>
      </c>
      <c r="B69" s="487">
        <v>29103</v>
      </c>
      <c r="C69" s="487">
        <v>5773</v>
      </c>
      <c r="D69" s="487">
        <v>3593</v>
      </c>
      <c r="E69" s="488">
        <f t="shared" si="11"/>
        <v>114.86817177139248</v>
      </c>
      <c r="F69" s="488">
        <f t="shared" si="11"/>
        <v>93.961588541666657</v>
      </c>
      <c r="G69" s="488">
        <f t="shared" si="11"/>
        <v>111.03213844252163</v>
      </c>
      <c r="H69" s="489">
        <f t="shared" si="14"/>
        <v>43344</v>
      </c>
      <c r="I69" s="488">
        <f t="shared" si="12"/>
        <v>114.86817177139248</v>
      </c>
      <c r="J69" s="488">
        <f t="shared" si="12"/>
        <v>93.961588541666657</v>
      </c>
      <c r="K69" s="488">
        <f t="shared" si="12"/>
        <v>111.03213844252163</v>
      </c>
      <c r="L69" s="488" t="e">
        <f t="shared" si="13"/>
        <v>#N/A</v>
      </c>
    </row>
    <row r="70" spans="1:12" ht="15" customHeight="1" x14ac:dyDescent="0.2">
      <c r="A70" s="490" t="s">
        <v>474</v>
      </c>
      <c r="B70" s="487">
        <v>27953</v>
      </c>
      <c r="C70" s="487">
        <v>5707</v>
      </c>
      <c r="D70" s="487">
        <v>3541</v>
      </c>
      <c r="E70" s="488">
        <f t="shared" si="11"/>
        <v>110.32917587622354</v>
      </c>
      <c r="F70" s="488">
        <f t="shared" si="11"/>
        <v>92.887369791666657</v>
      </c>
      <c r="G70" s="488">
        <f t="shared" si="11"/>
        <v>109.42521631644004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28229</v>
      </c>
      <c r="C71" s="487">
        <v>5663</v>
      </c>
      <c r="D71" s="487">
        <v>3526</v>
      </c>
      <c r="E71" s="491">
        <f t="shared" ref="E71:G75" si="15">IF($A$51=37802,IF(COUNTBLANK(B$51:B$70)&gt;0,#N/A,IF(ISBLANK(B71)=FALSE,B71/B$51*100,#N/A)),IF(COUNTBLANK(B$51:B$75)&gt;0,#N/A,B71/B$51*100))</f>
        <v>111.4185348910641</v>
      </c>
      <c r="F71" s="491">
        <f t="shared" si="15"/>
        <v>92.171223958333343</v>
      </c>
      <c r="G71" s="491">
        <f t="shared" si="15"/>
        <v>108.96168108776267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28555</v>
      </c>
      <c r="C72" s="487">
        <v>5821</v>
      </c>
      <c r="D72" s="487">
        <v>3676</v>
      </c>
      <c r="E72" s="491">
        <f t="shared" si="15"/>
        <v>112.70524155352068</v>
      </c>
      <c r="F72" s="491">
        <f t="shared" si="15"/>
        <v>94.742838541666657</v>
      </c>
      <c r="G72" s="491">
        <f t="shared" si="15"/>
        <v>113.59703337453647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29509</v>
      </c>
      <c r="C73" s="487">
        <v>5676</v>
      </c>
      <c r="D73" s="487">
        <v>3741</v>
      </c>
      <c r="E73" s="491">
        <f t="shared" si="15"/>
        <v>116.47063467003474</v>
      </c>
      <c r="F73" s="491">
        <f t="shared" si="15"/>
        <v>92.3828125</v>
      </c>
      <c r="G73" s="491">
        <f t="shared" si="15"/>
        <v>115.60568603213844</v>
      </c>
      <c r="H73" s="492">
        <f>IF(A$51=37802,IF(ISERROR(L73)=TRUE,IF(ISBLANK(A73)=FALSE,IF(MONTH(A73)=MONTH(MAX(A$51:A$75)),A73,""),""),""),IF(ISERROR(L73)=TRUE,IF(MONTH(A73)=MONTH(MAX(A$51:A$75)),A73,""),""))</f>
        <v>43709</v>
      </c>
      <c r="I73" s="488">
        <f t="shared" si="12"/>
        <v>116.47063467003474</v>
      </c>
      <c r="J73" s="488">
        <f t="shared" si="12"/>
        <v>92.3828125</v>
      </c>
      <c r="K73" s="488">
        <f t="shared" si="12"/>
        <v>115.60568603213844</v>
      </c>
      <c r="L73" s="488" t="e">
        <f t="shared" si="13"/>
        <v>#N/A</v>
      </c>
    </row>
    <row r="74" spans="1:12" ht="15" customHeight="1" x14ac:dyDescent="0.2">
      <c r="A74" s="490" t="s">
        <v>477</v>
      </c>
      <c r="B74" s="487">
        <v>28361</v>
      </c>
      <c r="C74" s="487">
        <v>5623</v>
      </c>
      <c r="D74" s="487">
        <v>3703</v>
      </c>
      <c r="E74" s="491">
        <f t="shared" si="15"/>
        <v>111.93953268077044</v>
      </c>
      <c r="F74" s="491">
        <f t="shared" si="15"/>
        <v>91.520182291666657</v>
      </c>
      <c r="G74" s="491">
        <f t="shared" si="15"/>
        <v>114.43139678615574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28382</v>
      </c>
      <c r="C75" s="493">
        <v>5412</v>
      </c>
      <c r="D75" s="493">
        <v>3584</v>
      </c>
      <c r="E75" s="491">
        <f t="shared" si="15"/>
        <v>112.02241869276919</v>
      </c>
      <c r="F75" s="491">
        <f t="shared" si="15"/>
        <v>88.0859375</v>
      </c>
      <c r="G75" s="491">
        <f t="shared" si="15"/>
        <v>110.7540173053152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116.47063467003474</v>
      </c>
      <c r="J77" s="488">
        <f>IF(J75&lt;&gt;"",J75,IF(J74&lt;&gt;"",J74,IF(J73&lt;&gt;"",J73,IF(J72&lt;&gt;"",J72,IF(J71&lt;&gt;"",J71,IF(J70&lt;&gt;"",J70,""))))))</f>
        <v>92.3828125</v>
      </c>
      <c r="K77" s="488">
        <f>IF(K75&lt;&gt;"",K75,IF(K74&lt;&gt;"",K74,IF(K73&lt;&gt;"",K73,IF(K72&lt;&gt;"",K72,IF(K71&lt;&gt;"",K71,IF(K70&lt;&gt;"",K70,""))))))</f>
        <v>115.60568603213844</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+16,5%</v>
      </c>
      <c r="J79" s="488" t="str">
        <f>"GeB - ausschließlich: "&amp;IF(J77&gt;100,"+","")&amp;TEXT(J77-100,"0,0")&amp;"%"</f>
        <v>GeB - ausschließlich: -7,6%</v>
      </c>
      <c r="K79" s="488" t="str">
        <f>"GeB - im Nebenjob: "&amp;IF(K77&gt;100,"+","")&amp;TEXT(K77-100,"0,0")&amp;"%"</f>
        <v>GeB - im Nebenjob: +15,6%</v>
      </c>
    </row>
    <row r="81" spans="9:9" ht="15" customHeight="1" x14ac:dyDescent="0.2">
      <c r="I81" s="488" t="str">
        <f>IF(ISERROR(HLOOKUP(1,I$78:K$79,2,FALSE)),"",HLOOKUP(1,I$78:K$79,2,FALSE))</f>
        <v>SvB: +16,5%</v>
      </c>
    </row>
    <row r="82" spans="9:9" ht="15" customHeight="1" x14ac:dyDescent="0.2">
      <c r="I82" s="488" t="str">
        <f>IF(ISERROR(HLOOKUP(2,I$78:K$79,2,FALSE)),"",HLOOKUP(2,I$78:K$79,2,FALSE))</f>
        <v>GeB - im Nebenjob: +15,6%</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28382</v>
      </c>
      <c r="E12" s="114">
        <v>28361</v>
      </c>
      <c r="F12" s="114">
        <v>29509</v>
      </c>
      <c r="G12" s="114">
        <v>28555</v>
      </c>
      <c r="H12" s="114">
        <v>28229</v>
      </c>
      <c r="I12" s="115">
        <v>153</v>
      </c>
      <c r="J12" s="116">
        <v>0.54199581990151968</v>
      </c>
      <c r="N12" s="117"/>
    </row>
    <row r="13" spans="1:15" s="110" customFormat="1" ht="13.5" customHeight="1" x14ac:dyDescent="0.2">
      <c r="A13" s="118" t="s">
        <v>105</v>
      </c>
      <c r="B13" s="119" t="s">
        <v>106</v>
      </c>
      <c r="C13" s="113">
        <v>54.048340497498415</v>
      </c>
      <c r="D13" s="114">
        <v>15340</v>
      </c>
      <c r="E13" s="114">
        <v>15209</v>
      </c>
      <c r="F13" s="114">
        <v>15957</v>
      </c>
      <c r="G13" s="114">
        <v>15480</v>
      </c>
      <c r="H13" s="114">
        <v>15286</v>
      </c>
      <c r="I13" s="115">
        <v>54</v>
      </c>
      <c r="J13" s="116">
        <v>0.35326442496401939</v>
      </c>
    </row>
    <row r="14" spans="1:15" s="110" customFormat="1" ht="13.5" customHeight="1" x14ac:dyDescent="0.2">
      <c r="A14" s="120"/>
      <c r="B14" s="119" t="s">
        <v>107</v>
      </c>
      <c r="C14" s="113">
        <v>45.951659502501585</v>
      </c>
      <c r="D14" s="114">
        <v>13042</v>
      </c>
      <c r="E14" s="114">
        <v>13152</v>
      </c>
      <c r="F14" s="114">
        <v>13552</v>
      </c>
      <c r="G14" s="114">
        <v>13075</v>
      </c>
      <c r="H14" s="114">
        <v>12943</v>
      </c>
      <c r="I14" s="115">
        <v>99</v>
      </c>
      <c r="J14" s="116">
        <v>0.76489221973267407</v>
      </c>
    </row>
    <row r="15" spans="1:15" s="110" customFormat="1" ht="13.5" customHeight="1" x14ac:dyDescent="0.2">
      <c r="A15" s="118" t="s">
        <v>105</v>
      </c>
      <c r="B15" s="121" t="s">
        <v>108</v>
      </c>
      <c r="C15" s="113">
        <v>9.1853991966739486</v>
      </c>
      <c r="D15" s="114">
        <v>2607</v>
      </c>
      <c r="E15" s="114">
        <v>2602</v>
      </c>
      <c r="F15" s="114">
        <v>2817</v>
      </c>
      <c r="G15" s="114">
        <v>2584</v>
      </c>
      <c r="H15" s="114">
        <v>2608</v>
      </c>
      <c r="I15" s="115">
        <v>-1</v>
      </c>
      <c r="J15" s="116">
        <v>-3.834355828220859E-2</v>
      </c>
    </row>
    <row r="16" spans="1:15" s="110" customFormat="1" ht="13.5" customHeight="1" x14ac:dyDescent="0.2">
      <c r="A16" s="118"/>
      <c r="B16" s="121" t="s">
        <v>109</v>
      </c>
      <c r="C16" s="113">
        <v>68.043125924881963</v>
      </c>
      <c r="D16" s="114">
        <v>19312</v>
      </c>
      <c r="E16" s="114">
        <v>19326</v>
      </c>
      <c r="F16" s="114">
        <v>20196</v>
      </c>
      <c r="G16" s="114">
        <v>19648</v>
      </c>
      <c r="H16" s="114">
        <v>19412</v>
      </c>
      <c r="I16" s="115">
        <v>-100</v>
      </c>
      <c r="J16" s="116">
        <v>-0.51514527096641249</v>
      </c>
    </row>
    <row r="17" spans="1:10" s="110" customFormat="1" ht="13.5" customHeight="1" x14ac:dyDescent="0.2">
      <c r="A17" s="118"/>
      <c r="B17" s="121" t="s">
        <v>110</v>
      </c>
      <c r="C17" s="113">
        <v>21.119019096610529</v>
      </c>
      <c r="D17" s="114">
        <v>5994</v>
      </c>
      <c r="E17" s="114">
        <v>5947</v>
      </c>
      <c r="F17" s="114">
        <v>6024</v>
      </c>
      <c r="G17" s="114">
        <v>5881</v>
      </c>
      <c r="H17" s="114">
        <v>5775</v>
      </c>
      <c r="I17" s="115">
        <v>219</v>
      </c>
      <c r="J17" s="116">
        <v>3.7922077922077921</v>
      </c>
    </row>
    <row r="18" spans="1:10" s="110" customFormat="1" ht="13.5" customHeight="1" x14ac:dyDescent="0.2">
      <c r="A18" s="120"/>
      <c r="B18" s="121" t="s">
        <v>111</v>
      </c>
      <c r="C18" s="113">
        <v>1.6524557818335566</v>
      </c>
      <c r="D18" s="114">
        <v>469</v>
      </c>
      <c r="E18" s="114">
        <v>486</v>
      </c>
      <c r="F18" s="114">
        <v>472</v>
      </c>
      <c r="G18" s="114">
        <v>442</v>
      </c>
      <c r="H18" s="114">
        <v>434</v>
      </c>
      <c r="I18" s="115">
        <v>35</v>
      </c>
      <c r="J18" s="116">
        <v>8.064516129032258</v>
      </c>
    </row>
    <row r="19" spans="1:10" s="110" customFormat="1" ht="13.5" customHeight="1" x14ac:dyDescent="0.2">
      <c r="A19" s="120"/>
      <c r="B19" s="121" t="s">
        <v>112</v>
      </c>
      <c r="C19" s="113">
        <v>0.4228031851173279</v>
      </c>
      <c r="D19" s="114">
        <v>120</v>
      </c>
      <c r="E19" s="114">
        <v>125</v>
      </c>
      <c r="F19" s="114">
        <v>126</v>
      </c>
      <c r="G19" s="114">
        <v>100</v>
      </c>
      <c r="H19" s="114">
        <v>95</v>
      </c>
      <c r="I19" s="115">
        <v>25</v>
      </c>
      <c r="J19" s="116">
        <v>26.315789473684209</v>
      </c>
    </row>
    <row r="20" spans="1:10" s="110" customFormat="1" ht="13.5" customHeight="1" x14ac:dyDescent="0.2">
      <c r="A20" s="118" t="s">
        <v>113</v>
      </c>
      <c r="B20" s="122" t="s">
        <v>114</v>
      </c>
      <c r="C20" s="113">
        <v>68.458882390247339</v>
      </c>
      <c r="D20" s="114">
        <v>19430</v>
      </c>
      <c r="E20" s="114">
        <v>19423</v>
      </c>
      <c r="F20" s="114">
        <v>20559</v>
      </c>
      <c r="G20" s="114">
        <v>19730</v>
      </c>
      <c r="H20" s="114">
        <v>19515</v>
      </c>
      <c r="I20" s="115">
        <v>-85</v>
      </c>
      <c r="J20" s="116">
        <v>-0.4355623879067384</v>
      </c>
    </row>
    <row r="21" spans="1:10" s="110" customFormat="1" ht="13.5" customHeight="1" x14ac:dyDescent="0.2">
      <c r="A21" s="120"/>
      <c r="B21" s="122" t="s">
        <v>115</v>
      </c>
      <c r="C21" s="113">
        <v>31.541117609752661</v>
      </c>
      <c r="D21" s="114">
        <v>8952</v>
      </c>
      <c r="E21" s="114">
        <v>8938</v>
      </c>
      <c r="F21" s="114">
        <v>8950</v>
      </c>
      <c r="G21" s="114">
        <v>8825</v>
      </c>
      <c r="H21" s="114">
        <v>8714</v>
      </c>
      <c r="I21" s="115">
        <v>238</v>
      </c>
      <c r="J21" s="116">
        <v>2.7312370897406471</v>
      </c>
    </row>
    <row r="22" spans="1:10" s="110" customFormat="1" ht="13.5" customHeight="1" x14ac:dyDescent="0.2">
      <c r="A22" s="118" t="s">
        <v>113</v>
      </c>
      <c r="B22" s="122" t="s">
        <v>116</v>
      </c>
      <c r="C22" s="113">
        <v>77.933197096751456</v>
      </c>
      <c r="D22" s="114">
        <v>22119</v>
      </c>
      <c r="E22" s="114">
        <v>22401</v>
      </c>
      <c r="F22" s="114">
        <v>22651</v>
      </c>
      <c r="G22" s="114">
        <v>22258</v>
      </c>
      <c r="H22" s="114">
        <v>22254</v>
      </c>
      <c r="I22" s="115">
        <v>-135</v>
      </c>
      <c r="J22" s="116">
        <v>-0.60663251550283093</v>
      </c>
    </row>
    <row r="23" spans="1:10" s="110" customFormat="1" ht="13.5" customHeight="1" x14ac:dyDescent="0.2">
      <c r="A23" s="123"/>
      <c r="B23" s="124" t="s">
        <v>117</v>
      </c>
      <c r="C23" s="125">
        <v>21.992812345853004</v>
      </c>
      <c r="D23" s="114">
        <v>6242</v>
      </c>
      <c r="E23" s="114">
        <v>5948</v>
      </c>
      <c r="F23" s="114">
        <v>6847</v>
      </c>
      <c r="G23" s="114">
        <v>6281</v>
      </c>
      <c r="H23" s="114">
        <v>5959</v>
      </c>
      <c r="I23" s="115">
        <v>283</v>
      </c>
      <c r="J23" s="116">
        <v>4.7491189796945799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8996</v>
      </c>
      <c r="E26" s="114">
        <v>9326</v>
      </c>
      <c r="F26" s="114">
        <v>9417</v>
      </c>
      <c r="G26" s="114">
        <v>9497</v>
      </c>
      <c r="H26" s="140">
        <v>9189</v>
      </c>
      <c r="I26" s="115">
        <v>-193</v>
      </c>
      <c r="J26" s="116">
        <v>-2.1003373598868214</v>
      </c>
    </row>
    <row r="27" spans="1:10" s="110" customFormat="1" ht="13.5" customHeight="1" x14ac:dyDescent="0.2">
      <c r="A27" s="118" t="s">
        <v>105</v>
      </c>
      <c r="B27" s="119" t="s">
        <v>106</v>
      </c>
      <c r="C27" s="113">
        <v>39.217429968875052</v>
      </c>
      <c r="D27" s="115">
        <v>3528</v>
      </c>
      <c r="E27" s="114">
        <v>3592</v>
      </c>
      <c r="F27" s="114">
        <v>3656</v>
      </c>
      <c r="G27" s="114">
        <v>3652</v>
      </c>
      <c r="H27" s="140">
        <v>3521</v>
      </c>
      <c r="I27" s="115">
        <v>7</v>
      </c>
      <c r="J27" s="116">
        <v>0.19880715705765409</v>
      </c>
    </row>
    <row r="28" spans="1:10" s="110" customFormat="1" ht="13.5" customHeight="1" x14ac:dyDescent="0.2">
      <c r="A28" s="120"/>
      <c r="B28" s="119" t="s">
        <v>107</v>
      </c>
      <c r="C28" s="113">
        <v>60.782570031124948</v>
      </c>
      <c r="D28" s="115">
        <v>5468</v>
      </c>
      <c r="E28" s="114">
        <v>5734</v>
      </c>
      <c r="F28" s="114">
        <v>5761</v>
      </c>
      <c r="G28" s="114">
        <v>5845</v>
      </c>
      <c r="H28" s="140">
        <v>5668</v>
      </c>
      <c r="I28" s="115">
        <v>-200</v>
      </c>
      <c r="J28" s="116">
        <v>-3.5285815102328866</v>
      </c>
    </row>
    <row r="29" spans="1:10" s="110" customFormat="1" ht="13.5" customHeight="1" x14ac:dyDescent="0.2">
      <c r="A29" s="118" t="s">
        <v>105</v>
      </c>
      <c r="B29" s="121" t="s">
        <v>108</v>
      </c>
      <c r="C29" s="113">
        <v>11.149399733214763</v>
      </c>
      <c r="D29" s="115">
        <v>1003</v>
      </c>
      <c r="E29" s="114">
        <v>1035</v>
      </c>
      <c r="F29" s="114">
        <v>1071</v>
      </c>
      <c r="G29" s="114">
        <v>1122</v>
      </c>
      <c r="H29" s="140">
        <v>1033</v>
      </c>
      <c r="I29" s="115">
        <v>-30</v>
      </c>
      <c r="J29" s="116">
        <v>-2.9041626331074539</v>
      </c>
    </row>
    <row r="30" spans="1:10" s="110" customFormat="1" ht="13.5" customHeight="1" x14ac:dyDescent="0.2">
      <c r="A30" s="118"/>
      <c r="B30" s="121" t="s">
        <v>109</v>
      </c>
      <c r="C30" s="113">
        <v>49.988883948421524</v>
      </c>
      <c r="D30" s="115">
        <v>4497</v>
      </c>
      <c r="E30" s="114">
        <v>4682</v>
      </c>
      <c r="F30" s="114">
        <v>4727</v>
      </c>
      <c r="G30" s="114">
        <v>4820</v>
      </c>
      <c r="H30" s="140">
        <v>4724</v>
      </c>
      <c r="I30" s="115">
        <v>-227</v>
      </c>
      <c r="J30" s="116">
        <v>-4.8052497883149874</v>
      </c>
    </row>
    <row r="31" spans="1:10" s="110" customFormat="1" ht="13.5" customHeight="1" x14ac:dyDescent="0.2">
      <c r="A31" s="118"/>
      <c r="B31" s="121" t="s">
        <v>110</v>
      </c>
      <c r="C31" s="113">
        <v>21.987550022232103</v>
      </c>
      <c r="D31" s="115">
        <v>1978</v>
      </c>
      <c r="E31" s="114">
        <v>2028</v>
      </c>
      <c r="F31" s="114">
        <v>2046</v>
      </c>
      <c r="G31" s="114">
        <v>2019</v>
      </c>
      <c r="H31" s="140">
        <v>1945</v>
      </c>
      <c r="I31" s="115">
        <v>33</v>
      </c>
      <c r="J31" s="116">
        <v>1.6966580976863752</v>
      </c>
    </row>
    <row r="32" spans="1:10" s="110" customFormat="1" ht="13.5" customHeight="1" x14ac:dyDescent="0.2">
      <c r="A32" s="120"/>
      <c r="B32" s="121" t="s">
        <v>111</v>
      </c>
      <c r="C32" s="113">
        <v>16.874166296131612</v>
      </c>
      <c r="D32" s="115">
        <v>1518</v>
      </c>
      <c r="E32" s="114">
        <v>1581</v>
      </c>
      <c r="F32" s="114">
        <v>1573</v>
      </c>
      <c r="G32" s="114">
        <v>1536</v>
      </c>
      <c r="H32" s="140">
        <v>1487</v>
      </c>
      <c r="I32" s="115">
        <v>31</v>
      </c>
      <c r="J32" s="116">
        <v>2.0847343644922662</v>
      </c>
    </row>
    <row r="33" spans="1:10" s="110" customFormat="1" ht="13.5" customHeight="1" x14ac:dyDescent="0.2">
      <c r="A33" s="120"/>
      <c r="B33" s="121" t="s">
        <v>112</v>
      </c>
      <c r="C33" s="113">
        <v>1.611827478879502</v>
      </c>
      <c r="D33" s="115">
        <v>145</v>
      </c>
      <c r="E33" s="114">
        <v>168</v>
      </c>
      <c r="F33" s="114">
        <v>161</v>
      </c>
      <c r="G33" s="114">
        <v>127</v>
      </c>
      <c r="H33" s="140">
        <v>119</v>
      </c>
      <c r="I33" s="115">
        <v>26</v>
      </c>
      <c r="J33" s="116">
        <v>21.84873949579832</v>
      </c>
    </row>
    <row r="34" spans="1:10" s="110" customFormat="1" ht="13.5" customHeight="1" x14ac:dyDescent="0.2">
      <c r="A34" s="118" t="s">
        <v>113</v>
      </c>
      <c r="B34" s="122" t="s">
        <v>116</v>
      </c>
      <c r="C34" s="113">
        <v>85.037794575366831</v>
      </c>
      <c r="D34" s="115">
        <v>7650</v>
      </c>
      <c r="E34" s="114">
        <v>7911</v>
      </c>
      <c r="F34" s="114">
        <v>7969</v>
      </c>
      <c r="G34" s="114">
        <v>8035</v>
      </c>
      <c r="H34" s="140">
        <v>7825</v>
      </c>
      <c r="I34" s="115">
        <v>-175</v>
      </c>
      <c r="J34" s="116">
        <v>-2.2364217252396168</v>
      </c>
    </row>
    <row r="35" spans="1:10" s="110" customFormat="1" ht="13.5" customHeight="1" x14ac:dyDescent="0.2">
      <c r="A35" s="118"/>
      <c r="B35" s="119" t="s">
        <v>117</v>
      </c>
      <c r="C35" s="113">
        <v>14.47309915518008</v>
      </c>
      <c r="D35" s="115">
        <v>1302</v>
      </c>
      <c r="E35" s="114">
        <v>1369</v>
      </c>
      <c r="F35" s="114">
        <v>1404</v>
      </c>
      <c r="G35" s="114">
        <v>1422</v>
      </c>
      <c r="H35" s="140">
        <v>1324</v>
      </c>
      <c r="I35" s="115">
        <v>-22</v>
      </c>
      <c r="J35" s="116">
        <v>-1.661631419939577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5412</v>
      </c>
      <c r="E37" s="114">
        <v>5623</v>
      </c>
      <c r="F37" s="114">
        <v>5676</v>
      </c>
      <c r="G37" s="114">
        <v>5821</v>
      </c>
      <c r="H37" s="140">
        <v>5663</v>
      </c>
      <c r="I37" s="115">
        <v>-251</v>
      </c>
      <c r="J37" s="116">
        <v>-4.4322797104008478</v>
      </c>
    </row>
    <row r="38" spans="1:10" s="110" customFormat="1" ht="13.5" customHeight="1" x14ac:dyDescent="0.2">
      <c r="A38" s="118" t="s">
        <v>105</v>
      </c>
      <c r="B38" s="119" t="s">
        <v>106</v>
      </c>
      <c r="C38" s="113">
        <v>35.051736881005176</v>
      </c>
      <c r="D38" s="115">
        <v>1897</v>
      </c>
      <c r="E38" s="114">
        <v>1934</v>
      </c>
      <c r="F38" s="114">
        <v>1977</v>
      </c>
      <c r="G38" s="114">
        <v>2013</v>
      </c>
      <c r="H38" s="140">
        <v>1939</v>
      </c>
      <c r="I38" s="115">
        <v>-42</v>
      </c>
      <c r="J38" s="116">
        <v>-2.1660649819494586</v>
      </c>
    </row>
    <row r="39" spans="1:10" s="110" customFormat="1" ht="13.5" customHeight="1" x14ac:dyDescent="0.2">
      <c r="A39" s="120"/>
      <c r="B39" s="119" t="s">
        <v>107</v>
      </c>
      <c r="C39" s="113">
        <v>64.948263118994831</v>
      </c>
      <c r="D39" s="115">
        <v>3515</v>
      </c>
      <c r="E39" s="114">
        <v>3689</v>
      </c>
      <c r="F39" s="114">
        <v>3699</v>
      </c>
      <c r="G39" s="114">
        <v>3808</v>
      </c>
      <c r="H39" s="140">
        <v>3724</v>
      </c>
      <c r="I39" s="115">
        <v>-209</v>
      </c>
      <c r="J39" s="116">
        <v>-5.6122448979591839</v>
      </c>
    </row>
    <row r="40" spans="1:10" s="110" customFormat="1" ht="13.5" customHeight="1" x14ac:dyDescent="0.2">
      <c r="A40" s="118" t="s">
        <v>105</v>
      </c>
      <c r="B40" s="121" t="s">
        <v>108</v>
      </c>
      <c r="C40" s="113">
        <v>12.934220251293421</v>
      </c>
      <c r="D40" s="115">
        <v>700</v>
      </c>
      <c r="E40" s="114">
        <v>712</v>
      </c>
      <c r="F40" s="114">
        <v>733</v>
      </c>
      <c r="G40" s="114">
        <v>804</v>
      </c>
      <c r="H40" s="140">
        <v>741</v>
      </c>
      <c r="I40" s="115">
        <v>-41</v>
      </c>
      <c r="J40" s="116">
        <v>-5.5330634278002702</v>
      </c>
    </row>
    <row r="41" spans="1:10" s="110" customFormat="1" ht="13.5" customHeight="1" x14ac:dyDescent="0.2">
      <c r="A41" s="118"/>
      <c r="B41" s="121" t="s">
        <v>109</v>
      </c>
      <c r="C41" s="113">
        <v>36.326681448632669</v>
      </c>
      <c r="D41" s="115">
        <v>1966</v>
      </c>
      <c r="E41" s="114">
        <v>2055</v>
      </c>
      <c r="F41" s="114">
        <v>2079</v>
      </c>
      <c r="G41" s="114">
        <v>2176</v>
      </c>
      <c r="H41" s="140">
        <v>2179</v>
      </c>
      <c r="I41" s="115">
        <v>-213</v>
      </c>
      <c r="J41" s="116">
        <v>-9.7751262046810456</v>
      </c>
    </row>
    <row r="42" spans="1:10" s="110" customFormat="1" ht="13.5" customHeight="1" x14ac:dyDescent="0.2">
      <c r="A42" s="118"/>
      <c r="B42" s="121" t="s">
        <v>110</v>
      </c>
      <c r="C42" s="113">
        <v>23.355506282335551</v>
      </c>
      <c r="D42" s="115">
        <v>1264</v>
      </c>
      <c r="E42" s="114">
        <v>1307</v>
      </c>
      <c r="F42" s="114">
        <v>1328</v>
      </c>
      <c r="G42" s="114">
        <v>1340</v>
      </c>
      <c r="H42" s="140">
        <v>1286</v>
      </c>
      <c r="I42" s="115">
        <v>-22</v>
      </c>
      <c r="J42" s="116">
        <v>-1.7107309486780715</v>
      </c>
    </row>
    <row r="43" spans="1:10" s="110" customFormat="1" ht="13.5" customHeight="1" x14ac:dyDescent="0.2">
      <c r="A43" s="120"/>
      <c r="B43" s="121" t="s">
        <v>111</v>
      </c>
      <c r="C43" s="113">
        <v>27.383592017738358</v>
      </c>
      <c r="D43" s="115">
        <v>1482</v>
      </c>
      <c r="E43" s="114">
        <v>1549</v>
      </c>
      <c r="F43" s="114">
        <v>1536</v>
      </c>
      <c r="G43" s="114">
        <v>1501</v>
      </c>
      <c r="H43" s="140">
        <v>1457</v>
      </c>
      <c r="I43" s="115">
        <v>25</v>
      </c>
      <c r="J43" s="116">
        <v>1.7158544955387782</v>
      </c>
    </row>
    <row r="44" spans="1:10" s="110" customFormat="1" ht="13.5" customHeight="1" x14ac:dyDescent="0.2">
      <c r="A44" s="120"/>
      <c r="B44" s="121" t="s">
        <v>112</v>
      </c>
      <c r="C44" s="113">
        <v>2.4205469327420546</v>
      </c>
      <c r="D44" s="115">
        <v>131</v>
      </c>
      <c r="E44" s="114">
        <v>155</v>
      </c>
      <c r="F44" s="114">
        <v>146</v>
      </c>
      <c r="G44" s="114">
        <v>113</v>
      </c>
      <c r="H44" s="140">
        <v>110</v>
      </c>
      <c r="I44" s="115">
        <v>21</v>
      </c>
      <c r="J44" s="116">
        <v>19.09090909090909</v>
      </c>
    </row>
    <row r="45" spans="1:10" s="110" customFormat="1" ht="13.5" customHeight="1" x14ac:dyDescent="0.2">
      <c r="A45" s="118" t="s">
        <v>113</v>
      </c>
      <c r="B45" s="122" t="s">
        <v>116</v>
      </c>
      <c r="C45" s="113">
        <v>84.793052475979309</v>
      </c>
      <c r="D45" s="115">
        <v>4589</v>
      </c>
      <c r="E45" s="114">
        <v>4755</v>
      </c>
      <c r="F45" s="114">
        <v>4792</v>
      </c>
      <c r="G45" s="114">
        <v>4922</v>
      </c>
      <c r="H45" s="140">
        <v>4808</v>
      </c>
      <c r="I45" s="115">
        <v>-219</v>
      </c>
      <c r="J45" s="116">
        <v>-4.5549084858569051</v>
      </c>
    </row>
    <row r="46" spans="1:10" s="110" customFormat="1" ht="13.5" customHeight="1" x14ac:dyDescent="0.2">
      <c r="A46" s="118"/>
      <c r="B46" s="119" t="s">
        <v>117</v>
      </c>
      <c r="C46" s="113">
        <v>14.393939393939394</v>
      </c>
      <c r="D46" s="115">
        <v>779</v>
      </c>
      <c r="E46" s="114">
        <v>822</v>
      </c>
      <c r="F46" s="114">
        <v>840</v>
      </c>
      <c r="G46" s="114">
        <v>859</v>
      </c>
      <c r="H46" s="140">
        <v>815</v>
      </c>
      <c r="I46" s="115">
        <v>-36</v>
      </c>
      <c r="J46" s="116">
        <v>-4.4171779141104297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3584</v>
      </c>
      <c r="E48" s="114">
        <v>3703</v>
      </c>
      <c r="F48" s="114">
        <v>3741</v>
      </c>
      <c r="G48" s="114">
        <v>3676</v>
      </c>
      <c r="H48" s="140">
        <v>3526</v>
      </c>
      <c r="I48" s="115">
        <v>58</v>
      </c>
      <c r="J48" s="116">
        <v>1.6449234259784458</v>
      </c>
    </row>
    <row r="49" spans="1:12" s="110" customFormat="1" ht="13.5" customHeight="1" x14ac:dyDescent="0.2">
      <c r="A49" s="118" t="s">
        <v>105</v>
      </c>
      <c r="B49" s="119" t="s">
        <v>106</v>
      </c>
      <c r="C49" s="113">
        <v>45.5078125</v>
      </c>
      <c r="D49" s="115">
        <v>1631</v>
      </c>
      <c r="E49" s="114">
        <v>1658</v>
      </c>
      <c r="F49" s="114">
        <v>1679</v>
      </c>
      <c r="G49" s="114">
        <v>1639</v>
      </c>
      <c r="H49" s="140">
        <v>1582</v>
      </c>
      <c r="I49" s="115">
        <v>49</v>
      </c>
      <c r="J49" s="116">
        <v>3.0973451327433628</v>
      </c>
    </row>
    <row r="50" spans="1:12" s="110" customFormat="1" ht="13.5" customHeight="1" x14ac:dyDescent="0.2">
      <c r="A50" s="120"/>
      <c r="B50" s="119" t="s">
        <v>107</v>
      </c>
      <c r="C50" s="113">
        <v>54.4921875</v>
      </c>
      <c r="D50" s="115">
        <v>1953</v>
      </c>
      <c r="E50" s="114">
        <v>2045</v>
      </c>
      <c r="F50" s="114">
        <v>2062</v>
      </c>
      <c r="G50" s="114">
        <v>2037</v>
      </c>
      <c r="H50" s="140">
        <v>1944</v>
      </c>
      <c r="I50" s="115">
        <v>9</v>
      </c>
      <c r="J50" s="116">
        <v>0.46296296296296297</v>
      </c>
    </row>
    <row r="51" spans="1:12" s="110" customFormat="1" ht="13.5" customHeight="1" x14ac:dyDescent="0.2">
      <c r="A51" s="118" t="s">
        <v>105</v>
      </c>
      <c r="B51" s="121" t="s">
        <v>108</v>
      </c>
      <c r="C51" s="113">
        <v>8.4542410714285712</v>
      </c>
      <c r="D51" s="115">
        <v>303</v>
      </c>
      <c r="E51" s="114">
        <v>323</v>
      </c>
      <c r="F51" s="114">
        <v>338</v>
      </c>
      <c r="G51" s="114">
        <v>318</v>
      </c>
      <c r="H51" s="140">
        <v>292</v>
      </c>
      <c r="I51" s="115">
        <v>11</v>
      </c>
      <c r="J51" s="116">
        <v>3.7671232876712328</v>
      </c>
    </row>
    <row r="52" spans="1:12" s="110" customFormat="1" ht="13.5" customHeight="1" x14ac:dyDescent="0.2">
      <c r="A52" s="118"/>
      <c r="B52" s="121" t="s">
        <v>109</v>
      </c>
      <c r="C52" s="113">
        <v>70.619419642857139</v>
      </c>
      <c r="D52" s="115">
        <v>2531</v>
      </c>
      <c r="E52" s="114">
        <v>2627</v>
      </c>
      <c r="F52" s="114">
        <v>2648</v>
      </c>
      <c r="G52" s="114">
        <v>2644</v>
      </c>
      <c r="H52" s="140">
        <v>2545</v>
      </c>
      <c r="I52" s="115">
        <v>-14</v>
      </c>
      <c r="J52" s="116">
        <v>-0.55009823182711204</v>
      </c>
    </row>
    <row r="53" spans="1:12" s="110" customFormat="1" ht="13.5" customHeight="1" x14ac:dyDescent="0.2">
      <c r="A53" s="118"/>
      <c r="B53" s="121" t="s">
        <v>110</v>
      </c>
      <c r="C53" s="113">
        <v>19.921875</v>
      </c>
      <c r="D53" s="115">
        <v>714</v>
      </c>
      <c r="E53" s="114">
        <v>721</v>
      </c>
      <c r="F53" s="114">
        <v>718</v>
      </c>
      <c r="G53" s="114">
        <v>679</v>
      </c>
      <c r="H53" s="140">
        <v>659</v>
      </c>
      <c r="I53" s="115">
        <v>55</v>
      </c>
      <c r="J53" s="116">
        <v>8.3459787556904406</v>
      </c>
    </row>
    <row r="54" spans="1:12" s="110" customFormat="1" ht="13.5" customHeight="1" x14ac:dyDescent="0.2">
      <c r="A54" s="120"/>
      <c r="B54" s="121" t="s">
        <v>111</v>
      </c>
      <c r="C54" s="113">
        <v>1.0044642857142858</v>
      </c>
      <c r="D54" s="115">
        <v>36</v>
      </c>
      <c r="E54" s="114">
        <v>32</v>
      </c>
      <c r="F54" s="114">
        <v>37</v>
      </c>
      <c r="G54" s="114">
        <v>35</v>
      </c>
      <c r="H54" s="140">
        <v>30</v>
      </c>
      <c r="I54" s="115">
        <v>6</v>
      </c>
      <c r="J54" s="116">
        <v>20</v>
      </c>
    </row>
    <row r="55" spans="1:12" s="110" customFormat="1" ht="13.5" customHeight="1" x14ac:dyDescent="0.2">
      <c r="A55" s="120"/>
      <c r="B55" s="121" t="s">
        <v>112</v>
      </c>
      <c r="C55" s="113">
        <v>0.390625</v>
      </c>
      <c r="D55" s="115">
        <v>14</v>
      </c>
      <c r="E55" s="114">
        <v>13</v>
      </c>
      <c r="F55" s="114">
        <v>15</v>
      </c>
      <c r="G55" s="114">
        <v>14</v>
      </c>
      <c r="H55" s="140">
        <v>9</v>
      </c>
      <c r="I55" s="115">
        <v>5</v>
      </c>
      <c r="J55" s="116">
        <v>55.555555555555557</v>
      </c>
    </row>
    <row r="56" spans="1:12" s="110" customFormat="1" ht="13.5" customHeight="1" x14ac:dyDescent="0.2">
      <c r="A56" s="118" t="s">
        <v>113</v>
      </c>
      <c r="B56" s="122" t="s">
        <v>116</v>
      </c>
      <c r="C56" s="113">
        <v>85.407366071428569</v>
      </c>
      <c r="D56" s="115">
        <v>3061</v>
      </c>
      <c r="E56" s="114">
        <v>3156</v>
      </c>
      <c r="F56" s="114">
        <v>3177</v>
      </c>
      <c r="G56" s="114">
        <v>3113</v>
      </c>
      <c r="H56" s="140">
        <v>3017</v>
      </c>
      <c r="I56" s="115">
        <v>44</v>
      </c>
      <c r="J56" s="116">
        <v>1.4584023864766325</v>
      </c>
    </row>
    <row r="57" spans="1:12" s="110" customFormat="1" ht="13.5" customHeight="1" x14ac:dyDescent="0.2">
      <c r="A57" s="142"/>
      <c r="B57" s="124" t="s">
        <v>117</v>
      </c>
      <c r="C57" s="125">
        <v>14.592633928571429</v>
      </c>
      <c r="D57" s="143">
        <v>523</v>
      </c>
      <c r="E57" s="144">
        <v>547</v>
      </c>
      <c r="F57" s="144">
        <v>564</v>
      </c>
      <c r="G57" s="144">
        <v>563</v>
      </c>
      <c r="H57" s="145">
        <v>509</v>
      </c>
      <c r="I57" s="143">
        <v>14</v>
      </c>
      <c r="J57" s="146">
        <v>2.7504911591355601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28382</v>
      </c>
      <c r="E12" s="236">
        <v>28361</v>
      </c>
      <c r="F12" s="114">
        <v>29509</v>
      </c>
      <c r="G12" s="114">
        <v>28555</v>
      </c>
      <c r="H12" s="140">
        <v>28229</v>
      </c>
      <c r="I12" s="115">
        <v>153</v>
      </c>
      <c r="J12" s="116">
        <v>0.54199581990151968</v>
      </c>
    </row>
    <row r="13" spans="1:15" s="110" customFormat="1" ht="12" customHeight="1" x14ac:dyDescent="0.2">
      <c r="A13" s="118" t="s">
        <v>105</v>
      </c>
      <c r="B13" s="119" t="s">
        <v>106</v>
      </c>
      <c r="C13" s="113">
        <v>54.048340497498415</v>
      </c>
      <c r="D13" s="115">
        <v>15340</v>
      </c>
      <c r="E13" s="114">
        <v>15209</v>
      </c>
      <c r="F13" s="114">
        <v>15957</v>
      </c>
      <c r="G13" s="114">
        <v>15480</v>
      </c>
      <c r="H13" s="140">
        <v>15286</v>
      </c>
      <c r="I13" s="115">
        <v>54</v>
      </c>
      <c r="J13" s="116">
        <v>0.35326442496401939</v>
      </c>
    </row>
    <row r="14" spans="1:15" s="110" customFormat="1" ht="12" customHeight="1" x14ac:dyDescent="0.2">
      <c r="A14" s="118"/>
      <c r="B14" s="119" t="s">
        <v>107</v>
      </c>
      <c r="C14" s="113">
        <v>45.951659502501585</v>
      </c>
      <c r="D14" s="115">
        <v>13042</v>
      </c>
      <c r="E14" s="114">
        <v>13152</v>
      </c>
      <c r="F14" s="114">
        <v>13552</v>
      </c>
      <c r="G14" s="114">
        <v>13075</v>
      </c>
      <c r="H14" s="140">
        <v>12943</v>
      </c>
      <c r="I14" s="115">
        <v>99</v>
      </c>
      <c r="J14" s="116">
        <v>0.76489221973267407</v>
      </c>
    </row>
    <row r="15" spans="1:15" s="110" customFormat="1" ht="12" customHeight="1" x14ac:dyDescent="0.2">
      <c r="A15" s="118" t="s">
        <v>105</v>
      </c>
      <c r="B15" s="121" t="s">
        <v>108</v>
      </c>
      <c r="C15" s="113">
        <v>9.1853991966739486</v>
      </c>
      <c r="D15" s="115">
        <v>2607</v>
      </c>
      <c r="E15" s="114">
        <v>2602</v>
      </c>
      <c r="F15" s="114">
        <v>2817</v>
      </c>
      <c r="G15" s="114">
        <v>2584</v>
      </c>
      <c r="H15" s="140">
        <v>2608</v>
      </c>
      <c r="I15" s="115">
        <v>-1</v>
      </c>
      <c r="J15" s="116">
        <v>-3.834355828220859E-2</v>
      </c>
    </row>
    <row r="16" spans="1:15" s="110" customFormat="1" ht="12" customHeight="1" x14ac:dyDescent="0.2">
      <c r="A16" s="118"/>
      <c r="B16" s="121" t="s">
        <v>109</v>
      </c>
      <c r="C16" s="113">
        <v>68.043125924881963</v>
      </c>
      <c r="D16" s="115">
        <v>19312</v>
      </c>
      <c r="E16" s="114">
        <v>19326</v>
      </c>
      <c r="F16" s="114">
        <v>20196</v>
      </c>
      <c r="G16" s="114">
        <v>19648</v>
      </c>
      <c r="H16" s="140">
        <v>19412</v>
      </c>
      <c r="I16" s="115">
        <v>-100</v>
      </c>
      <c r="J16" s="116">
        <v>-0.51514527096641249</v>
      </c>
    </row>
    <row r="17" spans="1:10" s="110" customFormat="1" ht="12" customHeight="1" x14ac:dyDescent="0.2">
      <c r="A17" s="118"/>
      <c r="B17" s="121" t="s">
        <v>110</v>
      </c>
      <c r="C17" s="113">
        <v>21.119019096610529</v>
      </c>
      <c r="D17" s="115">
        <v>5994</v>
      </c>
      <c r="E17" s="114">
        <v>5947</v>
      </c>
      <c r="F17" s="114">
        <v>6024</v>
      </c>
      <c r="G17" s="114">
        <v>5881</v>
      </c>
      <c r="H17" s="140">
        <v>5775</v>
      </c>
      <c r="I17" s="115">
        <v>219</v>
      </c>
      <c r="J17" s="116">
        <v>3.7922077922077921</v>
      </c>
    </row>
    <row r="18" spans="1:10" s="110" customFormat="1" ht="12" customHeight="1" x14ac:dyDescent="0.2">
      <c r="A18" s="120"/>
      <c r="B18" s="121" t="s">
        <v>111</v>
      </c>
      <c r="C18" s="113">
        <v>1.6524557818335566</v>
      </c>
      <c r="D18" s="115">
        <v>469</v>
      </c>
      <c r="E18" s="114">
        <v>486</v>
      </c>
      <c r="F18" s="114">
        <v>472</v>
      </c>
      <c r="G18" s="114">
        <v>442</v>
      </c>
      <c r="H18" s="140">
        <v>434</v>
      </c>
      <c r="I18" s="115">
        <v>35</v>
      </c>
      <c r="J18" s="116">
        <v>8.064516129032258</v>
      </c>
    </row>
    <row r="19" spans="1:10" s="110" customFormat="1" ht="12" customHeight="1" x14ac:dyDescent="0.2">
      <c r="A19" s="120"/>
      <c r="B19" s="121" t="s">
        <v>112</v>
      </c>
      <c r="C19" s="113">
        <v>0.4228031851173279</v>
      </c>
      <c r="D19" s="115">
        <v>120</v>
      </c>
      <c r="E19" s="114">
        <v>125</v>
      </c>
      <c r="F19" s="114">
        <v>126</v>
      </c>
      <c r="G19" s="114">
        <v>100</v>
      </c>
      <c r="H19" s="140">
        <v>95</v>
      </c>
      <c r="I19" s="115">
        <v>25</v>
      </c>
      <c r="J19" s="116">
        <v>26.315789473684209</v>
      </c>
    </row>
    <row r="20" spans="1:10" s="110" customFormat="1" ht="12" customHeight="1" x14ac:dyDescent="0.2">
      <c r="A20" s="118" t="s">
        <v>113</v>
      </c>
      <c r="B20" s="119" t="s">
        <v>181</v>
      </c>
      <c r="C20" s="113">
        <v>68.458882390247339</v>
      </c>
      <c r="D20" s="115">
        <v>19430</v>
      </c>
      <c r="E20" s="114">
        <v>19423</v>
      </c>
      <c r="F20" s="114">
        <v>20559</v>
      </c>
      <c r="G20" s="114">
        <v>19730</v>
      </c>
      <c r="H20" s="140">
        <v>19515</v>
      </c>
      <c r="I20" s="115">
        <v>-85</v>
      </c>
      <c r="J20" s="116">
        <v>-0.4355623879067384</v>
      </c>
    </row>
    <row r="21" spans="1:10" s="110" customFormat="1" ht="12" customHeight="1" x14ac:dyDescent="0.2">
      <c r="A21" s="118"/>
      <c r="B21" s="119" t="s">
        <v>182</v>
      </c>
      <c r="C21" s="113">
        <v>31.541117609752661</v>
      </c>
      <c r="D21" s="115">
        <v>8952</v>
      </c>
      <c r="E21" s="114">
        <v>8938</v>
      </c>
      <c r="F21" s="114">
        <v>8950</v>
      </c>
      <c r="G21" s="114">
        <v>8825</v>
      </c>
      <c r="H21" s="140">
        <v>8714</v>
      </c>
      <c r="I21" s="115">
        <v>238</v>
      </c>
      <c r="J21" s="116">
        <v>2.7312370897406471</v>
      </c>
    </row>
    <row r="22" spans="1:10" s="110" customFormat="1" ht="12" customHeight="1" x14ac:dyDescent="0.2">
      <c r="A22" s="118" t="s">
        <v>113</v>
      </c>
      <c r="B22" s="119" t="s">
        <v>116</v>
      </c>
      <c r="C22" s="113">
        <v>77.933197096751456</v>
      </c>
      <c r="D22" s="115">
        <v>22119</v>
      </c>
      <c r="E22" s="114">
        <v>22401</v>
      </c>
      <c r="F22" s="114">
        <v>22651</v>
      </c>
      <c r="G22" s="114">
        <v>22258</v>
      </c>
      <c r="H22" s="140">
        <v>22254</v>
      </c>
      <c r="I22" s="115">
        <v>-135</v>
      </c>
      <c r="J22" s="116">
        <v>-0.60663251550283093</v>
      </c>
    </row>
    <row r="23" spans="1:10" s="110" customFormat="1" ht="12" customHeight="1" x14ac:dyDescent="0.2">
      <c r="A23" s="118"/>
      <c r="B23" s="119" t="s">
        <v>117</v>
      </c>
      <c r="C23" s="113">
        <v>21.992812345853004</v>
      </c>
      <c r="D23" s="115">
        <v>6242</v>
      </c>
      <c r="E23" s="114">
        <v>5948</v>
      </c>
      <c r="F23" s="114">
        <v>6847</v>
      </c>
      <c r="G23" s="114">
        <v>6281</v>
      </c>
      <c r="H23" s="140">
        <v>5959</v>
      </c>
      <c r="I23" s="115">
        <v>283</v>
      </c>
      <c r="J23" s="116">
        <v>4.7491189796945799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64198</v>
      </c>
      <c r="E64" s="236">
        <v>64526</v>
      </c>
      <c r="F64" s="236">
        <v>65680</v>
      </c>
      <c r="G64" s="236">
        <v>64248</v>
      </c>
      <c r="H64" s="140">
        <v>64220</v>
      </c>
      <c r="I64" s="115">
        <v>-22</v>
      </c>
      <c r="J64" s="116">
        <v>-3.4257240734973528E-2</v>
      </c>
    </row>
    <row r="65" spans="1:12" s="110" customFormat="1" ht="12" customHeight="1" x14ac:dyDescent="0.2">
      <c r="A65" s="118" t="s">
        <v>105</v>
      </c>
      <c r="B65" s="119" t="s">
        <v>106</v>
      </c>
      <c r="C65" s="113">
        <v>54.535966852549926</v>
      </c>
      <c r="D65" s="235">
        <v>35011</v>
      </c>
      <c r="E65" s="236">
        <v>35158</v>
      </c>
      <c r="F65" s="236">
        <v>35912</v>
      </c>
      <c r="G65" s="236">
        <v>35184</v>
      </c>
      <c r="H65" s="140">
        <v>35128</v>
      </c>
      <c r="I65" s="115">
        <v>-117</v>
      </c>
      <c r="J65" s="116">
        <v>-0.33306763835117287</v>
      </c>
    </row>
    <row r="66" spans="1:12" s="110" customFormat="1" ht="12" customHeight="1" x14ac:dyDescent="0.2">
      <c r="A66" s="118"/>
      <c r="B66" s="119" t="s">
        <v>107</v>
      </c>
      <c r="C66" s="113">
        <v>45.464033147450074</v>
      </c>
      <c r="D66" s="235">
        <v>29187</v>
      </c>
      <c r="E66" s="236">
        <v>29368</v>
      </c>
      <c r="F66" s="236">
        <v>29768</v>
      </c>
      <c r="G66" s="236">
        <v>29064</v>
      </c>
      <c r="H66" s="140">
        <v>29092</v>
      </c>
      <c r="I66" s="115">
        <v>95</v>
      </c>
      <c r="J66" s="116">
        <v>0.32655025436546131</v>
      </c>
    </row>
    <row r="67" spans="1:12" s="110" customFormat="1" ht="12" customHeight="1" x14ac:dyDescent="0.2">
      <c r="A67" s="118" t="s">
        <v>105</v>
      </c>
      <c r="B67" s="121" t="s">
        <v>108</v>
      </c>
      <c r="C67" s="113">
        <v>9.4457771270133026</v>
      </c>
      <c r="D67" s="235">
        <v>6064</v>
      </c>
      <c r="E67" s="236">
        <v>6351</v>
      </c>
      <c r="F67" s="236">
        <v>6645</v>
      </c>
      <c r="G67" s="236">
        <v>6029</v>
      </c>
      <c r="H67" s="140">
        <v>6213</v>
      </c>
      <c r="I67" s="115">
        <v>-149</v>
      </c>
      <c r="J67" s="116">
        <v>-2.3981973281828424</v>
      </c>
    </row>
    <row r="68" spans="1:12" s="110" customFormat="1" ht="12" customHeight="1" x14ac:dyDescent="0.2">
      <c r="A68" s="118"/>
      <c r="B68" s="121" t="s">
        <v>109</v>
      </c>
      <c r="C68" s="113">
        <v>67.302719710894422</v>
      </c>
      <c r="D68" s="235">
        <v>43207</v>
      </c>
      <c r="E68" s="236">
        <v>43358</v>
      </c>
      <c r="F68" s="236">
        <v>44250</v>
      </c>
      <c r="G68" s="236">
        <v>43677</v>
      </c>
      <c r="H68" s="140">
        <v>43666</v>
      </c>
      <c r="I68" s="115">
        <v>-459</v>
      </c>
      <c r="J68" s="116">
        <v>-1.0511610864288004</v>
      </c>
    </row>
    <row r="69" spans="1:12" s="110" customFormat="1" ht="12" customHeight="1" x14ac:dyDescent="0.2">
      <c r="A69" s="118"/>
      <c r="B69" s="121" t="s">
        <v>110</v>
      </c>
      <c r="C69" s="113">
        <v>22.221876070905637</v>
      </c>
      <c r="D69" s="235">
        <v>14266</v>
      </c>
      <c r="E69" s="236">
        <v>14151</v>
      </c>
      <c r="F69" s="236">
        <v>14146</v>
      </c>
      <c r="G69" s="236">
        <v>13924</v>
      </c>
      <c r="H69" s="140">
        <v>13723</v>
      </c>
      <c r="I69" s="115">
        <v>543</v>
      </c>
      <c r="J69" s="116">
        <v>3.9568607447351161</v>
      </c>
    </row>
    <row r="70" spans="1:12" s="110" customFormat="1" ht="12" customHeight="1" x14ac:dyDescent="0.2">
      <c r="A70" s="120"/>
      <c r="B70" s="121" t="s">
        <v>111</v>
      </c>
      <c r="C70" s="113">
        <v>1.0296270911866414</v>
      </c>
      <c r="D70" s="235">
        <v>661</v>
      </c>
      <c r="E70" s="236">
        <v>666</v>
      </c>
      <c r="F70" s="236">
        <v>639</v>
      </c>
      <c r="G70" s="236">
        <v>618</v>
      </c>
      <c r="H70" s="140">
        <v>618</v>
      </c>
      <c r="I70" s="115">
        <v>43</v>
      </c>
      <c r="J70" s="116">
        <v>6.9579288025889969</v>
      </c>
    </row>
    <row r="71" spans="1:12" s="110" customFormat="1" ht="12" customHeight="1" x14ac:dyDescent="0.2">
      <c r="A71" s="120"/>
      <c r="B71" s="121" t="s">
        <v>112</v>
      </c>
      <c r="C71" s="113">
        <v>0.31153618492787938</v>
      </c>
      <c r="D71" s="235">
        <v>200</v>
      </c>
      <c r="E71" s="236">
        <v>181</v>
      </c>
      <c r="F71" s="236">
        <v>178</v>
      </c>
      <c r="G71" s="236">
        <v>162</v>
      </c>
      <c r="H71" s="140">
        <v>170</v>
      </c>
      <c r="I71" s="115">
        <v>30</v>
      </c>
      <c r="J71" s="116">
        <v>17.647058823529413</v>
      </c>
    </row>
    <row r="72" spans="1:12" s="110" customFormat="1" ht="12" customHeight="1" x14ac:dyDescent="0.2">
      <c r="A72" s="118" t="s">
        <v>113</v>
      </c>
      <c r="B72" s="119" t="s">
        <v>181</v>
      </c>
      <c r="C72" s="113">
        <v>72.615969344839399</v>
      </c>
      <c r="D72" s="235">
        <v>46618</v>
      </c>
      <c r="E72" s="236">
        <v>46951</v>
      </c>
      <c r="F72" s="236">
        <v>48158</v>
      </c>
      <c r="G72" s="236">
        <v>46986</v>
      </c>
      <c r="H72" s="140">
        <v>47038</v>
      </c>
      <c r="I72" s="115">
        <v>-420</v>
      </c>
      <c r="J72" s="116">
        <v>-0.89289510608444234</v>
      </c>
    </row>
    <row r="73" spans="1:12" s="110" customFormat="1" ht="12" customHeight="1" x14ac:dyDescent="0.2">
      <c r="A73" s="118"/>
      <c r="B73" s="119" t="s">
        <v>182</v>
      </c>
      <c r="C73" s="113">
        <v>27.384030655160597</v>
      </c>
      <c r="D73" s="115">
        <v>17580</v>
      </c>
      <c r="E73" s="114">
        <v>17575</v>
      </c>
      <c r="F73" s="114">
        <v>17522</v>
      </c>
      <c r="G73" s="114">
        <v>17262</v>
      </c>
      <c r="H73" s="140">
        <v>17182</v>
      </c>
      <c r="I73" s="115">
        <v>398</v>
      </c>
      <c r="J73" s="116">
        <v>2.3163776044697939</v>
      </c>
    </row>
    <row r="74" spans="1:12" s="110" customFormat="1" ht="12" customHeight="1" x14ac:dyDescent="0.2">
      <c r="A74" s="118" t="s">
        <v>113</v>
      </c>
      <c r="B74" s="119" t="s">
        <v>116</v>
      </c>
      <c r="C74" s="113">
        <v>87.834511978566312</v>
      </c>
      <c r="D74" s="115">
        <v>56388</v>
      </c>
      <c r="E74" s="114">
        <v>56810</v>
      </c>
      <c r="F74" s="114">
        <v>57099</v>
      </c>
      <c r="G74" s="114">
        <v>56338</v>
      </c>
      <c r="H74" s="140">
        <v>56611</v>
      </c>
      <c r="I74" s="115">
        <v>-223</v>
      </c>
      <c r="J74" s="116">
        <v>-0.39391637667591106</v>
      </c>
    </row>
    <row r="75" spans="1:12" s="110" customFormat="1" ht="12" customHeight="1" x14ac:dyDescent="0.2">
      <c r="A75" s="142"/>
      <c r="B75" s="124" t="s">
        <v>117</v>
      </c>
      <c r="C75" s="125">
        <v>12.115642231845229</v>
      </c>
      <c r="D75" s="143">
        <v>7778</v>
      </c>
      <c r="E75" s="144">
        <v>7684</v>
      </c>
      <c r="F75" s="144">
        <v>8551</v>
      </c>
      <c r="G75" s="144">
        <v>7885</v>
      </c>
      <c r="H75" s="145">
        <v>7582</v>
      </c>
      <c r="I75" s="143">
        <v>196</v>
      </c>
      <c r="J75" s="146">
        <v>2.5850699024004222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28382</v>
      </c>
      <c r="G11" s="114">
        <v>28361</v>
      </c>
      <c r="H11" s="114">
        <v>29509</v>
      </c>
      <c r="I11" s="114">
        <v>28555</v>
      </c>
      <c r="J11" s="140">
        <v>28229</v>
      </c>
      <c r="K11" s="114">
        <v>153</v>
      </c>
      <c r="L11" s="116">
        <v>0.54199581990151968</v>
      </c>
    </row>
    <row r="12" spans="1:17" s="110" customFormat="1" ht="24.95" customHeight="1" x14ac:dyDescent="0.2">
      <c r="A12" s="604" t="s">
        <v>185</v>
      </c>
      <c r="B12" s="605"/>
      <c r="C12" s="605"/>
      <c r="D12" s="606"/>
      <c r="E12" s="113">
        <v>54.048340497498415</v>
      </c>
      <c r="F12" s="115">
        <v>15340</v>
      </c>
      <c r="G12" s="114">
        <v>15209</v>
      </c>
      <c r="H12" s="114">
        <v>15957</v>
      </c>
      <c r="I12" s="114">
        <v>15480</v>
      </c>
      <c r="J12" s="140">
        <v>15286</v>
      </c>
      <c r="K12" s="114">
        <v>54</v>
      </c>
      <c r="L12" s="116">
        <v>0.35326442496401939</v>
      </c>
    </row>
    <row r="13" spans="1:17" s="110" customFormat="1" ht="15" customHeight="1" x14ac:dyDescent="0.2">
      <c r="A13" s="120"/>
      <c r="B13" s="612" t="s">
        <v>107</v>
      </c>
      <c r="C13" s="612"/>
      <c r="E13" s="113">
        <v>45.951659502501585</v>
      </c>
      <c r="F13" s="115">
        <v>13042</v>
      </c>
      <c r="G13" s="114">
        <v>13152</v>
      </c>
      <c r="H13" s="114">
        <v>13552</v>
      </c>
      <c r="I13" s="114">
        <v>13075</v>
      </c>
      <c r="J13" s="140">
        <v>12943</v>
      </c>
      <c r="K13" s="114">
        <v>99</v>
      </c>
      <c r="L13" s="116">
        <v>0.76489221973267407</v>
      </c>
    </row>
    <row r="14" spans="1:17" s="110" customFormat="1" ht="24.95" customHeight="1" x14ac:dyDescent="0.2">
      <c r="A14" s="604" t="s">
        <v>186</v>
      </c>
      <c r="B14" s="605"/>
      <c r="C14" s="605"/>
      <c r="D14" s="606"/>
      <c r="E14" s="113">
        <v>9.1853991966739486</v>
      </c>
      <c r="F14" s="115">
        <v>2607</v>
      </c>
      <c r="G14" s="114">
        <v>2602</v>
      </c>
      <c r="H14" s="114">
        <v>2817</v>
      </c>
      <c r="I14" s="114">
        <v>2584</v>
      </c>
      <c r="J14" s="140">
        <v>2608</v>
      </c>
      <c r="K14" s="114">
        <v>-1</v>
      </c>
      <c r="L14" s="116">
        <v>-3.834355828220859E-2</v>
      </c>
    </row>
    <row r="15" spans="1:17" s="110" customFormat="1" ht="15" customHeight="1" x14ac:dyDescent="0.2">
      <c r="A15" s="120"/>
      <c r="B15" s="119"/>
      <c r="C15" s="258" t="s">
        <v>106</v>
      </c>
      <c r="E15" s="113">
        <v>58.611430763329494</v>
      </c>
      <c r="F15" s="115">
        <v>1528</v>
      </c>
      <c r="G15" s="114">
        <v>1514</v>
      </c>
      <c r="H15" s="114">
        <v>1667</v>
      </c>
      <c r="I15" s="114">
        <v>1504</v>
      </c>
      <c r="J15" s="140">
        <v>1506</v>
      </c>
      <c r="K15" s="114">
        <v>22</v>
      </c>
      <c r="L15" s="116">
        <v>1.4608233731739708</v>
      </c>
    </row>
    <row r="16" spans="1:17" s="110" customFormat="1" ht="15" customHeight="1" x14ac:dyDescent="0.2">
      <c r="A16" s="120"/>
      <c r="B16" s="119"/>
      <c r="C16" s="258" t="s">
        <v>107</v>
      </c>
      <c r="E16" s="113">
        <v>41.388569236670506</v>
      </c>
      <c r="F16" s="115">
        <v>1079</v>
      </c>
      <c r="G16" s="114">
        <v>1088</v>
      </c>
      <c r="H16" s="114">
        <v>1150</v>
      </c>
      <c r="I16" s="114">
        <v>1080</v>
      </c>
      <c r="J16" s="140">
        <v>1102</v>
      </c>
      <c r="K16" s="114">
        <v>-23</v>
      </c>
      <c r="L16" s="116">
        <v>-2.0871143375680581</v>
      </c>
    </row>
    <row r="17" spans="1:12" s="110" customFormat="1" ht="15" customHeight="1" x14ac:dyDescent="0.2">
      <c r="A17" s="120"/>
      <c r="B17" s="121" t="s">
        <v>109</v>
      </c>
      <c r="C17" s="258"/>
      <c r="E17" s="113">
        <v>68.043125924881963</v>
      </c>
      <c r="F17" s="115">
        <v>19312</v>
      </c>
      <c r="G17" s="114">
        <v>19326</v>
      </c>
      <c r="H17" s="114">
        <v>20196</v>
      </c>
      <c r="I17" s="114">
        <v>19648</v>
      </c>
      <c r="J17" s="140">
        <v>19412</v>
      </c>
      <c r="K17" s="114">
        <v>-100</v>
      </c>
      <c r="L17" s="116">
        <v>-0.51514527096641249</v>
      </c>
    </row>
    <row r="18" spans="1:12" s="110" customFormat="1" ht="15" customHeight="1" x14ac:dyDescent="0.2">
      <c r="A18" s="120"/>
      <c r="B18" s="119"/>
      <c r="C18" s="258" t="s">
        <v>106</v>
      </c>
      <c r="E18" s="113">
        <v>54.090720795360397</v>
      </c>
      <c r="F18" s="115">
        <v>10446</v>
      </c>
      <c r="G18" s="114">
        <v>10381</v>
      </c>
      <c r="H18" s="114">
        <v>10921</v>
      </c>
      <c r="I18" s="114">
        <v>10682</v>
      </c>
      <c r="J18" s="140">
        <v>10544</v>
      </c>
      <c r="K18" s="114">
        <v>-98</v>
      </c>
      <c r="L18" s="116">
        <v>-0.92943854324734443</v>
      </c>
    </row>
    <row r="19" spans="1:12" s="110" customFormat="1" ht="15" customHeight="1" x14ac:dyDescent="0.2">
      <c r="A19" s="120"/>
      <c r="B19" s="119"/>
      <c r="C19" s="258" t="s">
        <v>107</v>
      </c>
      <c r="E19" s="113">
        <v>45.909279204639603</v>
      </c>
      <c r="F19" s="115">
        <v>8866</v>
      </c>
      <c r="G19" s="114">
        <v>8945</v>
      </c>
      <c r="H19" s="114">
        <v>9275</v>
      </c>
      <c r="I19" s="114">
        <v>8966</v>
      </c>
      <c r="J19" s="140">
        <v>8868</v>
      </c>
      <c r="K19" s="114">
        <v>-2</v>
      </c>
      <c r="L19" s="116">
        <v>-2.2552999548940009E-2</v>
      </c>
    </row>
    <row r="20" spans="1:12" s="110" customFormat="1" ht="15" customHeight="1" x14ac:dyDescent="0.2">
      <c r="A20" s="120"/>
      <c r="B20" s="121" t="s">
        <v>110</v>
      </c>
      <c r="C20" s="258"/>
      <c r="E20" s="113">
        <v>21.119019096610529</v>
      </c>
      <c r="F20" s="115">
        <v>5994</v>
      </c>
      <c r="G20" s="114">
        <v>5947</v>
      </c>
      <c r="H20" s="114">
        <v>6024</v>
      </c>
      <c r="I20" s="114">
        <v>5881</v>
      </c>
      <c r="J20" s="140">
        <v>5775</v>
      </c>
      <c r="K20" s="114">
        <v>219</v>
      </c>
      <c r="L20" s="116">
        <v>3.7922077922077921</v>
      </c>
    </row>
    <row r="21" spans="1:12" s="110" customFormat="1" ht="15" customHeight="1" x14ac:dyDescent="0.2">
      <c r="A21" s="120"/>
      <c r="B21" s="119"/>
      <c r="C21" s="258" t="s">
        <v>106</v>
      </c>
      <c r="E21" s="113">
        <v>51.051051051051054</v>
      </c>
      <c r="F21" s="115">
        <v>3060</v>
      </c>
      <c r="G21" s="114">
        <v>3006</v>
      </c>
      <c r="H21" s="114">
        <v>3058</v>
      </c>
      <c r="I21" s="114">
        <v>3001</v>
      </c>
      <c r="J21" s="140">
        <v>2953</v>
      </c>
      <c r="K21" s="114">
        <v>107</v>
      </c>
      <c r="L21" s="116">
        <v>3.6234337961395191</v>
      </c>
    </row>
    <row r="22" spans="1:12" s="110" customFormat="1" ht="15" customHeight="1" x14ac:dyDescent="0.2">
      <c r="A22" s="120"/>
      <c r="B22" s="119"/>
      <c r="C22" s="258" t="s">
        <v>107</v>
      </c>
      <c r="E22" s="113">
        <v>48.948948948948946</v>
      </c>
      <c r="F22" s="115">
        <v>2934</v>
      </c>
      <c r="G22" s="114">
        <v>2941</v>
      </c>
      <c r="H22" s="114">
        <v>2966</v>
      </c>
      <c r="I22" s="114">
        <v>2880</v>
      </c>
      <c r="J22" s="140">
        <v>2822</v>
      </c>
      <c r="K22" s="114">
        <v>112</v>
      </c>
      <c r="L22" s="116">
        <v>3.9688164422395462</v>
      </c>
    </row>
    <row r="23" spans="1:12" s="110" customFormat="1" ht="15" customHeight="1" x14ac:dyDescent="0.2">
      <c r="A23" s="120"/>
      <c r="B23" s="121" t="s">
        <v>111</v>
      </c>
      <c r="C23" s="258"/>
      <c r="E23" s="113">
        <v>1.6524557818335566</v>
      </c>
      <c r="F23" s="115">
        <v>469</v>
      </c>
      <c r="G23" s="114">
        <v>486</v>
      </c>
      <c r="H23" s="114">
        <v>472</v>
      </c>
      <c r="I23" s="114">
        <v>442</v>
      </c>
      <c r="J23" s="140">
        <v>434</v>
      </c>
      <c r="K23" s="114">
        <v>35</v>
      </c>
      <c r="L23" s="116">
        <v>8.064516129032258</v>
      </c>
    </row>
    <row r="24" spans="1:12" s="110" customFormat="1" ht="15" customHeight="1" x14ac:dyDescent="0.2">
      <c r="A24" s="120"/>
      <c r="B24" s="119"/>
      <c r="C24" s="258" t="s">
        <v>106</v>
      </c>
      <c r="E24" s="113">
        <v>65.245202558635398</v>
      </c>
      <c r="F24" s="115">
        <v>306</v>
      </c>
      <c r="G24" s="114">
        <v>308</v>
      </c>
      <c r="H24" s="114">
        <v>311</v>
      </c>
      <c r="I24" s="114">
        <v>293</v>
      </c>
      <c r="J24" s="140">
        <v>283</v>
      </c>
      <c r="K24" s="114">
        <v>23</v>
      </c>
      <c r="L24" s="116">
        <v>8.1272084805653702</v>
      </c>
    </row>
    <row r="25" spans="1:12" s="110" customFormat="1" ht="15" customHeight="1" x14ac:dyDescent="0.2">
      <c r="A25" s="120"/>
      <c r="B25" s="119"/>
      <c r="C25" s="258" t="s">
        <v>107</v>
      </c>
      <c r="E25" s="113">
        <v>34.754797441364609</v>
      </c>
      <c r="F25" s="115">
        <v>163</v>
      </c>
      <c r="G25" s="114">
        <v>178</v>
      </c>
      <c r="H25" s="114">
        <v>161</v>
      </c>
      <c r="I25" s="114">
        <v>149</v>
      </c>
      <c r="J25" s="140">
        <v>151</v>
      </c>
      <c r="K25" s="114">
        <v>12</v>
      </c>
      <c r="L25" s="116">
        <v>7.9470198675496686</v>
      </c>
    </row>
    <row r="26" spans="1:12" s="110" customFormat="1" ht="15" customHeight="1" x14ac:dyDescent="0.2">
      <c r="A26" s="120"/>
      <c r="C26" s="121" t="s">
        <v>187</v>
      </c>
      <c r="D26" s="110" t="s">
        <v>188</v>
      </c>
      <c r="E26" s="113">
        <v>0.4228031851173279</v>
      </c>
      <c r="F26" s="115">
        <v>120</v>
      </c>
      <c r="G26" s="114">
        <v>125</v>
      </c>
      <c r="H26" s="114">
        <v>126</v>
      </c>
      <c r="I26" s="114">
        <v>100</v>
      </c>
      <c r="J26" s="140">
        <v>95</v>
      </c>
      <c r="K26" s="114">
        <v>25</v>
      </c>
      <c r="L26" s="116">
        <v>26.315789473684209</v>
      </c>
    </row>
    <row r="27" spans="1:12" s="110" customFormat="1" ht="15" customHeight="1" x14ac:dyDescent="0.2">
      <c r="A27" s="120"/>
      <c r="B27" s="119"/>
      <c r="D27" s="259" t="s">
        <v>106</v>
      </c>
      <c r="E27" s="113">
        <v>52.5</v>
      </c>
      <c r="F27" s="115">
        <v>63</v>
      </c>
      <c r="G27" s="114">
        <v>61</v>
      </c>
      <c r="H27" s="114">
        <v>67</v>
      </c>
      <c r="I27" s="114">
        <v>55</v>
      </c>
      <c r="J27" s="140">
        <v>51</v>
      </c>
      <c r="K27" s="114">
        <v>12</v>
      </c>
      <c r="L27" s="116">
        <v>23.529411764705884</v>
      </c>
    </row>
    <row r="28" spans="1:12" s="110" customFormat="1" ht="15" customHeight="1" x14ac:dyDescent="0.2">
      <c r="A28" s="120"/>
      <c r="B28" s="119"/>
      <c r="D28" s="259" t="s">
        <v>107</v>
      </c>
      <c r="E28" s="113">
        <v>47.5</v>
      </c>
      <c r="F28" s="115">
        <v>57</v>
      </c>
      <c r="G28" s="114">
        <v>64</v>
      </c>
      <c r="H28" s="114">
        <v>59</v>
      </c>
      <c r="I28" s="114">
        <v>45</v>
      </c>
      <c r="J28" s="140">
        <v>44</v>
      </c>
      <c r="K28" s="114">
        <v>13</v>
      </c>
      <c r="L28" s="116">
        <v>29.545454545454547</v>
      </c>
    </row>
    <row r="29" spans="1:12" s="110" customFormat="1" ht="24.95" customHeight="1" x14ac:dyDescent="0.2">
      <c r="A29" s="604" t="s">
        <v>189</v>
      </c>
      <c r="B29" s="605"/>
      <c r="C29" s="605"/>
      <c r="D29" s="606"/>
      <c r="E29" s="113">
        <v>77.933197096751456</v>
      </c>
      <c r="F29" s="115">
        <v>22119</v>
      </c>
      <c r="G29" s="114">
        <v>22401</v>
      </c>
      <c r="H29" s="114">
        <v>22651</v>
      </c>
      <c r="I29" s="114">
        <v>22258</v>
      </c>
      <c r="J29" s="140">
        <v>22254</v>
      </c>
      <c r="K29" s="114">
        <v>-135</v>
      </c>
      <c r="L29" s="116">
        <v>-0.60663251550283093</v>
      </c>
    </row>
    <row r="30" spans="1:12" s="110" customFormat="1" ht="15" customHeight="1" x14ac:dyDescent="0.2">
      <c r="A30" s="120"/>
      <c r="B30" s="119"/>
      <c r="C30" s="258" t="s">
        <v>106</v>
      </c>
      <c r="E30" s="113">
        <v>49.351236493512367</v>
      </c>
      <c r="F30" s="115">
        <v>10916</v>
      </c>
      <c r="G30" s="114">
        <v>11028</v>
      </c>
      <c r="H30" s="114">
        <v>11258</v>
      </c>
      <c r="I30" s="114">
        <v>11033</v>
      </c>
      <c r="J30" s="140">
        <v>11033</v>
      </c>
      <c r="K30" s="114">
        <v>-117</v>
      </c>
      <c r="L30" s="116">
        <v>-1.0604549986404423</v>
      </c>
    </row>
    <row r="31" spans="1:12" s="110" customFormat="1" ht="15" customHeight="1" x14ac:dyDescent="0.2">
      <c r="A31" s="120"/>
      <c r="B31" s="119"/>
      <c r="C31" s="258" t="s">
        <v>107</v>
      </c>
      <c r="E31" s="113">
        <v>50.648763506487633</v>
      </c>
      <c r="F31" s="115">
        <v>11203</v>
      </c>
      <c r="G31" s="114">
        <v>11373</v>
      </c>
      <c r="H31" s="114">
        <v>11393</v>
      </c>
      <c r="I31" s="114">
        <v>11225</v>
      </c>
      <c r="J31" s="140">
        <v>11221</v>
      </c>
      <c r="K31" s="114">
        <v>-18</v>
      </c>
      <c r="L31" s="116">
        <v>-0.16041351038231888</v>
      </c>
    </row>
    <row r="32" spans="1:12" s="110" customFormat="1" ht="15" customHeight="1" x14ac:dyDescent="0.2">
      <c r="A32" s="120"/>
      <c r="B32" s="119" t="s">
        <v>117</v>
      </c>
      <c r="C32" s="258"/>
      <c r="E32" s="113">
        <v>21.992812345853004</v>
      </c>
      <c r="F32" s="115">
        <v>6242</v>
      </c>
      <c r="G32" s="114">
        <v>5948</v>
      </c>
      <c r="H32" s="114">
        <v>6847</v>
      </c>
      <c r="I32" s="114">
        <v>6281</v>
      </c>
      <c r="J32" s="140">
        <v>5959</v>
      </c>
      <c r="K32" s="114">
        <v>283</v>
      </c>
      <c r="L32" s="116">
        <v>4.7491189796945799</v>
      </c>
    </row>
    <row r="33" spans="1:12" s="110" customFormat="1" ht="15" customHeight="1" x14ac:dyDescent="0.2">
      <c r="A33" s="120"/>
      <c r="B33" s="119"/>
      <c r="C33" s="258" t="s">
        <v>106</v>
      </c>
      <c r="E33" s="113">
        <v>70.650432553668693</v>
      </c>
      <c r="F33" s="115">
        <v>4410</v>
      </c>
      <c r="G33" s="114">
        <v>4173</v>
      </c>
      <c r="H33" s="114">
        <v>4692</v>
      </c>
      <c r="I33" s="114">
        <v>4436</v>
      </c>
      <c r="J33" s="140">
        <v>4242</v>
      </c>
      <c r="K33" s="114">
        <v>168</v>
      </c>
      <c r="L33" s="116">
        <v>3.9603960396039604</v>
      </c>
    </row>
    <row r="34" spans="1:12" s="110" customFormat="1" ht="15" customHeight="1" x14ac:dyDescent="0.2">
      <c r="A34" s="120"/>
      <c r="B34" s="119"/>
      <c r="C34" s="258" t="s">
        <v>107</v>
      </c>
      <c r="E34" s="113">
        <v>29.349567446331303</v>
      </c>
      <c r="F34" s="115">
        <v>1832</v>
      </c>
      <c r="G34" s="114">
        <v>1775</v>
      </c>
      <c r="H34" s="114">
        <v>2155</v>
      </c>
      <c r="I34" s="114">
        <v>1845</v>
      </c>
      <c r="J34" s="140">
        <v>1717</v>
      </c>
      <c r="K34" s="114">
        <v>115</v>
      </c>
      <c r="L34" s="116">
        <v>6.6977285963890507</v>
      </c>
    </row>
    <row r="35" spans="1:12" s="110" customFormat="1" ht="24.95" customHeight="1" x14ac:dyDescent="0.2">
      <c r="A35" s="604" t="s">
        <v>190</v>
      </c>
      <c r="B35" s="605"/>
      <c r="C35" s="605"/>
      <c r="D35" s="606"/>
      <c r="E35" s="113">
        <v>68.458882390247339</v>
      </c>
      <c r="F35" s="115">
        <v>19430</v>
      </c>
      <c r="G35" s="114">
        <v>19423</v>
      </c>
      <c r="H35" s="114">
        <v>20559</v>
      </c>
      <c r="I35" s="114">
        <v>19730</v>
      </c>
      <c r="J35" s="140">
        <v>19515</v>
      </c>
      <c r="K35" s="114">
        <v>-85</v>
      </c>
      <c r="L35" s="116">
        <v>-0.4355623879067384</v>
      </c>
    </row>
    <row r="36" spans="1:12" s="110" customFormat="1" ht="15" customHeight="1" x14ac:dyDescent="0.2">
      <c r="A36" s="120"/>
      <c r="B36" s="119"/>
      <c r="C36" s="258" t="s">
        <v>106</v>
      </c>
      <c r="E36" s="113">
        <v>69.94338651569737</v>
      </c>
      <c r="F36" s="115">
        <v>13590</v>
      </c>
      <c r="G36" s="114">
        <v>13501</v>
      </c>
      <c r="H36" s="114">
        <v>14216</v>
      </c>
      <c r="I36" s="114">
        <v>13782</v>
      </c>
      <c r="J36" s="140">
        <v>13624</v>
      </c>
      <c r="K36" s="114">
        <v>-34</v>
      </c>
      <c r="L36" s="116">
        <v>-0.24955960070463887</v>
      </c>
    </row>
    <row r="37" spans="1:12" s="110" customFormat="1" ht="15" customHeight="1" x14ac:dyDescent="0.2">
      <c r="A37" s="120"/>
      <c r="B37" s="119"/>
      <c r="C37" s="258" t="s">
        <v>107</v>
      </c>
      <c r="E37" s="113">
        <v>30.056613484302623</v>
      </c>
      <c r="F37" s="115">
        <v>5840</v>
      </c>
      <c r="G37" s="114">
        <v>5922</v>
      </c>
      <c r="H37" s="114">
        <v>6343</v>
      </c>
      <c r="I37" s="114">
        <v>5948</v>
      </c>
      <c r="J37" s="140">
        <v>5891</v>
      </c>
      <c r="K37" s="114">
        <v>-51</v>
      </c>
      <c r="L37" s="116">
        <v>-0.86572738075029709</v>
      </c>
    </row>
    <row r="38" spans="1:12" s="110" customFormat="1" ht="15" customHeight="1" x14ac:dyDescent="0.2">
      <c r="A38" s="120"/>
      <c r="B38" s="119" t="s">
        <v>182</v>
      </c>
      <c r="C38" s="258"/>
      <c r="E38" s="113">
        <v>31.541117609752661</v>
      </c>
      <c r="F38" s="115">
        <v>8952</v>
      </c>
      <c r="G38" s="114">
        <v>8938</v>
      </c>
      <c r="H38" s="114">
        <v>8950</v>
      </c>
      <c r="I38" s="114">
        <v>8825</v>
      </c>
      <c r="J38" s="140">
        <v>8714</v>
      </c>
      <c r="K38" s="114">
        <v>238</v>
      </c>
      <c r="L38" s="116">
        <v>2.7312370897406471</v>
      </c>
    </row>
    <row r="39" spans="1:12" s="110" customFormat="1" ht="15" customHeight="1" x14ac:dyDescent="0.2">
      <c r="A39" s="120"/>
      <c r="B39" s="119"/>
      <c r="C39" s="258" t="s">
        <v>106</v>
      </c>
      <c r="E39" s="113">
        <v>19.548704200178729</v>
      </c>
      <c r="F39" s="115">
        <v>1750</v>
      </c>
      <c r="G39" s="114">
        <v>1708</v>
      </c>
      <c r="H39" s="114">
        <v>1741</v>
      </c>
      <c r="I39" s="114">
        <v>1698</v>
      </c>
      <c r="J39" s="140">
        <v>1662</v>
      </c>
      <c r="K39" s="114">
        <v>88</v>
      </c>
      <c r="L39" s="116">
        <v>5.29482551143201</v>
      </c>
    </row>
    <row r="40" spans="1:12" s="110" customFormat="1" ht="15" customHeight="1" x14ac:dyDescent="0.2">
      <c r="A40" s="120"/>
      <c r="B40" s="119"/>
      <c r="C40" s="258" t="s">
        <v>107</v>
      </c>
      <c r="E40" s="113">
        <v>80.451295799821267</v>
      </c>
      <c r="F40" s="115">
        <v>7202</v>
      </c>
      <c r="G40" s="114">
        <v>7230</v>
      </c>
      <c r="H40" s="114">
        <v>7209</v>
      </c>
      <c r="I40" s="114">
        <v>7127</v>
      </c>
      <c r="J40" s="140">
        <v>7052</v>
      </c>
      <c r="K40" s="114">
        <v>150</v>
      </c>
      <c r="L40" s="116">
        <v>2.1270561542824731</v>
      </c>
    </row>
    <row r="41" spans="1:12" s="110" customFormat="1" ht="24.75" customHeight="1" x14ac:dyDescent="0.2">
      <c r="A41" s="604" t="s">
        <v>518</v>
      </c>
      <c r="B41" s="605"/>
      <c r="C41" s="605"/>
      <c r="D41" s="606"/>
      <c r="E41" s="113">
        <v>4.0800507363822138</v>
      </c>
      <c r="F41" s="115">
        <v>1158</v>
      </c>
      <c r="G41" s="114">
        <v>1254</v>
      </c>
      <c r="H41" s="114">
        <v>1272</v>
      </c>
      <c r="I41" s="114">
        <v>1042</v>
      </c>
      <c r="J41" s="140">
        <v>1180</v>
      </c>
      <c r="K41" s="114">
        <v>-22</v>
      </c>
      <c r="L41" s="116">
        <v>-1.8644067796610169</v>
      </c>
    </row>
    <row r="42" spans="1:12" s="110" customFormat="1" ht="15" customHeight="1" x14ac:dyDescent="0.2">
      <c r="A42" s="120"/>
      <c r="B42" s="119"/>
      <c r="C42" s="258" t="s">
        <v>106</v>
      </c>
      <c r="E42" s="113">
        <v>59.499136442141626</v>
      </c>
      <c r="F42" s="115">
        <v>689</v>
      </c>
      <c r="G42" s="114">
        <v>767</v>
      </c>
      <c r="H42" s="114">
        <v>782</v>
      </c>
      <c r="I42" s="114">
        <v>620</v>
      </c>
      <c r="J42" s="140">
        <v>690</v>
      </c>
      <c r="K42" s="114">
        <v>-1</v>
      </c>
      <c r="L42" s="116">
        <v>-0.14492753623188406</v>
      </c>
    </row>
    <row r="43" spans="1:12" s="110" customFormat="1" ht="15" customHeight="1" x14ac:dyDescent="0.2">
      <c r="A43" s="123"/>
      <c r="B43" s="124"/>
      <c r="C43" s="260" t="s">
        <v>107</v>
      </c>
      <c r="D43" s="261"/>
      <c r="E43" s="125">
        <v>40.500863557858374</v>
      </c>
      <c r="F43" s="143">
        <v>469</v>
      </c>
      <c r="G43" s="144">
        <v>487</v>
      </c>
      <c r="H43" s="144">
        <v>490</v>
      </c>
      <c r="I43" s="144">
        <v>422</v>
      </c>
      <c r="J43" s="145">
        <v>490</v>
      </c>
      <c r="K43" s="144">
        <v>-21</v>
      </c>
      <c r="L43" s="146">
        <v>-4.2857142857142856</v>
      </c>
    </row>
    <row r="44" spans="1:12" s="110" customFormat="1" ht="45.75" customHeight="1" x14ac:dyDescent="0.2">
      <c r="A44" s="604" t="s">
        <v>191</v>
      </c>
      <c r="B44" s="605"/>
      <c r="C44" s="605"/>
      <c r="D44" s="606"/>
      <c r="E44" s="113">
        <v>0.96892396589387642</v>
      </c>
      <c r="F44" s="115">
        <v>275</v>
      </c>
      <c r="G44" s="114">
        <v>274</v>
      </c>
      <c r="H44" s="114">
        <v>275</v>
      </c>
      <c r="I44" s="114">
        <v>270</v>
      </c>
      <c r="J44" s="140">
        <v>270</v>
      </c>
      <c r="K44" s="114">
        <v>5</v>
      </c>
      <c r="L44" s="116">
        <v>1.8518518518518519</v>
      </c>
    </row>
    <row r="45" spans="1:12" s="110" customFormat="1" ht="15" customHeight="1" x14ac:dyDescent="0.2">
      <c r="A45" s="120"/>
      <c r="B45" s="119"/>
      <c r="C45" s="258" t="s">
        <v>106</v>
      </c>
      <c r="E45" s="113">
        <v>57.454545454545453</v>
      </c>
      <c r="F45" s="115">
        <v>158</v>
      </c>
      <c r="G45" s="114">
        <v>155</v>
      </c>
      <c r="H45" s="114">
        <v>156</v>
      </c>
      <c r="I45" s="114">
        <v>155</v>
      </c>
      <c r="J45" s="140">
        <v>156</v>
      </c>
      <c r="K45" s="114">
        <v>2</v>
      </c>
      <c r="L45" s="116">
        <v>1.2820512820512822</v>
      </c>
    </row>
    <row r="46" spans="1:12" s="110" customFormat="1" ht="15" customHeight="1" x14ac:dyDescent="0.2">
      <c r="A46" s="123"/>
      <c r="B46" s="124"/>
      <c r="C46" s="260" t="s">
        <v>107</v>
      </c>
      <c r="D46" s="261"/>
      <c r="E46" s="125">
        <v>42.545454545454547</v>
      </c>
      <c r="F46" s="143">
        <v>117</v>
      </c>
      <c r="G46" s="144">
        <v>119</v>
      </c>
      <c r="H46" s="144">
        <v>119</v>
      </c>
      <c r="I46" s="144">
        <v>115</v>
      </c>
      <c r="J46" s="145">
        <v>114</v>
      </c>
      <c r="K46" s="144">
        <v>3</v>
      </c>
      <c r="L46" s="146">
        <v>2.6315789473684212</v>
      </c>
    </row>
    <row r="47" spans="1:12" s="110" customFormat="1" ht="39" customHeight="1" x14ac:dyDescent="0.2">
      <c r="A47" s="604" t="s">
        <v>519</v>
      </c>
      <c r="B47" s="607"/>
      <c r="C47" s="607"/>
      <c r="D47" s="608"/>
      <c r="E47" s="113">
        <v>0.20083151293073073</v>
      </c>
      <c r="F47" s="115">
        <v>57</v>
      </c>
      <c r="G47" s="114">
        <v>67</v>
      </c>
      <c r="H47" s="114">
        <v>65</v>
      </c>
      <c r="I47" s="114">
        <v>63</v>
      </c>
      <c r="J47" s="140">
        <v>72</v>
      </c>
      <c r="K47" s="114">
        <v>-15</v>
      </c>
      <c r="L47" s="116">
        <v>-20.833333333333332</v>
      </c>
    </row>
    <row r="48" spans="1:12" s="110" customFormat="1" ht="15" customHeight="1" x14ac:dyDescent="0.2">
      <c r="A48" s="120"/>
      <c r="B48" s="119"/>
      <c r="C48" s="258" t="s">
        <v>106</v>
      </c>
      <c r="E48" s="113">
        <v>38.596491228070178</v>
      </c>
      <c r="F48" s="115">
        <v>22</v>
      </c>
      <c r="G48" s="114">
        <v>23</v>
      </c>
      <c r="H48" s="114">
        <v>23</v>
      </c>
      <c r="I48" s="114">
        <v>26</v>
      </c>
      <c r="J48" s="140">
        <v>27</v>
      </c>
      <c r="K48" s="114">
        <v>-5</v>
      </c>
      <c r="L48" s="116">
        <v>-18.518518518518519</v>
      </c>
    </row>
    <row r="49" spans="1:12" s="110" customFormat="1" ht="15" customHeight="1" x14ac:dyDescent="0.2">
      <c r="A49" s="123"/>
      <c r="B49" s="124"/>
      <c r="C49" s="260" t="s">
        <v>107</v>
      </c>
      <c r="D49" s="261"/>
      <c r="E49" s="125">
        <v>61.403508771929822</v>
      </c>
      <c r="F49" s="143">
        <v>35</v>
      </c>
      <c r="G49" s="144">
        <v>44</v>
      </c>
      <c r="H49" s="144">
        <v>42</v>
      </c>
      <c r="I49" s="144">
        <v>37</v>
      </c>
      <c r="J49" s="145">
        <v>45</v>
      </c>
      <c r="K49" s="144">
        <v>-10</v>
      </c>
      <c r="L49" s="146">
        <v>-22.222222222222221</v>
      </c>
    </row>
    <row r="50" spans="1:12" s="110" customFormat="1" ht="24.95" customHeight="1" x14ac:dyDescent="0.2">
      <c r="A50" s="609" t="s">
        <v>192</v>
      </c>
      <c r="B50" s="610"/>
      <c r="C50" s="610"/>
      <c r="D50" s="611"/>
      <c r="E50" s="262">
        <v>14.667747163695299</v>
      </c>
      <c r="F50" s="263">
        <v>4163</v>
      </c>
      <c r="G50" s="264">
        <v>4176</v>
      </c>
      <c r="H50" s="264">
        <v>4378</v>
      </c>
      <c r="I50" s="264">
        <v>4067</v>
      </c>
      <c r="J50" s="265">
        <v>4000</v>
      </c>
      <c r="K50" s="263">
        <v>163</v>
      </c>
      <c r="L50" s="266">
        <v>4.0750000000000002</v>
      </c>
    </row>
    <row r="51" spans="1:12" s="110" customFormat="1" ht="15" customHeight="1" x14ac:dyDescent="0.2">
      <c r="A51" s="120"/>
      <c r="B51" s="119"/>
      <c r="C51" s="258" t="s">
        <v>106</v>
      </c>
      <c r="E51" s="113">
        <v>61.15781888061494</v>
      </c>
      <c r="F51" s="115">
        <v>2546</v>
      </c>
      <c r="G51" s="114">
        <v>2508</v>
      </c>
      <c r="H51" s="114">
        <v>2640</v>
      </c>
      <c r="I51" s="114">
        <v>2493</v>
      </c>
      <c r="J51" s="140">
        <v>2441</v>
      </c>
      <c r="K51" s="114">
        <v>105</v>
      </c>
      <c r="L51" s="116">
        <v>4.3015157722244979</v>
      </c>
    </row>
    <row r="52" spans="1:12" s="110" customFormat="1" ht="15" customHeight="1" x14ac:dyDescent="0.2">
      <c r="A52" s="120"/>
      <c r="B52" s="119"/>
      <c r="C52" s="258" t="s">
        <v>107</v>
      </c>
      <c r="E52" s="113">
        <v>38.84218111938506</v>
      </c>
      <c r="F52" s="115">
        <v>1617</v>
      </c>
      <c r="G52" s="114">
        <v>1668</v>
      </c>
      <c r="H52" s="114">
        <v>1738</v>
      </c>
      <c r="I52" s="114">
        <v>1574</v>
      </c>
      <c r="J52" s="140">
        <v>1559</v>
      </c>
      <c r="K52" s="114">
        <v>58</v>
      </c>
      <c r="L52" s="116">
        <v>3.7203335471456063</v>
      </c>
    </row>
    <row r="53" spans="1:12" s="110" customFormat="1" ht="15" customHeight="1" x14ac:dyDescent="0.2">
      <c r="A53" s="120"/>
      <c r="B53" s="119"/>
      <c r="C53" s="258" t="s">
        <v>187</v>
      </c>
      <c r="D53" s="110" t="s">
        <v>193</v>
      </c>
      <c r="E53" s="113">
        <v>19.072784049963968</v>
      </c>
      <c r="F53" s="115">
        <v>794</v>
      </c>
      <c r="G53" s="114">
        <v>916</v>
      </c>
      <c r="H53" s="114">
        <v>932</v>
      </c>
      <c r="I53" s="114">
        <v>729</v>
      </c>
      <c r="J53" s="140">
        <v>789</v>
      </c>
      <c r="K53" s="114">
        <v>5</v>
      </c>
      <c r="L53" s="116">
        <v>0.63371356147021551</v>
      </c>
    </row>
    <row r="54" spans="1:12" s="110" customFormat="1" ht="15" customHeight="1" x14ac:dyDescent="0.2">
      <c r="A54" s="120"/>
      <c r="B54" s="119"/>
      <c r="D54" s="267" t="s">
        <v>194</v>
      </c>
      <c r="E54" s="113">
        <v>63.602015113350127</v>
      </c>
      <c r="F54" s="115">
        <v>505</v>
      </c>
      <c r="G54" s="114">
        <v>571</v>
      </c>
      <c r="H54" s="114">
        <v>587</v>
      </c>
      <c r="I54" s="114">
        <v>453</v>
      </c>
      <c r="J54" s="140">
        <v>489</v>
      </c>
      <c r="K54" s="114">
        <v>16</v>
      </c>
      <c r="L54" s="116">
        <v>3.2719836400817996</v>
      </c>
    </row>
    <row r="55" spans="1:12" s="110" customFormat="1" ht="15" customHeight="1" x14ac:dyDescent="0.2">
      <c r="A55" s="120"/>
      <c r="B55" s="119"/>
      <c r="D55" s="267" t="s">
        <v>195</v>
      </c>
      <c r="E55" s="113">
        <v>36.397984886649873</v>
      </c>
      <c r="F55" s="115">
        <v>289</v>
      </c>
      <c r="G55" s="114">
        <v>345</v>
      </c>
      <c r="H55" s="114">
        <v>345</v>
      </c>
      <c r="I55" s="114">
        <v>276</v>
      </c>
      <c r="J55" s="140">
        <v>300</v>
      </c>
      <c r="K55" s="114">
        <v>-11</v>
      </c>
      <c r="L55" s="116">
        <v>-3.6666666666666665</v>
      </c>
    </row>
    <row r="56" spans="1:12" s="110" customFormat="1" ht="15" customHeight="1" x14ac:dyDescent="0.2">
      <c r="A56" s="120"/>
      <c r="B56" s="119" t="s">
        <v>196</v>
      </c>
      <c r="C56" s="258"/>
      <c r="E56" s="113">
        <v>60.622930026072865</v>
      </c>
      <c r="F56" s="115">
        <v>17206</v>
      </c>
      <c r="G56" s="114">
        <v>17227</v>
      </c>
      <c r="H56" s="114">
        <v>17387</v>
      </c>
      <c r="I56" s="114">
        <v>17182</v>
      </c>
      <c r="J56" s="140">
        <v>17106</v>
      </c>
      <c r="K56" s="114">
        <v>100</v>
      </c>
      <c r="L56" s="116">
        <v>0.58459020226821001</v>
      </c>
    </row>
    <row r="57" spans="1:12" s="110" customFormat="1" ht="15" customHeight="1" x14ac:dyDescent="0.2">
      <c r="A57" s="120"/>
      <c r="B57" s="119"/>
      <c r="C57" s="258" t="s">
        <v>106</v>
      </c>
      <c r="E57" s="113">
        <v>49.256073462745555</v>
      </c>
      <c r="F57" s="115">
        <v>8475</v>
      </c>
      <c r="G57" s="114">
        <v>8490</v>
      </c>
      <c r="H57" s="114">
        <v>8643</v>
      </c>
      <c r="I57" s="114">
        <v>8548</v>
      </c>
      <c r="J57" s="140">
        <v>8488</v>
      </c>
      <c r="K57" s="114">
        <v>-13</v>
      </c>
      <c r="L57" s="116">
        <v>-0.15315739868049011</v>
      </c>
    </row>
    <row r="58" spans="1:12" s="110" customFormat="1" ht="15" customHeight="1" x14ac:dyDescent="0.2">
      <c r="A58" s="120"/>
      <c r="B58" s="119"/>
      <c r="C58" s="258" t="s">
        <v>107</v>
      </c>
      <c r="E58" s="113">
        <v>50.743926537254445</v>
      </c>
      <c r="F58" s="115">
        <v>8731</v>
      </c>
      <c r="G58" s="114">
        <v>8737</v>
      </c>
      <c r="H58" s="114">
        <v>8744</v>
      </c>
      <c r="I58" s="114">
        <v>8634</v>
      </c>
      <c r="J58" s="140">
        <v>8618</v>
      </c>
      <c r="K58" s="114">
        <v>113</v>
      </c>
      <c r="L58" s="116">
        <v>1.3112090972383383</v>
      </c>
    </row>
    <row r="59" spans="1:12" s="110" customFormat="1" ht="15" customHeight="1" x14ac:dyDescent="0.2">
      <c r="A59" s="120"/>
      <c r="B59" s="119"/>
      <c r="C59" s="258" t="s">
        <v>105</v>
      </c>
      <c r="D59" s="110" t="s">
        <v>197</v>
      </c>
      <c r="E59" s="113">
        <v>91.462280599790773</v>
      </c>
      <c r="F59" s="115">
        <v>15737</v>
      </c>
      <c r="G59" s="114">
        <v>15758</v>
      </c>
      <c r="H59" s="114">
        <v>15915</v>
      </c>
      <c r="I59" s="114">
        <v>15721</v>
      </c>
      <c r="J59" s="140">
        <v>15667</v>
      </c>
      <c r="K59" s="114">
        <v>70</v>
      </c>
      <c r="L59" s="116">
        <v>0.44679900427650476</v>
      </c>
    </row>
    <row r="60" spans="1:12" s="110" customFormat="1" ht="15" customHeight="1" x14ac:dyDescent="0.2">
      <c r="A60" s="120"/>
      <c r="B60" s="119"/>
      <c r="C60" s="258"/>
      <c r="D60" s="267" t="s">
        <v>198</v>
      </c>
      <c r="E60" s="113">
        <v>47.378788841583528</v>
      </c>
      <c r="F60" s="115">
        <v>7456</v>
      </c>
      <c r="G60" s="114">
        <v>7462</v>
      </c>
      <c r="H60" s="114">
        <v>7622</v>
      </c>
      <c r="I60" s="114">
        <v>7544</v>
      </c>
      <c r="J60" s="140">
        <v>7486</v>
      </c>
      <c r="K60" s="114">
        <v>-30</v>
      </c>
      <c r="L60" s="116">
        <v>-0.40074806305102861</v>
      </c>
    </row>
    <row r="61" spans="1:12" s="110" customFormat="1" ht="15" customHeight="1" x14ac:dyDescent="0.2">
      <c r="A61" s="120"/>
      <c r="B61" s="119"/>
      <c r="C61" s="258"/>
      <c r="D61" s="267" t="s">
        <v>199</v>
      </c>
      <c r="E61" s="113">
        <v>52.621211158416472</v>
      </c>
      <c r="F61" s="115">
        <v>8281</v>
      </c>
      <c r="G61" s="114">
        <v>8296</v>
      </c>
      <c r="H61" s="114">
        <v>8293</v>
      </c>
      <c r="I61" s="114">
        <v>8177</v>
      </c>
      <c r="J61" s="140">
        <v>8181</v>
      </c>
      <c r="K61" s="114">
        <v>100</v>
      </c>
      <c r="L61" s="116">
        <v>1.2223444566678889</v>
      </c>
    </row>
    <row r="62" spans="1:12" s="110" customFormat="1" ht="15" customHeight="1" x14ac:dyDescent="0.2">
      <c r="A62" s="120"/>
      <c r="B62" s="119"/>
      <c r="C62" s="258"/>
      <c r="D62" s="258" t="s">
        <v>200</v>
      </c>
      <c r="E62" s="113">
        <v>8.5377194002092285</v>
      </c>
      <c r="F62" s="115">
        <v>1469</v>
      </c>
      <c r="G62" s="114">
        <v>1469</v>
      </c>
      <c r="H62" s="114">
        <v>1472</v>
      </c>
      <c r="I62" s="114">
        <v>1461</v>
      </c>
      <c r="J62" s="140">
        <v>1439</v>
      </c>
      <c r="K62" s="114">
        <v>30</v>
      </c>
      <c r="L62" s="116">
        <v>2.0847810979847115</v>
      </c>
    </row>
    <row r="63" spans="1:12" s="110" customFormat="1" ht="15" customHeight="1" x14ac:dyDescent="0.2">
      <c r="A63" s="120"/>
      <c r="B63" s="119"/>
      <c r="C63" s="258"/>
      <c r="D63" s="267" t="s">
        <v>198</v>
      </c>
      <c r="E63" s="113">
        <v>69.366916269571135</v>
      </c>
      <c r="F63" s="115">
        <v>1019</v>
      </c>
      <c r="G63" s="114">
        <v>1028</v>
      </c>
      <c r="H63" s="114">
        <v>1021</v>
      </c>
      <c r="I63" s="114">
        <v>1004</v>
      </c>
      <c r="J63" s="140">
        <v>1002</v>
      </c>
      <c r="K63" s="114">
        <v>17</v>
      </c>
      <c r="L63" s="116">
        <v>1.6966067864271457</v>
      </c>
    </row>
    <row r="64" spans="1:12" s="110" customFormat="1" ht="15" customHeight="1" x14ac:dyDescent="0.2">
      <c r="A64" s="120"/>
      <c r="B64" s="119"/>
      <c r="C64" s="258"/>
      <c r="D64" s="267" t="s">
        <v>199</v>
      </c>
      <c r="E64" s="113">
        <v>30.633083730428861</v>
      </c>
      <c r="F64" s="115">
        <v>450</v>
      </c>
      <c r="G64" s="114">
        <v>441</v>
      </c>
      <c r="H64" s="114">
        <v>451</v>
      </c>
      <c r="I64" s="114">
        <v>457</v>
      </c>
      <c r="J64" s="140">
        <v>437</v>
      </c>
      <c r="K64" s="114">
        <v>13</v>
      </c>
      <c r="L64" s="116">
        <v>2.9748283752860414</v>
      </c>
    </row>
    <row r="65" spans="1:12" s="110" customFormat="1" ht="15" customHeight="1" x14ac:dyDescent="0.2">
      <c r="A65" s="120"/>
      <c r="B65" s="119" t="s">
        <v>201</v>
      </c>
      <c r="C65" s="258"/>
      <c r="E65" s="113">
        <v>9.3968007892326124</v>
      </c>
      <c r="F65" s="115">
        <v>2667</v>
      </c>
      <c r="G65" s="114">
        <v>2676</v>
      </c>
      <c r="H65" s="114">
        <v>2671</v>
      </c>
      <c r="I65" s="114">
        <v>2655</v>
      </c>
      <c r="J65" s="140">
        <v>2630</v>
      </c>
      <c r="K65" s="114">
        <v>37</v>
      </c>
      <c r="L65" s="116">
        <v>1.4068441064638784</v>
      </c>
    </row>
    <row r="66" spans="1:12" s="110" customFormat="1" ht="15" customHeight="1" x14ac:dyDescent="0.2">
      <c r="A66" s="120"/>
      <c r="B66" s="119"/>
      <c r="C66" s="258" t="s">
        <v>106</v>
      </c>
      <c r="E66" s="113">
        <v>54.330708661417326</v>
      </c>
      <c r="F66" s="115">
        <v>1449</v>
      </c>
      <c r="G66" s="114">
        <v>1444</v>
      </c>
      <c r="H66" s="114">
        <v>1438</v>
      </c>
      <c r="I66" s="114">
        <v>1418</v>
      </c>
      <c r="J66" s="140">
        <v>1408</v>
      </c>
      <c r="K66" s="114">
        <v>41</v>
      </c>
      <c r="L66" s="116">
        <v>2.9119318181818183</v>
      </c>
    </row>
    <row r="67" spans="1:12" s="110" customFormat="1" ht="15" customHeight="1" x14ac:dyDescent="0.2">
      <c r="A67" s="120"/>
      <c r="B67" s="119"/>
      <c r="C67" s="258" t="s">
        <v>107</v>
      </c>
      <c r="E67" s="113">
        <v>45.669291338582674</v>
      </c>
      <c r="F67" s="115">
        <v>1218</v>
      </c>
      <c r="G67" s="114">
        <v>1232</v>
      </c>
      <c r="H67" s="114">
        <v>1233</v>
      </c>
      <c r="I67" s="114">
        <v>1237</v>
      </c>
      <c r="J67" s="140">
        <v>1222</v>
      </c>
      <c r="K67" s="114">
        <v>-4</v>
      </c>
      <c r="L67" s="116">
        <v>-0.32733224222585927</v>
      </c>
    </row>
    <row r="68" spans="1:12" s="110" customFormat="1" ht="15" customHeight="1" x14ac:dyDescent="0.2">
      <c r="A68" s="120"/>
      <c r="B68" s="119"/>
      <c r="C68" s="258" t="s">
        <v>105</v>
      </c>
      <c r="D68" s="110" t="s">
        <v>202</v>
      </c>
      <c r="E68" s="113">
        <v>21.97225346831646</v>
      </c>
      <c r="F68" s="115">
        <v>586</v>
      </c>
      <c r="G68" s="114">
        <v>594</v>
      </c>
      <c r="H68" s="114">
        <v>583</v>
      </c>
      <c r="I68" s="114">
        <v>582</v>
      </c>
      <c r="J68" s="140">
        <v>557</v>
      </c>
      <c r="K68" s="114">
        <v>29</v>
      </c>
      <c r="L68" s="116">
        <v>5.2064631956912031</v>
      </c>
    </row>
    <row r="69" spans="1:12" s="110" customFormat="1" ht="15" customHeight="1" x14ac:dyDescent="0.2">
      <c r="A69" s="120"/>
      <c r="B69" s="119"/>
      <c r="C69" s="258"/>
      <c r="D69" s="267" t="s">
        <v>198</v>
      </c>
      <c r="E69" s="113">
        <v>53.242320819112628</v>
      </c>
      <c r="F69" s="115">
        <v>312</v>
      </c>
      <c r="G69" s="114">
        <v>316</v>
      </c>
      <c r="H69" s="114">
        <v>309</v>
      </c>
      <c r="I69" s="114">
        <v>311</v>
      </c>
      <c r="J69" s="140">
        <v>297</v>
      </c>
      <c r="K69" s="114">
        <v>15</v>
      </c>
      <c r="L69" s="116">
        <v>5.0505050505050502</v>
      </c>
    </row>
    <row r="70" spans="1:12" s="110" customFormat="1" ht="15" customHeight="1" x14ac:dyDescent="0.2">
      <c r="A70" s="120"/>
      <c r="B70" s="119"/>
      <c r="C70" s="258"/>
      <c r="D70" s="267" t="s">
        <v>199</v>
      </c>
      <c r="E70" s="113">
        <v>46.757679180887372</v>
      </c>
      <c r="F70" s="115">
        <v>274</v>
      </c>
      <c r="G70" s="114">
        <v>278</v>
      </c>
      <c r="H70" s="114">
        <v>274</v>
      </c>
      <c r="I70" s="114">
        <v>271</v>
      </c>
      <c r="J70" s="140">
        <v>260</v>
      </c>
      <c r="K70" s="114">
        <v>14</v>
      </c>
      <c r="L70" s="116">
        <v>5.384615384615385</v>
      </c>
    </row>
    <row r="71" spans="1:12" s="110" customFormat="1" ht="15" customHeight="1" x14ac:dyDescent="0.2">
      <c r="A71" s="120"/>
      <c r="B71" s="119"/>
      <c r="C71" s="258"/>
      <c r="D71" s="110" t="s">
        <v>203</v>
      </c>
      <c r="E71" s="113">
        <v>62.279715035620548</v>
      </c>
      <c r="F71" s="115">
        <v>1661</v>
      </c>
      <c r="G71" s="114">
        <v>1664</v>
      </c>
      <c r="H71" s="114">
        <v>1667</v>
      </c>
      <c r="I71" s="114">
        <v>1658</v>
      </c>
      <c r="J71" s="140">
        <v>1660</v>
      </c>
      <c r="K71" s="114">
        <v>1</v>
      </c>
      <c r="L71" s="116">
        <v>6.0240963855421686E-2</v>
      </c>
    </row>
    <row r="72" spans="1:12" s="110" customFormat="1" ht="15" customHeight="1" x14ac:dyDescent="0.2">
      <c r="A72" s="120"/>
      <c r="B72" s="119"/>
      <c r="C72" s="258"/>
      <c r="D72" s="267" t="s">
        <v>198</v>
      </c>
      <c r="E72" s="113">
        <v>53.100541842263695</v>
      </c>
      <c r="F72" s="115">
        <v>882</v>
      </c>
      <c r="G72" s="114">
        <v>874</v>
      </c>
      <c r="H72" s="114">
        <v>872</v>
      </c>
      <c r="I72" s="114">
        <v>850</v>
      </c>
      <c r="J72" s="140">
        <v>849</v>
      </c>
      <c r="K72" s="114">
        <v>33</v>
      </c>
      <c r="L72" s="116">
        <v>3.8869257950530036</v>
      </c>
    </row>
    <row r="73" spans="1:12" s="110" customFormat="1" ht="15" customHeight="1" x14ac:dyDescent="0.2">
      <c r="A73" s="120"/>
      <c r="B73" s="119"/>
      <c r="C73" s="258"/>
      <c r="D73" s="267" t="s">
        <v>199</v>
      </c>
      <c r="E73" s="113">
        <v>46.899458157736305</v>
      </c>
      <c r="F73" s="115">
        <v>779</v>
      </c>
      <c r="G73" s="114">
        <v>790</v>
      </c>
      <c r="H73" s="114">
        <v>795</v>
      </c>
      <c r="I73" s="114">
        <v>808</v>
      </c>
      <c r="J73" s="140">
        <v>811</v>
      </c>
      <c r="K73" s="114">
        <v>-32</v>
      </c>
      <c r="L73" s="116">
        <v>-3.9457459926017262</v>
      </c>
    </row>
    <row r="74" spans="1:12" s="110" customFormat="1" ht="15" customHeight="1" x14ac:dyDescent="0.2">
      <c r="A74" s="120"/>
      <c r="B74" s="119"/>
      <c r="C74" s="258"/>
      <c r="D74" s="110" t="s">
        <v>204</v>
      </c>
      <c r="E74" s="113">
        <v>15.748031496062993</v>
      </c>
      <c r="F74" s="115">
        <v>420</v>
      </c>
      <c r="G74" s="114">
        <v>418</v>
      </c>
      <c r="H74" s="114">
        <v>421</v>
      </c>
      <c r="I74" s="114">
        <v>415</v>
      </c>
      <c r="J74" s="140">
        <v>413</v>
      </c>
      <c r="K74" s="114">
        <v>7</v>
      </c>
      <c r="L74" s="116">
        <v>1.6949152542372881</v>
      </c>
    </row>
    <row r="75" spans="1:12" s="110" customFormat="1" ht="15" customHeight="1" x14ac:dyDescent="0.2">
      <c r="A75" s="120"/>
      <c r="B75" s="119"/>
      <c r="C75" s="258"/>
      <c r="D75" s="267" t="s">
        <v>198</v>
      </c>
      <c r="E75" s="113">
        <v>60.714285714285715</v>
      </c>
      <c r="F75" s="115">
        <v>255</v>
      </c>
      <c r="G75" s="114">
        <v>254</v>
      </c>
      <c r="H75" s="114">
        <v>257</v>
      </c>
      <c r="I75" s="114">
        <v>257</v>
      </c>
      <c r="J75" s="140">
        <v>262</v>
      </c>
      <c r="K75" s="114">
        <v>-7</v>
      </c>
      <c r="L75" s="116">
        <v>-2.6717557251908395</v>
      </c>
    </row>
    <row r="76" spans="1:12" s="110" customFormat="1" ht="15" customHeight="1" x14ac:dyDescent="0.2">
      <c r="A76" s="120"/>
      <c r="B76" s="119"/>
      <c r="C76" s="258"/>
      <c r="D76" s="267" t="s">
        <v>199</v>
      </c>
      <c r="E76" s="113">
        <v>39.285714285714285</v>
      </c>
      <c r="F76" s="115">
        <v>165</v>
      </c>
      <c r="G76" s="114">
        <v>164</v>
      </c>
      <c r="H76" s="114">
        <v>164</v>
      </c>
      <c r="I76" s="114">
        <v>158</v>
      </c>
      <c r="J76" s="140">
        <v>151</v>
      </c>
      <c r="K76" s="114">
        <v>14</v>
      </c>
      <c r="L76" s="116">
        <v>9.2715231788079464</v>
      </c>
    </row>
    <row r="77" spans="1:12" s="110" customFormat="1" ht="15" customHeight="1" x14ac:dyDescent="0.2">
      <c r="A77" s="534"/>
      <c r="B77" s="119" t="s">
        <v>205</v>
      </c>
      <c r="C77" s="268"/>
      <c r="D77" s="182"/>
      <c r="E77" s="113">
        <v>15.312522020999225</v>
      </c>
      <c r="F77" s="115">
        <v>4346</v>
      </c>
      <c r="G77" s="114">
        <v>4282</v>
      </c>
      <c r="H77" s="114">
        <v>5073</v>
      </c>
      <c r="I77" s="114">
        <v>4651</v>
      </c>
      <c r="J77" s="140">
        <v>4493</v>
      </c>
      <c r="K77" s="114">
        <v>-147</v>
      </c>
      <c r="L77" s="116">
        <v>-3.2717560649899844</v>
      </c>
    </row>
    <row r="78" spans="1:12" s="110" customFormat="1" ht="15" customHeight="1" x14ac:dyDescent="0.2">
      <c r="A78" s="120"/>
      <c r="B78" s="119"/>
      <c r="C78" s="268" t="s">
        <v>106</v>
      </c>
      <c r="D78" s="182"/>
      <c r="E78" s="113">
        <v>66.037735849056602</v>
      </c>
      <c r="F78" s="115">
        <v>2870</v>
      </c>
      <c r="G78" s="114">
        <v>2767</v>
      </c>
      <c r="H78" s="114">
        <v>3236</v>
      </c>
      <c r="I78" s="114">
        <v>3021</v>
      </c>
      <c r="J78" s="140">
        <v>2949</v>
      </c>
      <c r="K78" s="114">
        <v>-79</v>
      </c>
      <c r="L78" s="116">
        <v>-2.6788741946422516</v>
      </c>
    </row>
    <row r="79" spans="1:12" s="110" customFormat="1" ht="15" customHeight="1" x14ac:dyDescent="0.2">
      <c r="A79" s="123"/>
      <c r="B79" s="124"/>
      <c r="C79" s="260" t="s">
        <v>107</v>
      </c>
      <c r="D79" s="261"/>
      <c r="E79" s="125">
        <v>33.962264150943398</v>
      </c>
      <c r="F79" s="143">
        <v>1476</v>
      </c>
      <c r="G79" s="144">
        <v>1515</v>
      </c>
      <c r="H79" s="144">
        <v>1837</v>
      </c>
      <c r="I79" s="144">
        <v>1630</v>
      </c>
      <c r="J79" s="145">
        <v>1544</v>
      </c>
      <c r="K79" s="144">
        <v>-68</v>
      </c>
      <c r="L79" s="146">
        <v>-4.4041450777202069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28382</v>
      </c>
      <c r="E11" s="114">
        <v>28361</v>
      </c>
      <c r="F11" s="114">
        <v>29509</v>
      </c>
      <c r="G11" s="114">
        <v>28555</v>
      </c>
      <c r="H11" s="140">
        <v>28229</v>
      </c>
      <c r="I11" s="115">
        <v>153</v>
      </c>
      <c r="J11" s="116">
        <v>0.54199581990151968</v>
      </c>
    </row>
    <row r="12" spans="1:15" s="110" customFormat="1" ht="24.95" customHeight="1" x14ac:dyDescent="0.2">
      <c r="A12" s="193" t="s">
        <v>132</v>
      </c>
      <c r="B12" s="194" t="s">
        <v>133</v>
      </c>
      <c r="C12" s="113">
        <v>7.8958494820660983</v>
      </c>
      <c r="D12" s="115">
        <v>2241</v>
      </c>
      <c r="E12" s="114">
        <v>2151</v>
      </c>
      <c r="F12" s="114">
        <v>3042</v>
      </c>
      <c r="G12" s="114">
        <v>2575</v>
      </c>
      <c r="H12" s="140">
        <v>2360</v>
      </c>
      <c r="I12" s="115">
        <v>-119</v>
      </c>
      <c r="J12" s="116">
        <v>-5.0423728813559325</v>
      </c>
    </row>
    <row r="13" spans="1:15" s="110" customFormat="1" ht="24.95" customHeight="1" x14ac:dyDescent="0.2">
      <c r="A13" s="193" t="s">
        <v>134</v>
      </c>
      <c r="B13" s="199" t="s">
        <v>214</v>
      </c>
      <c r="C13" s="113">
        <v>3.4317525192023113</v>
      </c>
      <c r="D13" s="115">
        <v>974</v>
      </c>
      <c r="E13" s="114">
        <v>978</v>
      </c>
      <c r="F13" s="114">
        <v>988</v>
      </c>
      <c r="G13" s="114">
        <v>969</v>
      </c>
      <c r="H13" s="140">
        <v>990</v>
      </c>
      <c r="I13" s="115">
        <v>-16</v>
      </c>
      <c r="J13" s="116">
        <v>-1.6161616161616161</v>
      </c>
    </row>
    <row r="14" spans="1:15" s="287" customFormat="1" ht="24" customHeight="1" x14ac:dyDescent="0.2">
      <c r="A14" s="193" t="s">
        <v>215</v>
      </c>
      <c r="B14" s="199" t="s">
        <v>137</v>
      </c>
      <c r="C14" s="113">
        <v>10.200126840955535</v>
      </c>
      <c r="D14" s="115">
        <v>2895</v>
      </c>
      <c r="E14" s="114">
        <v>2881</v>
      </c>
      <c r="F14" s="114">
        <v>2907</v>
      </c>
      <c r="G14" s="114">
        <v>2901</v>
      </c>
      <c r="H14" s="140">
        <v>2891</v>
      </c>
      <c r="I14" s="115">
        <v>4</v>
      </c>
      <c r="J14" s="116">
        <v>0.13836042891732964</v>
      </c>
      <c r="K14" s="110"/>
      <c r="L14" s="110"/>
      <c r="M14" s="110"/>
      <c r="N14" s="110"/>
      <c r="O14" s="110"/>
    </row>
    <row r="15" spans="1:15" s="110" customFormat="1" ht="24.75" customHeight="1" x14ac:dyDescent="0.2">
      <c r="A15" s="193" t="s">
        <v>216</v>
      </c>
      <c r="B15" s="199" t="s">
        <v>217</v>
      </c>
      <c r="C15" s="113">
        <v>3.2802480445352686</v>
      </c>
      <c r="D15" s="115">
        <v>931</v>
      </c>
      <c r="E15" s="114">
        <v>930</v>
      </c>
      <c r="F15" s="114">
        <v>933</v>
      </c>
      <c r="G15" s="114">
        <v>955</v>
      </c>
      <c r="H15" s="140">
        <v>955</v>
      </c>
      <c r="I15" s="115">
        <v>-24</v>
      </c>
      <c r="J15" s="116">
        <v>-2.5130890052356021</v>
      </c>
    </row>
    <row r="16" spans="1:15" s="287" customFormat="1" ht="24.95" customHeight="1" x14ac:dyDescent="0.2">
      <c r="A16" s="193" t="s">
        <v>218</v>
      </c>
      <c r="B16" s="199" t="s">
        <v>141</v>
      </c>
      <c r="C16" s="113">
        <v>5.2744697343386653</v>
      </c>
      <c r="D16" s="115">
        <v>1497</v>
      </c>
      <c r="E16" s="114">
        <v>1495</v>
      </c>
      <c r="F16" s="114">
        <v>1505</v>
      </c>
      <c r="G16" s="114">
        <v>1478</v>
      </c>
      <c r="H16" s="140">
        <v>1489</v>
      </c>
      <c r="I16" s="115">
        <v>8</v>
      </c>
      <c r="J16" s="116">
        <v>0.53727333781061115</v>
      </c>
      <c r="K16" s="110"/>
      <c r="L16" s="110"/>
      <c r="M16" s="110"/>
      <c r="N16" s="110"/>
      <c r="O16" s="110"/>
    </row>
    <row r="17" spans="1:15" s="110" customFormat="1" ht="24.95" customHeight="1" x14ac:dyDescent="0.2">
      <c r="A17" s="193" t="s">
        <v>219</v>
      </c>
      <c r="B17" s="199" t="s">
        <v>220</v>
      </c>
      <c r="C17" s="113">
        <v>1.6454090620816011</v>
      </c>
      <c r="D17" s="115">
        <v>467</v>
      </c>
      <c r="E17" s="114">
        <v>456</v>
      </c>
      <c r="F17" s="114">
        <v>469</v>
      </c>
      <c r="G17" s="114">
        <v>468</v>
      </c>
      <c r="H17" s="140">
        <v>447</v>
      </c>
      <c r="I17" s="115">
        <v>20</v>
      </c>
      <c r="J17" s="116">
        <v>4.4742729306487696</v>
      </c>
    </row>
    <row r="18" spans="1:15" s="287" customFormat="1" ht="24.95" customHeight="1" x14ac:dyDescent="0.2">
      <c r="A18" s="201" t="s">
        <v>144</v>
      </c>
      <c r="B18" s="202" t="s">
        <v>145</v>
      </c>
      <c r="C18" s="113">
        <v>13.219646254668453</v>
      </c>
      <c r="D18" s="115">
        <v>3752</v>
      </c>
      <c r="E18" s="114">
        <v>3697</v>
      </c>
      <c r="F18" s="114">
        <v>3784</v>
      </c>
      <c r="G18" s="114">
        <v>3704</v>
      </c>
      <c r="H18" s="140">
        <v>3689</v>
      </c>
      <c r="I18" s="115">
        <v>63</v>
      </c>
      <c r="J18" s="116">
        <v>1.7077798861480076</v>
      </c>
      <c r="K18" s="110"/>
      <c r="L18" s="110"/>
      <c r="M18" s="110"/>
      <c r="N18" s="110"/>
      <c r="O18" s="110"/>
    </row>
    <row r="19" spans="1:15" s="110" customFormat="1" ht="24.95" customHeight="1" x14ac:dyDescent="0.2">
      <c r="A19" s="193" t="s">
        <v>146</v>
      </c>
      <c r="B19" s="199" t="s">
        <v>147</v>
      </c>
      <c r="C19" s="113">
        <v>16.714819251638364</v>
      </c>
      <c r="D19" s="115">
        <v>4744</v>
      </c>
      <c r="E19" s="114">
        <v>4720</v>
      </c>
      <c r="F19" s="114">
        <v>4760</v>
      </c>
      <c r="G19" s="114">
        <v>4650</v>
      </c>
      <c r="H19" s="140">
        <v>4616</v>
      </c>
      <c r="I19" s="115">
        <v>128</v>
      </c>
      <c r="J19" s="116">
        <v>2.7729636048526864</v>
      </c>
    </row>
    <row r="20" spans="1:15" s="287" customFormat="1" ht="24.95" customHeight="1" x14ac:dyDescent="0.2">
      <c r="A20" s="193" t="s">
        <v>148</v>
      </c>
      <c r="B20" s="199" t="s">
        <v>149</v>
      </c>
      <c r="C20" s="113">
        <v>8.6745120146571768</v>
      </c>
      <c r="D20" s="115">
        <v>2462</v>
      </c>
      <c r="E20" s="114">
        <v>2524</v>
      </c>
      <c r="F20" s="114">
        <v>2571</v>
      </c>
      <c r="G20" s="114">
        <v>2557</v>
      </c>
      <c r="H20" s="140">
        <v>2551</v>
      </c>
      <c r="I20" s="115">
        <v>-89</v>
      </c>
      <c r="J20" s="116">
        <v>-3.4888279106232849</v>
      </c>
      <c r="K20" s="110"/>
      <c r="L20" s="110"/>
      <c r="M20" s="110"/>
      <c r="N20" s="110"/>
      <c r="O20" s="110"/>
    </row>
    <row r="21" spans="1:15" s="110" customFormat="1" ht="24.95" customHeight="1" x14ac:dyDescent="0.2">
      <c r="A21" s="201" t="s">
        <v>150</v>
      </c>
      <c r="B21" s="202" t="s">
        <v>151</v>
      </c>
      <c r="C21" s="113">
        <v>2.6389965471073213</v>
      </c>
      <c r="D21" s="115">
        <v>749</v>
      </c>
      <c r="E21" s="114">
        <v>786</v>
      </c>
      <c r="F21" s="114">
        <v>821</v>
      </c>
      <c r="G21" s="114">
        <v>814</v>
      </c>
      <c r="H21" s="140">
        <v>802</v>
      </c>
      <c r="I21" s="115">
        <v>-53</v>
      </c>
      <c r="J21" s="116">
        <v>-6.6084788029925186</v>
      </c>
    </row>
    <row r="22" spans="1:15" s="110" customFormat="1" ht="24.95" customHeight="1" x14ac:dyDescent="0.2">
      <c r="A22" s="201" t="s">
        <v>152</v>
      </c>
      <c r="B22" s="199" t="s">
        <v>153</v>
      </c>
      <c r="C22" s="113">
        <v>1.0182510041575648</v>
      </c>
      <c r="D22" s="115">
        <v>289</v>
      </c>
      <c r="E22" s="114">
        <v>297</v>
      </c>
      <c r="F22" s="114">
        <v>306</v>
      </c>
      <c r="G22" s="114">
        <v>295</v>
      </c>
      <c r="H22" s="140">
        <v>315</v>
      </c>
      <c r="I22" s="115">
        <v>-26</v>
      </c>
      <c r="J22" s="116">
        <v>-8.2539682539682548</v>
      </c>
    </row>
    <row r="23" spans="1:15" s="110" customFormat="1" ht="24.95" customHeight="1" x14ac:dyDescent="0.2">
      <c r="A23" s="193" t="s">
        <v>154</v>
      </c>
      <c r="B23" s="199" t="s">
        <v>155</v>
      </c>
      <c r="C23" s="113">
        <v>1.1415685998167853</v>
      </c>
      <c r="D23" s="115">
        <v>324</v>
      </c>
      <c r="E23" s="114">
        <v>362</v>
      </c>
      <c r="F23" s="114">
        <v>430</v>
      </c>
      <c r="G23" s="114">
        <v>420</v>
      </c>
      <c r="H23" s="140">
        <v>421</v>
      </c>
      <c r="I23" s="115">
        <v>-97</v>
      </c>
      <c r="J23" s="116">
        <v>-23.040380047505938</v>
      </c>
    </row>
    <row r="24" spans="1:15" s="110" customFormat="1" ht="24.95" customHeight="1" x14ac:dyDescent="0.2">
      <c r="A24" s="193" t="s">
        <v>156</v>
      </c>
      <c r="B24" s="199" t="s">
        <v>221</v>
      </c>
      <c r="C24" s="113">
        <v>3.9320696215911495</v>
      </c>
      <c r="D24" s="115">
        <v>1116</v>
      </c>
      <c r="E24" s="114">
        <v>1110</v>
      </c>
      <c r="F24" s="114">
        <v>1098</v>
      </c>
      <c r="G24" s="114">
        <v>1073</v>
      </c>
      <c r="H24" s="140">
        <v>1054</v>
      </c>
      <c r="I24" s="115">
        <v>62</v>
      </c>
      <c r="J24" s="116">
        <v>5.882352941176471</v>
      </c>
    </row>
    <row r="25" spans="1:15" s="110" customFormat="1" ht="24.95" customHeight="1" x14ac:dyDescent="0.2">
      <c r="A25" s="193" t="s">
        <v>222</v>
      </c>
      <c r="B25" s="204" t="s">
        <v>159</v>
      </c>
      <c r="C25" s="113">
        <v>5.4294975688816853</v>
      </c>
      <c r="D25" s="115">
        <v>1541</v>
      </c>
      <c r="E25" s="114">
        <v>1497</v>
      </c>
      <c r="F25" s="114">
        <v>1502</v>
      </c>
      <c r="G25" s="114">
        <v>1448</v>
      </c>
      <c r="H25" s="140">
        <v>1394</v>
      </c>
      <c r="I25" s="115">
        <v>147</v>
      </c>
      <c r="J25" s="116">
        <v>10.54519368723099</v>
      </c>
    </row>
    <row r="26" spans="1:15" s="110" customFormat="1" ht="24.95" customHeight="1" x14ac:dyDescent="0.2">
      <c r="A26" s="201">
        <v>782.78300000000002</v>
      </c>
      <c r="B26" s="203" t="s">
        <v>160</v>
      </c>
      <c r="C26" s="113">
        <v>1.1486153195687407</v>
      </c>
      <c r="D26" s="115">
        <v>326</v>
      </c>
      <c r="E26" s="114">
        <v>265</v>
      </c>
      <c r="F26" s="114">
        <v>266</v>
      </c>
      <c r="G26" s="114">
        <v>274</v>
      </c>
      <c r="H26" s="140">
        <v>282</v>
      </c>
      <c r="I26" s="115">
        <v>44</v>
      </c>
      <c r="J26" s="116">
        <v>15.602836879432624</v>
      </c>
    </row>
    <row r="27" spans="1:15" s="110" customFormat="1" ht="24.95" customHeight="1" x14ac:dyDescent="0.2">
      <c r="A27" s="193" t="s">
        <v>161</v>
      </c>
      <c r="B27" s="199" t="s">
        <v>223</v>
      </c>
      <c r="C27" s="113">
        <v>5.0384046226481569</v>
      </c>
      <c r="D27" s="115">
        <v>1430</v>
      </c>
      <c r="E27" s="114">
        <v>1429</v>
      </c>
      <c r="F27" s="114">
        <v>1422</v>
      </c>
      <c r="G27" s="114">
        <v>1377</v>
      </c>
      <c r="H27" s="140">
        <v>1365</v>
      </c>
      <c r="I27" s="115">
        <v>65</v>
      </c>
      <c r="J27" s="116">
        <v>4.7619047619047619</v>
      </c>
    </row>
    <row r="28" spans="1:15" s="110" customFormat="1" ht="24.95" customHeight="1" x14ac:dyDescent="0.2">
      <c r="A28" s="193" t="s">
        <v>163</v>
      </c>
      <c r="B28" s="199" t="s">
        <v>164</v>
      </c>
      <c r="C28" s="113">
        <v>5.1335353392995557</v>
      </c>
      <c r="D28" s="115">
        <v>1457</v>
      </c>
      <c r="E28" s="114">
        <v>1608</v>
      </c>
      <c r="F28" s="114">
        <v>1601</v>
      </c>
      <c r="G28" s="114">
        <v>1562</v>
      </c>
      <c r="H28" s="140">
        <v>1557</v>
      </c>
      <c r="I28" s="115">
        <v>-100</v>
      </c>
      <c r="J28" s="116">
        <v>-6.422607578676943</v>
      </c>
    </row>
    <row r="29" spans="1:15" s="110" customFormat="1" ht="24.95" customHeight="1" x14ac:dyDescent="0.2">
      <c r="A29" s="193">
        <v>86</v>
      </c>
      <c r="B29" s="199" t="s">
        <v>165</v>
      </c>
      <c r="C29" s="113">
        <v>4.0941441758861252</v>
      </c>
      <c r="D29" s="115">
        <v>1162</v>
      </c>
      <c r="E29" s="114">
        <v>1161</v>
      </c>
      <c r="F29" s="114">
        <v>1154</v>
      </c>
      <c r="G29" s="114">
        <v>1132</v>
      </c>
      <c r="H29" s="140">
        <v>1132</v>
      </c>
      <c r="I29" s="115">
        <v>30</v>
      </c>
      <c r="J29" s="116">
        <v>2.6501766784452299</v>
      </c>
    </row>
    <row r="30" spans="1:15" s="110" customFormat="1" ht="24.95" customHeight="1" x14ac:dyDescent="0.2">
      <c r="A30" s="193">
        <v>87.88</v>
      </c>
      <c r="B30" s="204" t="s">
        <v>166</v>
      </c>
      <c r="C30" s="113">
        <v>6.5781128884504261</v>
      </c>
      <c r="D30" s="115">
        <v>1867</v>
      </c>
      <c r="E30" s="114">
        <v>1859</v>
      </c>
      <c r="F30" s="114">
        <v>1812</v>
      </c>
      <c r="G30" s="114">
        <v>1778</v>
      </c>
      <c r="H30" s="140">
        <v>1774</v>
      </c>
      <c r="I30" s="115">
        <v>93</v>
      </c>
      <c r="J30" s="116">
        <v>5.2423900789177003</v>
      </c>
    </row>
    <row r="31" spans="1:15" s="110" customFormat="1" ht="24.95" customHeight="1" x14ac:dyDescent="0.2">
      <c r="A31" s="193" t="s">
        <v>167</v>
      </c>
      <c r="B31" s="199" t="s">
        <v>168</v>
      </c>
      <c r="C31" s="113">
        <v>3.7100979494045521</v>
      </c>
      <c r="D31" s="115">
        <v>1053</v>
      </c>
      <c r="E31" s="114">
        <v>1036</v>
      </c>
      <c r="F31" s="114">
        <v>1045</v>
      </c>
      <c r="G31" s="114">
        <v>1026</v>
      </c>
      <c r="H31" s="140">
        <v>1036</v>
      </c>
      <c r="I31" s="115">
        <v>17</v>
      </c>
      <c r="J31" s="116">
        <v>1.640926640926641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7.8958494820660983</v>
      </c>
      <c r="D34" s="115">
        <v>2241</v>
      </c>
      <c r="E34" s="114">
        <v>2151</v>
      </c>
      <c r="F34" s="114">
        <v>3042</v>
      </c>
      <c r="G34" s="114">
        <v>2575</v>
      </c>
      <c r="H34" s="140">
        <v>2360</v>
      </c>
      <c r="I34" s="115">
        <v>-119</v>
      </c>
      <c r="J34" s="116">
        <v>-5.0423728813559325</v>
      </c>
    </row>
    <row r="35" spans="1:10" s="110" customFormat="1" ht="24.95" customHeight="1" x14ac:dyDescent="0.2">
      <c r="A35" s="292" t="s">
        <v>171</v>
      </c>
      <c r="B35" s="293" t="s">
        <v>172</v>
      </c>
      <c r="C35" s="113">
        <v>26.851525614826297</v>
      </c>
      <c r="D35" s="115">
        <v>7621</v>
      </c>
      <c r="E35" s="114">
        <v>7556</v>
      </c>
      <c r="F35" s="114">
        <v>7679</v>
      </c>
      <c r="G35" s="114">
        <v>7574</v>
      </c>
      <c r="H35" s="140">
        <v>7570</v>
      </c>
      <c r="I35" s="115">
        <v>51</v>
      </c>
      <c r="J35" s="116">
        <v>0.67371202113606343</v>
      </c>
    </row>
    <row r="36" spans="1:10" s="110" customFormat="1" ht="24.95" customHeight="1" x14ac:dyDescent="0.2">
      <c r="A36" s="294" t="s">
        <v>173</v>
      </c>
      <c r="B36" s="295" t="s">
        <v>174</v>
      </c>
      <c r="C36" s="125">
        <v>65.252624903107602</v>
      </c>
      <c r="D36" s="143">
        <v>18520</v>
      </c>
      <c r="E36" s="144">
        <v>18654</v>
      </c>
      <c r="F36" s="144">
        <v>18788</v>
      </c>
      <c r="G36" s="144">
        <v>18406</v>
      </c>
      <c r="H36" s="145">
        <v>18299</v>
      </c>
      <c r="I36" s="143">
        <v>221</v>
      </c>
      <c r="J36" s="146">
        <v>1.2077162686485601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2020-09-25T09:40:14Z</dcterms:created>
  <dcterms:modified xsi:type="dcterms:W3CDTF">2020-09-28T08:09:33Z</dcterms:modified>
</cp:coreProperties>
</file>