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K43" i="24"/>
  <c r="H43" i="24"/>
  <c r="F43" i="24"/>
  <c r="C43" i="24"/>
  <c r="M43" i="24" s="1"/>
  <c r="B43" i="24"/>
  <c r="D43" i="24" s="1"/>
  <c r="J42" i="24"/>
  <c r="I42" i="24"/>
  <c r="G42" i="24"/>
  <c r="C42" i="24"/>
  <c r="M42" i="24" s="1"/>
  <c r="B42" i="24"/>
  <c r="K41" i="24"/>
  <c r="H41" i="24"/>
  <c r="F41" i="24"/>
  <c r="C41" i="24"/>
  <c r="B41" i="24"/>
  <c r="D41" i="24" s="1"/>
  <c r="L40" i="24"/>
  <c r="J40" i="24"/>
  <c r="I40" i="24"/>
  <c r="G40" i="24"/>
  <c r="C40" i="24"/>
  <c r="M40" i="24" s="1"/>
  <c r="B40" i="24"/>
  <c r="M36" i="24"/>
  <c r="L36" i="24"/>
  <c r="K36" i="24"/>
  <c r="J36" i="24"/>
  <c r="I36" i="24"/>
  <c r="H36" i="24"/>
  <c r="G36" i="24"/>
  <c r="F36" i="24"/>
  <c r="E36" i="24"/>
  <c r="D36" i="24"/>
  <c r="K57" i="15"/>
  <c r="L57" i="15" s="1"/>
  <c r="C38" i="24"/>
  <c r="C37" i="24"/>
  <c r="C35" i="24"/>
  <c r="C34" i="24"/>
  <c r="C33" i="24"/>
  <c r="C32" i="24"/>
  <c r="C31" i="24"/>
  <c r="C30" i="24"/>
  <c r="C29" i="24"/>
  <c r="C28" i="24"/>
  <c r="C27" i="24"/>
  <c r="C26" i="24"/>
  <c r="M26" i="24" s="1"/>
  <c r="C25" i="24"/>
  <c r="C24" i="24"/>
  <c r="C23" i="24"/>
  <c r="C22" i="24"/>
  <c r="C21" i="24"/>
  <c r="C20" i="24"/>
  <c r="C19" i="24"/>
  <c r="C18" i="24"/>
  <c r="C17" i="24"/>
  <c r="C16" i="24"/>
  <c r="E16" i="24" s="1"/>
  <c r="C15" i="24"/>
  <c r="C9" i="24"/>
  <c r="C8" i="24"/>
  <c r="C7" i="24"/>
  <c r="B38" i="24"/>
  <c r="B37" i="24"/>
  <c r="B35" i="24"/>
  <c r="B34" i="24"/>
  <c r="B33" i="24"/>
  <c r="B32" i="24"/>
  <c r="B31" i="24"/>
  <c r="B30" i="24"/>
  <c r="B29" i="24"/>
  <c r="B28" i="24"/>
  <c r="B27" i="24"/>
  <c r="B26" i="24"/>
  <c r="B25" i="24"/>
  <c r="B24" i="24"/>
  <c r="B23" i="24"/>
  <c r="D23" i="24" s="1"/>
  <c r="B22" i="24"/>
  <c r="B21" i="24"/>
  <c r="B20" i="24"/>
  <c r="B19" i="24"/>
  <c r="B18" i="24"/>
  <c r="B17" i="24"/>
  <c r="B16" i="24"/>
  <c r="B15" i="24"/>
  <c r="B9" i="24"/>
  <c r="B8" i="24"/>
  <c r="B7" i="24"/>
  <c r="K22" i="24" l="1"/>
  <c r="J22" i="24"/>
  <c r="F22" i="24"/>
  <c r="D22" i="24"/>
  <c r="H22" i="24"/>
  <c r="K16" i="24"/>
  <c r="J16" i="24"/>
  <c r="F16" i="24"/>
  <c r="D16" i="24"/>
  <c r="H16" i="24"/>
  <c r="K32" i="24"/>
  <c r="J32" i="24"/>
  <c r="F32" i="24"/>
  <c r="D32" i="24"/>
  <c r="H32" i="24"/>
  <c r="K8" i="24"/>
  <c r="J8" i="24"/>
  <c r="F8" i="24"/>
  <c r="D8" i="24"/>
  <c r="H8" i="24"/>
  <c r="G25" i="24"/>
  <c r="M25" i="24"/>
  <c r="E25" i="24"/>
  <c r="L25" i="24"/>
  <c r="I25" i="24"/>
  <c r="K30" i="24"/>
  <c r="J30" i="24"/>
  <c r="F30" i="24"/>
  <c r="D30" i="24"/>
  <c r="H30" i="24"/>
  <c r="K24" i="24"/>
  <c r="J24" i="24"/>
  <c r="F24" i="24"/>
  <c r="D24" i="24"/>
  <c r="H24" i="24"/>
  <c r="C14" i="24"/>
  <c r="C6" i="24"/>
  <c r="G21" i="24"/>
  <c r="M21" i="24"/>
  <c r="E21" i="24"/>
  <c r="L21" i="24"/>
  <c r="I28" i="24"/>
  <c r="L28" i="24"/>
  <c r="E28" i="24"/>
  <c r="M28" i="24"/>
  <c r="G28" i="24"/>
  <c r="F25" i="24"/>
  <c r="J25" i="24"/>
  <c r="H25" i="24"/>
  <c r="K25" i="24"/>
  <c r="D25" i="24"/>
  <c r="K28" i="24"/>
  <c r="J28" i="24"/>
  <c r="F28" i="24"/>
  <c r="D28" i="24"/>
  <c r="K34" i="24"/>
  <c r="J34" i="24"/>
  <c r="F34" i="24"/>
  <c r="D34" i="24"/>
  <c r="H34" i="24"/>
  <c r="I32" i="24"/>
  <c r="L32" i="24"/>
  <c r="M32" i="24"/>
  <c r="G32" i="24"/>
  <c r="F19" i="24"/>
  <c r="J19" i="24"/>
  <c r="H19" i="24"/>
  <c r="D19" i="24"/>
  <c r="G7" i="24"/>
  <c r="M7" i="24"/>
  <c r="E7" i="24"/>
  <c r="L7" i="24"/>
  <c r="I7" i="24"/>
  <c r="G17" i="24"/>
  <c r="M17" i="24"/>
  <c r="E17" i="24"/>
  <c r="I17" i="24"/>
  <c r="G35" i="24"/>
  <c r="M35" i="24"/>
  <c r="E35" i="24"/>
  <c r="L35" i="24"/>
  <c r="I35" i="24"/>
  <c r="F9" i="24"/>
  <c r="J9" i="24"/>
  <c r="H9" i="24"/>
  <c r="K9" i="24"/>
  <c r="D9" i="24"/>
  <c r="F31" i="24"/>
  <c r="J31" i="24"/>
  <c r="H31" i="24"/>
  <c r="K31" i="24"/>
  <c r="D31" i="24"/>
  <c r="D38" i="24"/>
  <c r="K38" i="24"/>
  <c r="H38" i="24"/>
  <c r="F38" i="24"/>
  <c r="J38" i="24"/>
  <c r="G15" i="24"/>
  <c r="M15" i="24"/>
  <c r="E15" i="24"/>
  <c r="I15" i="24"/>
  <c r="L15" i="24"/>
  <c r="I18" i="24"/>
  <c r="L18" i="24"/>
  <c r="M18" i="24"/>
  <c r="G18" i="24"/>
  <c r="E18" i="24"/>
  <c r="I22" i="24"/>
  <c r="L22" i="24"/>
  <c r="M22" i="24"/>
  <c r="G22" i="24"/>
  <c r="E22" i="24"/>
  <c r="G29" i="24"/>
  <c r="M29" i="24"/>
  <c r="E29" i="24"/>
  <c r="L29" i="24"/>
  <c r="I29" i="24"/>
  <c r="I37" i="24"/>
  <c r="G37" i="24"/>
  <c r="L37" i="24"/>
  <c r="E37" i="24"/>
  <c r="M37" i="24"/>
  <c r="K58" i="24"/>
  <c r="I58" i="24"/>
  <c r="J58" i="24"/>
  <c r="B14" i="24"/>
  <c r="B6" i="24"/>
  <c r="F17" i="24"/>
  <c r="J17" i="24"/>
  <c r="H17" i="24"/>
  <c r="D17" i="24"/>
  <c r="K17" i="24"/>
  <c r="K20" i="24"/>
  <c r="J20" i="24"/>
  <c r="F20" i="24"/>
  <c r="D20" i="24"/>
  <c r="H20" i="24"/>
  <c r="K26" i="24"/>
  <c r="J26" i="24"/>
  <c r="F26" i="24"/>
  <c r="D26" i="24"/>
  <c r="H26" i="24"/>
  <c r="H28" i="24"/>
  <c r="K74" i="24"/>
  <c r="I74" i="24"/>
  <c r="J74" i="24"/>
  <c r="F23" i="24"/>
  <c r="J23" i="24"/>
  <c r="H23" i="24"/>
  <c r="K23" i="24"/>
  <c r="F29" i="24"/>
  <c r="J29" i="24"/>
  <c r="H29" i="24"/>
  <c r="K29" i="24"/>
  <c r="D29" i="24"/>
  <c r="F35" i="24"/>
  <c r="J35" i="24"/>
  <c r="H35" i="24"/>
  <c r="D35" i="24"/>
  <c r="B45" i="24"/>
  <c r="B39" i="24"/>
  <c r="G19" i="24"/>
  <c r="M19" i="24"/>
  <c r="E19" i="24"/>
  <c r="L19" i="24"/>
  <c r="I19" i="24"/>
  <c r="G23" i="24"/>
  <c r="M23" i="24"/>
  <c r="E23" i="24"/>
  <c r="L23" i="24"/>
  <c r="I23" i="24"/>
  <c r="I26" i="24"/>
  <c r="L26" i="24"/>
  <c r="G26" i="24"/>
  <c r="E26" i="24"/>
  <c r="I30" i="24"/>
  <c r="L30" i="24"/>
  <c r="M30" i="24"/>
  <c r="E30" i="24"/>
  <c r="G33" i="24"/>
  <c r="M33" i="24"/>
  <c r="E33" i="24"/>
  <c r="I33" i="24"/>
  <c r="M38" i="24"/>
  <c r="E38" i="24"/>
  <c r="L38" i="24"/>
  <c r="I38" i="24"/>
  <c r="G38" i="24"/>
  <c r="G30" i="24"/>
  <c r="K18" i="24"/>
  <c r="J18" i="24"/>
  <c r="F18" i="24"/>
  <c r="D18" i="24"/>
  <c r="H18" i="24"/>
  <c r="I16" i="24"/>
  <c r="L16" i="24"/>
  <c r="M16" i="24"/>
  <c r="G16" i="24"/>
  <c r="L17" i="24"/>
  <c r="E32" i="24"/>
  <c r="F15" i="24"/>
  <c r="J15" i="24"/>
  <c r="H15" i="24"/>
  <c r="K15" i="24"/>
  <c r="D15" i="24"/>
  <c r="F21" i="24"/>
  <c r="J21" i="24"/>
  <c r="H21" i="24"/>
  <c r="K21" i="24"/>
  <c r="D21" i="24"/>
  <c r="F27" i="24"/>
  <c r="J27" i="24"/>
  <c r="H27" i="24"/>
  <c r="K27" i="24"/>
  <c r="D27" i="24"/>
  <c r="G9" i="24"/>
  <c r="M9" i="24"/>
  <c r="E9" i="24"/>
  <c r="L9" i="24"/>
  <c r="I9" i="24"/>
  <c r="I20" i="24"/>
  <c r="L20" i="24"/>
  <c r="M20" i="24"/>
  <c r="G20" i="24"/>
  <c r="E20" i="24"/>
  <c r="G27" i="24"/>
  <c r="M27" i="24"/>
  <c r="E27" i="24"/>
  <c r="L27" i="24"/>
  <c r="I27" i="24"/>
  <c r="G31" i="24"/>
  <c r="M31" i="24"/>
  <c r="E31" i="24"/>
  <c r="I31" i="24"/>
  <c r="L31" i="24"/>
  <c r="I34" i="24"/>
  <c r="L34" i="24"/>
  <c r="M34" i="24"/>
  <c r="G34" i="24"/>
  <c r="E34" i="24"/>
  <c r="C39" i="24"/>
  <c r="C45" i="24"/>
  <c r="K19" i="24"/>
  <c r="L33" i="24"/>
  <c r="F7" i="24"/>
  <c r="J7" i="24"/>
  <c r="H7" i="24"/>
  <c r="K7" i="24"/>
  <c r="D7" i="24"/>
  <c r="F33" i="24"/>
  <c r="J33" i="24"/>
  <c r="H33" i="24"/>
  <c r="D33" i="24"/>
  <c r="K33" i="24"/>
  <c r="H37" i="24"/>
  <c r="D37" i="24"/>
  <c r="J37" i="24"/>
  <c r="F37" i="24"/>
  <c r="K37" i="24"/>
  <c r="I8" i="24"/>
  <c r="L8" i="24"/>
  <c r="E8" i="24"/>
  <c r="M8" i="24"/>
  <c r="G8" i="24"/>
  <c r="I24" i="24"/>
  <c r="L24" i="24"/>
  <c r="G24" i="24"/>
  <c r="E24" i="24"/>
  <c r="M24" i="24"/>
  <c r="I21" i="24"/>
  <c r="K35" i="24"/>
  <c r="K66" i="24"/>
  <c r="I66" i="24"/>
  <c r="J66" i="24"/>
  <c r="J77" i="24"/>
  <c r="D42" i="24"/>
  <c r="K42" i="24"/>
  <c r="H42" i="24"/>
  <c r="F42" i="24"/>
  <c r="K53" i="24"/>
  <c r="I53" i="24"/>
  <c r="K61" i="24"/>
  <c r="I61" i="24"/>
  <c r="K69" i="24"/>
  <c r="I69" i="24"/>
  <c r="I41" i="24"/>
  <c r="G41" i="24"/>
  <c r="L41" i="24"/>
  <c r="K55" i="24"/>
  <c r="I55" i="24"/>
  <c r="K63" i="24"/>
  <c r="I63" i="24"/>
  <c r="K71" i="24"/>
  <c r="I71" i="24"/>
  <c r="D40" i="24"/>
  <c r="K40" i="24"/>
  <c r="H40" i="24"/>
  <c r="F40" i="24"/>
  <c r="E41" i="24"/>
  <c r="K52" i="24"/>
  <c r="I52" i="24"/>
  <c r="K60" i="24"/>
  <c r="I60" i="24"/>
  <c r="K68" i="24"/>
  <c r="I68" i="24"/>
  <c r="K57" i="24"/>
  <c r="I57" i="24"/>
  <c r="K65" i="24"/>
  <c r="I65" i="24"/>
  <c r="K73" i="24"/>
  <c r="I73" i="24"/>
  <c r="K54" i="24"/>
  <c r="I54" i="24"/>
  <c r="K62" i="24"/>
  <c r="I62" i="24"/>
  <c r="K70" i="24"/>
  <c r="I70" i="24"/>
  <c r="I43" i="24"/>
  <c r="G43" i="24"/>
  <c r="L43" i="24"/>
  <c r="K51" i="24"/>
  <c r="I51" i="24"/>
  <c r="K59" i="24"/>
  <c r="I59" i="24"/>
  <c r="K67" i="24"/>
  <c r="I67" i="24"/>
  <c r="K75" i="24"/>
  <c r="I75" i="24"/>
  <c r="I77" i="24" s="1"/>
  <c r="M41" i="24"/>
  <c r="E43" i="24"/>
  <c r="K56" i="24"/>
  <c r="I56" i="24"/>
  <c r="K64" i="24"/>
  <c r="I64" i="24"/>
  <c r="K72" i="24"/>
  <c r="I72" i="24"/>
  <c r="J41" i="24"/>
  <c r="J43" i="24"/>
  <c r="F44" i="24"/>
  <c r="H44" i="24"/>
  <c r="J44" i="24"/>
  <c r="K44" i="24"/>
  <c r="L42" i="24"/>
  <c r="L44" i="24"/>
  <c r="E40" i="24"/>
  <c r="E42" i="24"/>
  <c r="E44" i="24"/>
  <c r="I39" i="24" l="1"/>
  <c r="G39" i="24"/>
  <c r="L39" i="24"/>
  <c r="E39" i="24"/>
  <c r="M39" i="24"/>
  <c r="I78" i="24"/>
  <c r="I79" i="24"/>
  <c r="K77" i="24"/>
  <c r="K6" i="24"/>
  <c r="J6" i="24"/>
  <c r="F6" i="24"/>
  <c r="D6" i="24"/>
  <c r="H6" i="24"/>
  <c r="H45" i="24"/>
  <c r="F45" i="24"/>
  <c r="D45" i="24"/>
  <c r="J45" i="24"/>
  <c r="K45" i="24"/>
  <c r="K14" i="24"/>
  <c r="J14" i="24"/>
  <c r="F14" i="24"/>
  <c r="D14" i="24"/>
  <c r="H14" i="24"/>
  <c r="I6" i="24"/>
  <c r="L6" i="24"/>
  <c r="G6" i="24"/>
  <c r="E6" i="24"/>
  <c r="M6" i="24"/>
  <c r="I14" i="24"/>
  <c r="L14" i="24"/>
  <c r="M14" i="24"/>
  <c r="E14" i="24"/>
  <c r="G14" i="24"/>
  <c r="J79" i="24"/>
  <c r="J78" i="24"/>
  <c r="I45" i="24"/>
  <c r="G45" i="24"/>
  <c r="M45" i="24"/>
  <c r="E45" i="24"/>
  <c r="L45" i="24"/>
  <c r="H39" i="24"/>
  <c r="D39" i="24"/>
  <c r="J39" i="24"/>
  <c r="F39" i="24"/>
  <c r="K39" i="24"/>
  <c r="K79" i="24" l="1"/>
  <c r="K78" i="24"/>
  <c r="I81" i="24" s="1"/>
  <c r="I83" i="24"/>
  <c r="I82" i="24"/>
</calcChain>
</file>

<file path=xl/sharedStrings.xml><?xml version="1.0" encoding="utf-8"?>
<sst xmlns="http://schemas.openxmlformats.org/spreadsheetml/2006/main" count="1791" uniqueCount="522">
  <si>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</si>
  <si>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</si>
  <si>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</si>
  <si>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</si>
  <si>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</si>
  <si>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</si>
  <si>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</si>
  <si>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</si>
  <si>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</si>
  <si>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</si>
  <si>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</si>
  <si>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</si>
  <si>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</si>
  <si>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Südwestpfalz (07340)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</si>
  <si>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</si>
  <si>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</si>
  <si>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</si>
  <si>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</si>
  <si>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</si>
  <si>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</si>
  <si>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</si>
  <si>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</si>
  <si>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</si>
  <si>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</si>
  <si>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</si>
  <si>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</si>
  <si>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</si>
  <si>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</si>
  <si>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</si>
  <si>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</si>
  <si>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</si>
  <si>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</si>
  <si>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</si>
  <si>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</si>
  <si>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</si>
  <si>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</si>
  <si>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</si>
  <si>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</si>
  <si>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</si>
  <si>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</si>
  <si>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</si>
  <si>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</si>
  <si>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</si>
  <si>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</si>
  <si>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</si>
  <si>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</si>
  <si>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</si>
  <si>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</si>
  <si>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</si>
  <si>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</si>
  <si>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</si>
  <si>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</si>
  <si>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</si>
  <si>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</si>
  <si>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</si>
  <si>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</si>
  <si>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</si>
  <si>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</si>
  <si>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</si>
  <si>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</si>
  <si>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</si>
  <si>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</si>
  <si>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</si>
  <si>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</si>
  <si>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</si>
  <si>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</si>
  <si>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</si>
  <si>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</si>
  <si>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</si>
  <si>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</si>
  <si>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</si>
  <si>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</si>
  <si>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</si>
  <si>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</si>
  <si>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</si>
  <si>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</si>
  <si>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</si>
  <si>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</si>
  <si>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</si>
  <si>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</si>
  <si>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</si>
  <si>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</si>
  <si>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</si>
  <si>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</si>
  <si>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</si>
  <si>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</si>
  <si>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</si>
  <si>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</si>
  <si>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</si>
  <si>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</si>
  <si>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</si>
  <si>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</si>
  <si>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Südwestpfalz (07340);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</si>
  <si>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</si>
  <si>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</si>
  <si>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</si>
  <si>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</si>
  <si>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</si>
  <si>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</si>
  <si>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</si>
  <si>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</si>
  <si>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</si>
  <si>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</si>
  <si>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</si>
  <si>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</si>
  <si>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</si>
  <si>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</si>
  <si>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</si>
  <si>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</si>
  <si>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</si>
  <si>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</si>
  <si>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</si>
  <si>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</si>
  <si>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</si>
  <si>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</si>
  <si>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</si>
  <si>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</si>
  <si>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</si>
  <si>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</si>
  <si>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</si>
  <si>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</si>
  <si>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</si>
  <si>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</si>
  <si>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</si>
  <si>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</si>
  <si>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</si>
  <si>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</si>
  <si>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</si>
  <si>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</si>
  <si>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</si>
  <si>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</si>
  <si>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</si>
  <si>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</si>
  <si>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</si>
  <si>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</si>
  <si>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</si>
  <si>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</si>
  <si>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</si>
  <si>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</si>
  <si>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</si>
  <si>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</si>
  <si>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</si>
  <si>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</si>
  <si>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</si>
  <si>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</si>
  <si>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</si>
  <si>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</si>
  <si>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</si>
  <si>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</si>
  <si>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</si>
  <si>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</si>
  <si>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</si>
  <si>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</si>
  <si>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</si>
  <si>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</si>
  <si>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</si>
  <si>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</si>
  <si>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</si>
  <si>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</si>
  <si>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</si>
  <si>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</si>
  <si>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</si>
  <si>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</si>
  <si>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</si>
  <si>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</si>
  <si>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</si>
  <si>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</si>
  <si>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</si>
  <si>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</si>
  <si>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</si>
  <si>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</si>
  <si>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</si>
  <si>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</si>
  <si>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</si>
  <si>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</si>
  <si>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</si>
  <si>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</si>
  <si>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</si>
  <si>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</si>
  <si>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</si>
  <si>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</si>
  <si>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</si>
  <si>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</si>
  <si>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Südwestpfalz (07340)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</si>
  <si>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</si>
  <si>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</si>
  <si>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</si>
  <si>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</si>
  <si>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</si>
  <si>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</si>
  <si>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</si>
  <si>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</si>
  <si>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</si>
  <si>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</si>
  <si>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</si>
  <si>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</si>
  <si>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</si>
  <si>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</si>
  <si>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</si>
  <si>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</si>
  <si>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</si>
  <si>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</si>
  <si>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</si>
  <si>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</si>
  <si>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</si>
  <si>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</si>
  <si>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</si>
  <si>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</si>
  <si>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</si>
  <si>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</si>
  <si>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</si>
  <si>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</si>
  <si>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</si>
  <si>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</si>
  <si>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</si>
  <si>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</si>
  <si>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</si>
  <si>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</si>
  <si>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</si>
  <si>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</si>
  <si>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</si>
  <si>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</si>
  <si>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</si>
  <si>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</si>
  <si>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</si>
  <si>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</si>
  <si>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</si>
  <si>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</si>
  <si>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</si>
  <si>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</si>
  <si>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</si>
  <si>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</si>
  <si>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</si>
  <si>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</si>
  <si>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</si>
  <si>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</si>
  <si>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</si>
  <si>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</si>
  <si>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</si>
  <si>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</si>
  <si>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</si>
  <si>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</si>
  <si>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</si>
  <si>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</si>
  <si>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</si>
  <si>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</si>
  <si>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</si>
  <si>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</si>
  <si>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</si>
  <si>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</si>
  <si>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</si>
  <si>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</si>
  <si>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</si>
  <si>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</si>
  <si>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</si>
  <si>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</si>
  <si>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</si>
  <si>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</si>
  <si>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</si>
  <si>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</si>
  <si>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</si>
  <si>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</si>
  <si>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</si>
  <si>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</si>
  <si>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</si>
  <si>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</si>
  <si>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</si>
  <si>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</si>
  <si>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</si>
  <si>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</si>
  <si>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</si>
  <si>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</si>
  <si>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</si>
  <si>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</si>
  <si>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</si>
  <si>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</si>
  <si>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</si>
  <si>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</si>
  <si>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</si>
  <si>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</si>
  <si>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</si>
  <si>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</si>
  <si>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</si>
  <si>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</si>
  <si>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</si>
  <si>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</si>
  <si>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</si>
  <si>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</si>
  <si>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</si>
  <si>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</si>
  <si>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</si>
  <si>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</si>
  <si>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</si>
  <si>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</si>
  <si>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</si>
  <si>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</si>
  <si>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</si>
  <si>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</si>
  <si>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</si>
  <si>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</si>
  <si>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</si>
  <si>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</si>
  <si>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</si>
  <si>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</si>
  <si>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</si>
  <si>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</si>
  <si>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</si>
  <si>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</si>
  <si>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</si>
  <si>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</si>
  <si>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</si>
  <si>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</si>
  <si>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</si>
  <si>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</si>
  <si>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</si>
  <si>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</si>
  <si>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</si>
  <si>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</si>
  <si>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</si>
  <si>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</si>
  <si>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</si>
  <si>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</si>
  <si>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</si>
  <si>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</si>
  <si>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</si>
  <si>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</si>
  <si>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</si>
  <si>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</si>
  <si>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</si>
  <si>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</si>
  <si>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</si>
  <si>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</si>
  <si>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</si>
  <si>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</si>
  <si>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</si>
  <si>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</si>
  <si>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</si>
  <si>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</si>
  <si>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</si>
  <si>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</si>
  <si>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</si>
  <si>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</si>
  <si>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</si>
  <si>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</si>
  <si>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</si>
  <si>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</si>
  <si>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</si>
  <si>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</si>
  <si>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</si>
  <si>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</si>
  <si>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</si>
  <si>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</si>
  <si>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</si>
  <si>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</si>
  <si>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</si>
  <si>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</si>
  <si>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</si>
  <si>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</si>
  <si>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</si>
  <si>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</si>
  <si>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</si>
  <si>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</si>
  <si>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</si>
  <si>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</si>
  <si>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</si>
  <si>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</si>
  <si>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</si>
  <si>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</si>
  <si>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</si>
  <si>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</si>
  <si>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</si>
  <si>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</si>
  <si>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</si>
  <si>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Südwestpfalz (07340);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</si>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</sst>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{ECC626CC-8927-4A8E-A280-4CA6CC76767C}</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2D9A-48F1-8183-3F7E30DD9BDE}"/>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{12AF8616-B2B1-485A-99DE-AD81737D1F3A}</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2D9A-48F1-8183-3F7E30DD9BD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{65C9D909-55AF-4724-8EC7-B20DE1317B78}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D9A-48F1-8183-3F7E30DD9BD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{B24DBE58-3452-434C-809D-1644BE7A2E94}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D9A-48F1-8183-3F7E30DD9BD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1.3464457791564912</c:v>
                </c:pt>
                <c:pt idx="1">
                  <c:v>0.73912918896366064</c:v>
                </c:pt>
                <c:pt idx="2">
                  <c:v>1.1186464311118853</c:v>
                </c:pt>
                <c:pt idx="3">
                  <c:v>1.0875687030768</c:v>
                </c:pt>
              </c:numCache>
            </c:numRef>
          </c:val>
          <c:extLst>
            <c:ext xmlns:c16="http://schemas.microsoft.com/office/drawing/2014/chart" uri="{C3380CC4-5D6E-409C-BE32-E72D297353CC}">
              <c16:uniqueId val="{00000004-2D9A-48F1-8183-3F7E30DD9BD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{B7E60F30-0E62-40CD-8A86-50659FEDDDC6}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D9A-48F1-8183-3F7E30DD9BD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{0D049500-D65D-4E9B-934E-A4AFDCEA5612}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D9A-48F1-8183-3F7E30DD9BD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{06778064-3ABE-4C18-A1DB-61F4CB329A80}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D9A-48F1-8183-3F7E30DD9BD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{EAE7632A-9563-4DFF-899D-6DC74844AC46}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D9A-48F1-8183-3F7E30DD9B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D9A-48F1-8183-3F7E30DD9BD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D9A-48F1-8183-3F7E30DD9BD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{C35E484A-DE03-4E0D-99F5-F5E7233E6145}</c15:txfldGUID>
                      <c15:f>Daten_Diagramme!$E$6</c15:f>
                      <c15:dlblFieldTableCache>
                        <c:ptCount val="1"/>
                        <c:pt idx="0">
                          <c:v>-1.2</c:v>
                        </c:pt>
                      </c15:dlblFieldTableCache>
                    </c15:dlblFTEntry>
                  </c15:dlblFieldTable>
                  <c15:showDataLabelsRange val="0"/>
                </c:ext>
                <c:ext xmlns:c16="http://schemas.microsoft.com/office/drawing/2014/chart" uri="{C3380CC4-5D6E-409C-BE32-E72D297353CC}">
                  <c16:uniqueId val="{00000000-34AF-4C34-B329-CB57782B473A}"/>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{C7B74B58-088B-4766-A5E5-F04B2C33BF63}</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34AF-4C34-B329-CB57782B473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{D648B4A5-FBEF-463C-BF07-49EEDDA331F6}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4AF-4C34-B329-CB57782B473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{1B15BAEC-1AC0-4ACA-922B-B1335CB67822}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4AF-4C34-B329-CB57782B47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-1.184142783593616</c:v>
                </c:pt>
                <c:pt idx="1">
                  <c:v>-3.2711552602853353</c:v>
                </c:pt>
                <c:pt idx="2">
                  <c:v>-2.7637010795899166</c:v>
                </c:pt>
                <c:pt idx="3">
                  <c:v>-2.8655893304673015</c:v>
                </c:pt>
              </c:numCache>
            </c:numRef>
          </c:val>
          <c:extLst>
            <c:ext xmlns:c16="http://schemas.microsoft.com/office/drawing/2014/chart" uri="{C3380CC4-5D6E-409C-BE32-E72D297353CC}">
              <c16:uniqueId val="{00000004-34AF-4C34-B329-CB57782B473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{D1F75AE3-F401-4E9D-8535-2BAB8AF1D30F}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4AF-4C34-B329-CB57782B473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{60751AE3-2034-46F9-A995-B0059803D37F}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4AF-4C34-B329-CB57782B473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{663436B4-14FE-4FE7-A5AA-E09B0B2668F4}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4AF-4C34-B329-CB57782B473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{722BD0FD-51DB-4CA4-A06E-599C1D57D846}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4AF-4C34-B329-CB57782B47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4AF-4C34-B329-CB57782B473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4AF-4C34-B329-CB57782B473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{4796872A-065A-4BE5-9AC7-23D5099971A4}</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6A11-4ED4-8226-6744DD6DFD8E}"/>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{6E9485AC-87CF-4A09-B948-B9609495C9E2}</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6A11-4ED4-8226-6744DD6DFD8E}"/>
                </c:ext>
              </c:extLst>
            </c:dLbl>
            <c:dLbl>
              <c:idx val="2"/>
              <c:tx>
                <c:strRef>
                  <c:f>Daten_Diagramme!$D$16</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{A1581F7A-2EBF-4E41-B7EA-0B1B068D0CFA}</c15:txfldGUID>
                      <c15:f>Daten_Diagramme!$D$16</c15:f>
                      <c15:dlblFieldTableCache>
                        <c:ptCount val="1"/>
                        <c:pt idx="0">
                          <c:v>-9.4</c:v>
                        </c:pt>
                      </c15:dlblFieldTableCache>
                    </c15:dlblFTEntry>
                  </c15:dlblFieldTable>
                  <c15:showDataLabelsRange val="0"/>
                </c:ext>
                <c:ext xmlns:c16="http://schemas.microsoft.com/office/drawing/2014/chart" uri="{C3380CC4-5D6E-409C-BE32-E72D297353CC}">
                  <c16:uniqueId val="{00000002-6A11-4ED4-8226-6744DD6DFD8E}"/>
                </c:ext>
              </c:extLst>
            </c:dLbl>
            <c:dLbl>
              <c:idx val="3"/>
              <c:tx>
                <c:strRef>
                  <c:f>Daten_Diagramme!$D$17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{805CC301-29C5-44B8-A9B6-603B8F28BE0D}</c15:txfldGUID>
                      <c15:f>Daten_Diagramme!$D$17</c15:f>
                      <c15:dlblFieldTableCache>
                        <c:ptCount val="1"/>
                        <c:pt idx="0">
                          <c:v>4.4</c:v>
                        </c:pt>
                      </c15:dlblFieldTableCache>
                    </c15:dlblFTEntry>
                  </c15:dlblFieldTable>
                  <c15:showDataLabelsRange val="0"/>
                </c:ext>
                <c:ext xmlns:c16="http://schemas.microsoft.com/office/drawing/2014/chart" uri="{C3380CC4-5D6E-409C-BE32-E72D297353CC}">
                  <c16:uniqueId val="{00000003-6A11-4ED4-8226-6744DD6DFD8E}"/>
                </c:ext>
              </c:extLst>
            </c:dLbl>
            <c:dLbl>
              <c:idx val="4"/>
              <c:tx>
                <c:strRef>
                  <c:f>Daten_Diagramme!$D$18</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{E79A8BDB-21E0-4AD1-8F08-D4E456D88ADA}</c15:txfldGUID>
                      <c15:f>Daten_Diagramme!$D$18</c15:f>
                      <c15:dlblFieldTableCache>
                        <c:ptCount val="1"/>
                        <c:pt idx="0">
                          <c:v>12.1</c:v>
                        </c:pt>
                      </c15:dlblFieldTableCache>
                    </c15:dlblFTEntry>
                  </c15:dlblFieldTable>
                  <c15:showDataLabelsRange val="0"/>
                </c:ext>
                <c:ext xmlns:c16="http://schemas.microsoft.com/office/drawing/2014/chart" uri="{C3380CC4-5D6E-409C-BE32-E72D297353CC}">
                  <c16:uniqueId val="{00000004-6A11-4ED4-8226-6744DD6DFD8E}"/>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{131E8353-2A87-40A7-898E-8629AA3978E9}</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6A11-4ED4-8226-6744DD6DFD8E}"/>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{92A331F9-21C9-4227-B396-CB51E6EB76A7}</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6A11-4ED4-8226-6744DD6DFD8E}"/>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{1185FFB8-166B-40F9-BB27-25638379F5EA}</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6A11-4ED4-8226-6744DD6DFD8E}"/>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{740FBEDF-F8F1-49BA-890C-5B505FD4307A}</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6A11-4ED4-8226-6744DD6DFD8E}"/>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{31427F0A-DF0B-46DC-8D2D-BF6D72E16612}</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6A11-4ED4-8226-6744DD6DFD8E}"/>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{2AD82E24-7ED8-43B1-911C-EEF727C48346}</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6A11-4ED4-8226-6744DD6DFD8E}"/>
                </c:ext>
              </c:extLst>
            </c:dLbl>
            <c:dLbl>
              <c:idx val="11"/>
              <c:tx>
                <c:strRef>
                  <c:f>Daten_Diagramme!$D$25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{62ED4BA0-2777-4CF2-B038-99779975756B}</c15:txfldGUID>
                      <c15:f>Daten_Diagramme!$D$25</c15:f>
                      <c15:dlblFieldTableCache>
                        <c:ptCount val="1"/>
                        <c:pt idx="0">
                          <c:v>0.8</c:v>
                        </c:pt>
                      </c15:dlblFieldTableCache>
                    </c15:dlblFTEntry>
                  </c15:dlblFieldTable>
                  <c15:showDataLabelsRange val="0"/>
                </c:ext>
                <c:ext xmlns:c16="http://schemas.microsoft.com/office/drawing/2014/chart" uri="{C3380CC4-5D6E-409C-BE32-E72D297353CC}">
                  <c16:uniqueId val="{0000000B-6A11-4ED4-8226-6744DD6DFD8E}"/>
                </c:ext>
              </c:extLst>
            </c:dLbl>
            <c:dLbl>
              <c:idx val="12"/>
              <c:tx>
                <c:strRef>
                  <c:f>Daten_Diagramme!$D$26</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{93CCC52A-A2B4-4BE3-A664-7B81E20B702C}</c15:txfldGUID>
                      <c15:f>Daten_Diagramme!$D$26</c15:f>
                      <c15:dlblFieldTableCache>
                        <c:ptCount val="1"/>
                        <c:pt idx="0">
                          <c:v>-12.8</c:v>
                        </c:pt>
                      </c15:dlblFieldTableCache>
                    </c15:dlblFTEntry>
                  </c15:dlblFieldTable>
                  <c15:showDataLabelsRange val="0"/>
                </c:ext>
                <c:ext xmlns:c16="http://schemas.microsoft.com/office/drawing/2014/chart" uri="{C3380CC4-5D6E-409C-BE32-E72D297353CC}">
                  <c16:uniqueId val="{0000000C-6A11-4ED4-8226-6744DD6DFD8E}"/>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{1B0FA18A-5224-4EDD-AFF1-59CA1D5BC5C0}</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6A11-4ED4-8226-6744DD6DFD8E}"/>
                </c:ext>
              </c:extLst>
            </c:dLbl>
            <c:dLbl>
              <c:idx val="14"/>
              <c:tx>
                <c:strRef>
                  <c:f>Daten_Diagramme!$D$28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{7420FF62-AEFB-4A79-AC0C-6F0567E3C3FB}</c15:txfldGUID>
                      <c15:f>Daten_Diagramme!$D$28</c15:f>
                      <c15:dlblFieldTableCache>
                        <c:ptCount val="1"/>
                        <c:pt idx="0">
                          <c:v>0.0</c:v>
                        </c:pt>
                      </c15:dlblFieldTableCache>
                    </c15:dlblFTEntry>
                  </c15:dlblFieldTable>
                  <c15:showDataLabelsRange val="0"/>
                </c:ext>
                <c:ext xmlns:c16="http://schemas.microsoft.com/office/drawing/2014/chart" uri="{C3380CC4-5D6E-409C-BE32-E72D297353CC}">
                  <c16:uniqueId val="{0000000E-6A11-4ED4-8226-6744DD6DFD8E}"/>
                </c:ext>
              </c:extLst>
            </c:dLbl>
            <c:dLbl>
              <c:idx val="15"/>
              <c:tx>
                <c:strRef>
                  <c:f>Daten_Diagramme!$D$29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{280E9323-3464-4D9C-9D2A-64DD99066636}</c15:txfldGUID>
                      <c15:f>Daten_Diagramme!$D$29</c15:f>
                      <c15:dlblFieldTableCache>
                        <c:ptCount val="1"/>
                        <c:pt idx="0">
                          <c:v>3.6</c:v>
                        </c:pt>
                      </c15:dlblFieldTableCache>
                    </c15:dlblFTEntry>
                  </c15:dlblFieldTable>
                  <c15:showDataLabelsRange val="0"/>
                </c:ext>
                <c:ext xmlns:c16="http://schemas.microsoft.com/office/drawing/2014/chart" uri="{C3380CC4-5D6E-409C-BE32-E72D297353CC}">
                  <c16:uniqueId val="{0000000F-6A11-4ED4-8226-6744DD6DFD8E}"/>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{93A6BF44-230D-4322-9173-8F9DE52D2E8B}</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6A11-4ED4-8226-6744DD6DFD8E}"/>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{E6B48296-55CC-4105-AE14-64251762D01D}</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6A11-4ED4-8226-6744DD6DFD8E}"/>
                </c:ext>
              </c:extLst>
            </c:dLbl>
            <c:dLbl>
              <c:idx val="18"/>
              <c:tx>
                <c:strRef>
                  <c:f>Daten_Diagramme!$D$32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{0084C9F5-6407-47FE-AA56-4F64793497A9}</c15:txfldGUID>
                      <c15:f>Daten_Diagramme!$D$32</c15:f>
                      <c15:dlblFieldTableCache>
                        <c:ptCount val="1"/>
                        <c:pt idx="0">
                          <c:v>1.7</c:v>
                        </c:pt>
                      </c15:dlblFieldTableCache>
                    </c15:dlblFTEntry>
                  </c15:dlblFieldTable>
                  <c15:showDataLabelsRange val="0"/>
                </c:ext>
                <c:ext xmlns:c16="http://schemas.microsoft.com/office/drawing/2014/chart" uri="{C3380CC4-5D6E-409C-BE32-E72D297353CC}">
                  <c16:uniqueId val="{00000012-6A11-4ED4-8226-6744DD6DFD8E}"/>
                </c:ext>
              </c:extLst>
            </c:dLbl>
            <c:dLbl>
              <c:idx val="19"/>
              <c:tx>
                <c:strRef>
                  <c:f>Daten_Diagramme!$D$33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{DD243D60-B5CB-428C-BDD4-E440657665B3}</c15:txfldGUID>
                      <c15:f>Daten_Diagramme!$D$33</c15:f>
                      <c15:dlblFieldTableCache>
                        <c:ptCount val="1"/>
                        <c:pt idx="0">
                          <c:v>3.7</c:v>
                        </c:pt>
                      </c15:dlblFieldTableCache>
                    </c15:dlblFTEntry>
                  </c15:dlblFieldTable>
                  <c15:showDataLabelsRange val="0"/>
                </c:ext>
                <c:ext xmlns:c16="http://schemas.microsoft.com/office/drawing/2014/chart" uri="{C3380CC4-5D6E-409C-BE32-E72D297353CC}">
                  <c16:uniqueId val="{00000013-6A11-4ED4-8226-6744DD6DFD8E}"/>
                </c:ext>
              </c:extLst>
            </c:dLbl>
            <c:dLbl>
              <c:idx val="20"/>
              <c:tx>
                <c:strRef>
                  <c:f>Daten_Diagramme!$D$34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{038F835B-F715-40B8-AA5C-6114203B6C7C}</c15:txfldGUID>
                      <c15:f>Daten_Diagramme!$D$34</c15:f>
                      <c15:dlblFieldTableCache>
                        <c:ptCount val="1"/>
                        <c:pt idx="0">
                          <c:v>7.8</c:v>
                        </c:pt>
                      </c15:dlblFieldTableCache>
                    </c15:dlblFTEntry>
                  </c15:dlblFieldTable>
                  <c15:showDataLabelsRange val="0"/>
                </c:ext>
                <c:ext xmlns:c16="http://schemas.microsoft.com/office/drawing/2014/chart" uri="{C3380CC4-5D6E-409C-BE32-E72D297353CC}">
                  <c16:uniqueId val="{00000014-6A11-4ED4-8226-6744DD6DFD8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{D234018C-EA9C-447E-A147-E1F967BE4A8A}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A11-4ED4-8226-6744DD6DFD8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{80EA7043-9C79-4906-977E-437AFC550F9F}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A11-4ED4-8226-6744DD6DFD8E}"/>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{7E5F0320-A023-4A26-A433-AA777EB841F0}</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6A11-4ED4-8226-6744DD6DFD8E}"/>
                </c:ext>
              </c:extLst>
            </c:dLbl>
            <c:dLbl>
              <c:idx val="24"/>
              <c:layout>
                <c:manualLayout>
                  <c:x val="4.7769028871392123E-3"/>
                  <c:y val="-4.6876052205785108E-5"/>
                </c:manualLayout>
              </c:layout>
              <c:tx>
                <c:strRef>
                  <c:f>Daten_Diagramme!$D$38</c:f>
                  <c:strCache>
                    <c:ptCount val="1"/>
                    <c:pt idx="0">
                      <c:v>2.4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{42A27001-CD6C-47EA-9199-9F34984BDF99}</c15:txfldGUID>
                      <c15:f>Daten_Diagramme!$D$38</c15:f>
                      <c15:dlblFieldTableCache>
                        <c:ptCount val="1"/>
                        <c:pt idx="0">
                          <c:v>2.4</c:v>
                        </c:pt>
                      </c15:dlblFieldTableCache>
                    </c15:dlblFTEntry>
                  </c15:dlblFieldTable>
                  <c15:showDataLabelsRange val="0"/>
                </c:ext>
                <c:ext xmlns:c16="http://schemas.microsoft.com/office/drawing/2014/chart" uri="{C3380CC4-5D6E-409C-BE32-E72D297353CC}">
                  <c16:uniqueId val="{00000018-6A11-4ED4-8226-6744DD6DFD8E}"/>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{BEF1DF78-17A2-46A5-991A-B00C646FA56F}</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6A11-4ED4-8226-6744DD6DFD8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{DC910776-DB99-46F7-98AD-D9933522D160}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A11-4ED4-8226-6744DD6DFD8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{1649C9BE-4C18-4D0D-B9FF-14E025F5274B}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A11-4ED4-8226-6744DD6DFD8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{00A8BE1A-3FE8-4405-89B4-E001567F60BD}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A11-4ED4-8226-6744DD6DFD8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{CEF32906-F80D-4212-8834-418AC97DD4AD}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A11-4ED4-8226-6744DD6DFD8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{CB280E41-3F0D-4DE7-A5AA-DCFC545DC766}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A11-4ED4-8226-6744DD6DFD8E}"/>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{539AB6D7-DF0B-4C0D-A2FA-079481DD4CAC}</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6A11-4ED4-8226-6744DD6DFD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1.3464457791564912</c:v>
                </c:pt>
                <c:pt idx="1">
                  <c:v>0.5376344086021505</c:v>
                </c:pt>
                <c:pt idx="2">
                  <c:v>-9.3567251461988299</c:v>
                </c:pt>
                <c:pt idx="3">
                  <c:v>4.4470112619116371</c:v>
                </c:pt>
                <c:pt idx="4">
                  <c:v>12.139303482587065</c:v>
                </c:pt>
                <c:pt idx="5">
                  <c:v>2.2755227552275521</c:v>
                </c:pt>
                <c:pt idx="6">
                  <c:v>-0.60096153846153844</c:v>
                </c:pt>
                <c:pt idx="7">
                  <c:v>-0.93926111458985595</c:v>
                </c:pt>
                <c:pt idx="8">
                  <c:v>-1.1527377521613833</c:v>
                </c:pt>
                <c:pt idx="9">
                  <c:v>1.088646967340591</c:v>
                </c:pt>
                <c:pt idx="10">
                  <c:v>-0.14265335235378032</c:v>
                </c:pt>
                <c:pt idx="11">
                  <c:v>0.81967213114754101</c:v>
                </c:pt>
                <c:pt idx="12">
                  <c:v>-12.785388127853881</c:v>
                </c:pt>
                <c:pt idx="13">
                  <c:v>2.0594965675057209</c:v>
                </c:pt>
                <c:pt idx="14">
                  <c:v>0</c:v>
                </c:pt>
                <c:pt idx="15">
                  <c:v>3.5714285714285716</c:v>
                </c:pt>
                <c:pt idx="16">
                  <c:v>2.4043715846994536</c:v>
                </c:pt>
                <c:pt idx="17">
                  <c:v>2.1080368906455864</c:v>
                </c:pt>
                <c:pt idx="18">
                  <c:v>1.7435897435897436</c:v>
                </c:pt>
                <c:pt idx="19">
                  <c:v>3.680430879712747</c:v>
                </c:pt>
                <c:pt idx="20">
                  <c:v>7.8328981723237598</c:v>
                </c:pt>
                <c:pt idx="21">
                  <c:v>0</c:v>
                </c:pt>
                <c:pt idx="23">
                  <c:v>0.5376344086021505</c:v>
                </c:pt>
                <c:pt idx="24">
                  <c:v>2.3513668514624353</c:v>
                </c:pt>
                <c:pt idx="25">
                  <c:v>0.81158824738031643</c:v>
                </c:pt>
              </c:numCache>
            </c:numRef>
          </c:val>
          <c:extLst>
            <c:ext xmlns:c16="http://schemas.microsoft.com/office/drawing/2014/chart" uri="{C3380CC4-5D6E-409C-BE32-E72D297353CC}">
              <c16:uniqueId val="{00000020-6A11-4ED4-8226-6744DD6DFD8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{89A6069C-2A36-48CF-B294-4888BD5BA0F1}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A11-4ED4-8226-6744DD6DFD8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{C91E42AD-02D6-4E44-A33B-0EDC35C36960}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A11-4ED4-8226-6744DD6DFD8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{D697CCE9-594A-4C38-B7E6-07C3AB2AF126}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A11-4ED4-8226-6744DD6DFD8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{7D7F483C-1056-4E9E-AF0C-C113FB47FFF1}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A11-4ED4-8226-6744DD6DFD8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{8247E7F8-535F-4D5C-90D2-4FE3D48958F0}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A11-4ED4-8226-6744DD6DFD8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{30F06938-AD89-4D61-8919-47BD2B12C777}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A11-4ED4-8226-6744DD6DFD8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{EC21DFEF-8B9E-4F44-9940-212C8A3B5F7C}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A11-4ED4-8226-6744DD6DFD8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{11D3F9EB-7DD3-4549-921E-785DAF322327}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A11-4ED4-8226-6744DD6DFD8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{0D822CA0-1973-47F3-A003-7948B8ED7168}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A11-4ED4-8226-6744DD6DFD8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{B6FD5E83-2C94-4E45-8EB0-FCEE56884A84}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A11-4ED4-8226-6744DD6DFD8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{69EA6D71-40D3-471D-96A8-EF040D12C7A6}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A11-4ED4-8226-6744DD6DFD8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{549E1BF8-B0B3-4E00-9775-01DD72474A33}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A11-4ED4-8226-6744DD6DFD8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{88B5B80A-88F1-44CA-BC6E-1108850B5208}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A11-4ED4-8226-6744DD6DFD8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{2F23E2C4-AFFD-4034-B8F2-8672B5A20A91}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A11-4ED4-8226-6744DD6DFD8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{C2F042AD-A4BA-448C-89FE-B4914CEB6004}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A11-4ED4-8226-6744DD6DFD8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{EBDE78D1-E03D-422E-B302-2317A8B0224F}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A11-4ED4-8226-6744DD6DFD8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{DAE7B0BD-7F39-4C46-8BA2-8C80D30ED5A4}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A11-4ED4-8226-6744DD6DFD8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{2CB4490D-902D-4313-B170-2EB1710606A1}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A11-4ED4-8226-6744DD6DFD8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{C93D0E46-E094-470F-9D6C-F7943377048C}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A11-4ED4-8226-6744DD6DFD8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{ADB1DA71-AC61-4172-9C21-20766F5B1778}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A11-4ED4-8226-6744DD6DFD8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{5CB2F11C-98B3-4948-99C1-CDD458E594BF}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A11-4ED4-8226-6744DD6DFD8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{084256AB-A3B9-4559-9792-0BF388F2302E}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A11-4ED4-8226-6744DD6DFD8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{333E9DD5-D7C2-478B-B689-88179F98FDA8}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A11-4ED4-8226-6744DD6DFD8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{72669D18-6DB2-4017-92D6-8CFCCBA5F6FF}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A11-4ED4-8226-6744DD6DFD8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{3A9DDDDF-AD6E-4212-9FEB-8C5E5101D4C1}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A11-4ED4-8226-6744DD6DFD8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{E5A2EA91-92B6-40DF-A3FC-0D3506EDBCD8}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A11-4ED4-8226-6744DD6DFD8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{C8EEF0E4-898D-4EDD-BE2D-957D23E50583}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A11-4ED4-8226-6744DD6DFD8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{B6C0FE3D-866F-481A-B5F1-28976AC37AA3}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A11-4ED4-8226-6744DD6DFD8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{CFBA709B-18D3-4F41-B23A-09E032B429C0}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A11-4ED4-8226-6744DD6DFD8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{2681BDE3-65F0-4652-8DFC-FB09F452DE0D}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A11-4ED4-8226-6744DD6DFD8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{7947468D-61D5-4038-AC2E-22EBB459D407}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A11-4ED4-8226-6744DD6DFD8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{65389EEB-B8F4-4255-AFCD-0A57C01F4D94}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A11-4ED4-8226-6744DD6DFD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A11-4ED4-8226-6744DD6DFD8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A11-4ED4-8226-6744DD6DFD8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{883AC5A2-8524-4598-9284-D0194F924B4B}</c15:txfldGUID>
                      <c15:f>Daten_Diagramme!$E$14</c15:f>
                      <c15:dlblFieldTableCache>
                        <c:ptCount val="1"/>
                        <c:pt idx="0">
                          <c:v>-1.2</c:v>
                        </c:pt>
                      </c15:dlblFieldTableCache>
                    </c15:dlblFTEntry>
                  </c15:dlblFieldTable>
                  <c15:showDataLabelsRange val="0"/>
                </c:ext>
                <c:ext xmlns:c16="http://schemas.microsoft.com/office/drawing/2014/chart" uri="{C3380CC4-5D6E-409C-BE32-E72D297353CC}">
                  <c16:uniqueId val="{00000000-229A-411D-82DE-308A3DD85708}"/>
                </c:ext>
              </c:extLst>
            </c:dLbl>
            <c:dLbl>
              <c:idx val="1"/>
              <c:tx>
                <c:strRef>
                  <c:f>Daten_Diagramme!$E$15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{32984D5B-A2F5-4EDB-A478-410FAE829881}</c15:txfldGUID>
                      <c15:f>Daten_Diagramme!$E$15</c15:f>
                      <c15:dlblFieldTableCache>
                        <c:ptCount val="1"/>
                        <c:pt idx="0">
                          <c:v>-5.3</c:v>
                        </c:pt>
                      </c15:dlblFieldTableCache>
                    </c15:dlblFTEntry>
                  </c15:dlblFieldTable>
                  <c15:showDataLabelsRange val="0"/>
                </c:ext>
                <c:ext xmlns:c16="http://schemas.microsoft.com/office/drawing/2014/chart" uri="{C3380CC4-5D6E-409C-BE32-E72D297353CC}">
                  <c16:uniqueId val="{00000001-229A-411D-82DE-308A3DD85708}"/>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{3BF63CB0-E73D-4741-9A74-86B67548A03F}</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229A-411D-82DE-308A3DD85708}"/>
                </c:ext>
              </c:extLst>
            </c:dLbl>
            <c:dLbl>
              <c:idx val="3"/>
              <c:tx>
                <c:strRef>
                  <c:f>Daten_Diagramme!$E$17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{3EF21233-0F33-4D37-97AA-20B30567E6AA}</c15:txfldGUID>
                      <c15:f>Daten_Diagramme!$E$17</c15:f>
                      <c15:dlblFieldTableCache>
                        <c:ptCount val="1"/>
                        <c:pt idx="0">
                          <c:v>1.6</c:v>
                        </c:pt>
                      </c15:dlblFieldTableCache>
                    </c15:dlblFTEntry>
                  </c15:dlblFieldTable>
                  <c15:showDataLabelsRange val="0"/>
                </c:ext>
                <c:ext xmlns:c16="http://schemas.microsoft.com/office/drawing/2014/chart" uri="{C3380CC4-5D6E-409C-BE32-E72D297353CC}">
                  <c16:uniqueId val="{00000003-229A-411D-82DE-308A3DD85708}"/>
                </c:ext>
              </c:extLst>
            </c:dLbl>
            <c:dLbl>
              <c:idx val="4"/>
              <c:tx>
                <c:strRef>
                  <c:f>Daten_Diagramme!$E$18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{3FA40F2A-8755-4E14-B66C-0D8BBE80D10F}</c15:txfldGUID>
                      <c15:f>Daten_Diagramme!$E$18</c15:f>
                      <c15:dlblFieldTableCache>
                        <c:ptCount val="1"/>
                        <c:pt idx="0">
                          <c:v>-2.3</c:v>
                        </c:pt>
                      </c15:dlblFieldTableCache>
                    </c15:dlblFTEntry>
                  </c15:dlblFieldTable>
                  <c15:showDataLabelsRange val="0"/>
                </c:ext>
                <c:ext xmlns:c16="http://schemas.microsoft.com/office/drawing/2014/chart" uri="{C3380CC4-5D6E-409C-BE32-E72D297353CC}">
                  <c16:uniqueId val="{00000004-229A-411D-82DE-308A3DD85708}"/>
                </c:ext>
              </c:extLst>
            </c:dLbl>
            <c:dLbl>
              <c:idx val="5"/>
              <c:tx>
                <c:strRef>
                  <c:f>Daten_Diagramme!$E$19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{1C56185D-5D28-4DEC-BB3E-EF3EB5D22681}</c15:txfldGUID>
                      <c15:f>Daten_Diagramme!$E$19</c15:f>
                      <c15:dlblFieldTableCache>
                        <c:ptCount val="1"/>
                        <c:pt idx="0">
                          <c:v>-3.6</c:v>
                        </c:pt>
                      </c15:dlblFieldTableCache>
                    </c15:dlblFTEntry>
                  </c15:dlblFieldTable>
                  <c15:showDataLabelsRange val="0"/>
                </c:ext>
                <c:ext xmlns:c16="http://schemas.microsoft.com/office/drawing/2014/chart" uri="{C3380CC4-5D6E-409C-BE32-E72D297353CC}">
                  <c16:uniqueId val="{00000005-229A-411D-82DE-308A3DD85708}"/>
                </c:ext>
              </c:extLst>
            </c:dLbl>
            <c:dLbl>
              <c:idx val="6"/>
              <c:tx>
                <c:strRef>
                  <c:f>Daten_Diagramme!$E$20</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{832E066E-D60C-4D77-B527-1A18BDB6F90B}</c15:txfldGUID>
                      <c15:f>Daten_Diagramme!$E$20</c15:f>
                      <c15:dlblFieldTableCache>
                        <c:ptCount val="1"/>
                        <c:pt idx="0">
                          <c:v>14.0</c:v>
                        </c:pt>
                      </c15:dlblFieldTableCache>
                    </c15:dlblFTEntry>
                  </c15:dlblFieldTable>
                  <c15:showDataLabelsRange val="0"/>
                </c:ext>
                <c:ext xmlns:c16="http://schemas.microsoft.com/office/drawing/2014/chart" uri="{C3380CC4-5D6E-409C-BE32-E72D297353CC}">
                  <c16:uniqueId val="{00000006-229A-411D-82DE-308A3DD85708}"/>
                </c:ext>
              </c:extLst>
            </c:dLbl>
            <c:dLbl>
              <c:idx val="7"/>
              <c:tx>
                <c:strRef>
                  <c:f>Daten_Diagramme!$E$21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{CFBB59CC-FFAC-4CD2-8CBF-83F33FD52C58}</c15:txfldGUID>
                      <c15:f>Daten_Diagramme!$E$21</c15:f>
                      <c15:dlblFieldTableCache>
                        <c:ptCount val="1"/>
                        <c:pt idx="0">
                          <c:v>2.3</c:v>
                        </c:pt>
                      </c15:dlblFieldTableCache>
                    </c15:dlblFTEntry>
                  </c15:dlblFieldTable>
                  <c15:showDataLabelsRange val="0"/>
                </c:ext>
                <c:ext xmlns:c16="http://schemas.microsoft.com/office/drawing/2014/chart" uri="{C3380CC4-5D6E-409C-BE32-E72D297353CC}">
                  <c16:uniqueId val="{00000007-229A-411D-82DE-308A3DD85708}"/>
                </c:ext>
              </c:extLst>
            </c:dLbl>
            <c:dLbl>
              <c:idx val="8"/>
              <c:tx>
                <c:strRef>
                  <c:f>Daten_Diagramme!$E$22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{B53B101A-0B41-4E99-9996-06E884A95617}</c15:txfldGUID>
                      <c15:f>Daten_Diagramme!$E$22</c15:f>
                      <c15:dlblFieldTableCache>
                        <c:ptCount val="1"/>
                        <c:pt idx="0">
                          <c:v>-2.2</c:v>
                        </c:pt>
                      </c15:dlblFieldTableCache>
                    </c15:dlblFTEntry>
                  </c15:dlblFieldTable>
                  <c15:showDataLabelsRange val="0"/>
                </c:ext>
                <c:ext xmlns:c16="http://schemas.microsoft.com/office/drawing/2014/chart" uri="{C3380CC4-5D6E-409C-BE32-E72D297353CC}">
                  <c16:uniqueId val="{00000008-229A-411D-82DE-308A3DD85708}"/>
                </c:ext>
              </c:extLst>
            </c:dLbl>
            <c:dLbl>
              <c:idx val="9"/>
              <c:tx>
                <c:strRef>
                  <c:f>Daten_Diagramme!$E$23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{884D77A8-2EDA-4494-A99E-5B3BD1F53A33}</c15:txfldGUID>
                      <c15:f>Daten_Diagramme!$E$23</c15:f>
                      <c15:dlblFieldTableCache>
                        <c:ptCount val="1"/>
                        <c:pt idx="0">
                          <c:v>-1.9</c:v>
                        </c:pt>
                      </c15:dlblFieldTableCache>
                    </c15:dlblFTEntry>
                  </c15:dlblFieldTable>
                  <c15:showDataLabelsRange val="0"/>
                </c:ext>
                <c:ext xmlns:c16="http://schemas.microsoft.com/office/drawing/2014/chart" uri="{C3380CC4-5D6E-409C-BE32-E72D297353CC}">
                  <c16:uniqueId val="{00000009-229A-411D-82DE-308A3DD85708}"/>
                </c:ext>
              </c:extLst>
            </c:dLbl>
            <c:dLbl>
              <c:idx val="10"/>
              <c:tx>
                <c:strRef>
                  <c:f>Daten_Diagramme!$E$24</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{65C9ADA6-B903-487C-AA19-8284DC58D01C}</c15:txfldGUID>
                      <c15:f>Daten_Diagramme!$E$24</c15:f>
                      <c15:dlblFieldTableCache>
                        <c:ptCount val="1"/>
                        <c:pt idx="0">
                          <c:v>-10.7</c:v>
                        </c:pt>
                      </c15:dlblFieldTableCache>
                    </c15:dlblFTEntry>
                  </c15:dlblFieldTable>
                  <c15:showDataLabelsRange val="0"/>
                </c:ext>
                <c:ext xmlns:c16="http://schemas.microsoft.com/office/drawing/2014/chart" uri="{C3380CC4-5D6E-409C-BE32-E72D297353CC}">
                  <c16:uniqueId val="{0000000A-229A-411D-82DE-308A3DD85708}"/>
                </c:ext>
              </c:extLst>
            </c:dLbl>
            <c:dLbl>
              <c:idx val="11"/>
              <c:tx>
                <c:strRef>
                  <c:f>Daten_Diagramme!$E$25</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{9445F1B5-094A-4302-A4F6-207420F80680}</c15:txfldGUID>
                      <c15:f>Daten_Diagramme!$E$25</c15:f>
                      <c15:dlblFieldTableCache>
                        <c:ptCount val="1"/>
                        <c:pt idx="0">
                          <c:v>17.6</c:v>
                        </c:pt>
                      </c15:dlblFieldTableCache>
                    </c15:dlblFTEntry>
                  </c15:dlblFieldTable>
                  <c15:showDataLabelsRange val="0"/>
                </c:ext>
                <c:ext xmlns:c16="http://schemas.microsoft.com/office/drawing/2014/chart" uri="{C3380CC4-5D6E-409C-BE32-E72D297353CC}">
                  <c16:uniqueId val="{0000000B-229A-411D-82DE-308A3DD85708}"/>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{87078FB8-72DA-4652-9E92-1ECEE287C543}</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229A-411D-82DE-308A3DD85708}"/>
                </c:ext>
              </c:extLst>
            </c:dLbl>
            <c:dLbl>
              <c:idx val="13"/>
              <c:tx>
                <c:strRef>
                  <c:f>Daten_Diagramme!$E$27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{229B70B3-7BFE-4485-B79D-6B71B2E69B79}</c15:txfldGUID>
                      <c15:f>Daten_Diagramme!$E$27</c15:f>
                      <c15:dlblFieldTableCache>
                        <c:ptCount val="1"/>
                        <c:pt idx="0">
                          <c:v>2.2</c:v>
                        </c:pt>
                      </c15:dlblFieldTableCache>
                    </c15:dlblFTEntry>
                  </c15:dlblFieldTable>
                  <c15:showDataLabelsRange val="0"/>
                </c:ext>
                <c:ext xmlns:c16="http://schemas.microsoft.com/office/drawing/2014/chart" uri="{C3380CC4-5D6E-409C-BE32-E72D297353CC}">
                  <c16:uniqueId val="{0000000D-229A-411D-82DE-308A3DD85708}"/>
                </c:ext>
              </c:extLst>
            </c:dLbl>
            <c:dLbl>
              <c:idx val="14"/>
              <c:tx>
                <c:strRef>
                  <c:f>Daten_Diagramme!$E$28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{CC3CBD77-6D80-461E-90F2-9AE2BACAE4FF}</c15:txfldGUID>
                      <c15:f>Daten_Diagramme!$E$28</c15:f>
                      <c15:dlblFieldTableCache>
                        <c:ptCount val="1"/>
                        <c:pt idx="0">
                          <c:v>1.8</c:v>
                        </c:pt>
                      </c15:dlblFieldTableCache>
                    </c15:dlblFTEntry>
                  </c15:dlblFieldTable>
                  <c15:showDataLabelsRange val="0"/>
                </c:ext>
                <c:ext xmlns:c16="http://schemas.microsoft.com/office/drawing/2014/chart" uri="{C3380CC4-5D6E-409C-BE32-E72D297353CC}">
                  <c16:uniqueId val="{0000000E-229A-411D-82DE-308A3DD85708}"/>
                </c:ext>
              </c:extLst>
            </c:dLbl>
            <c:dLbl>
              <c:idx val="15"/>
              <c:tx>
                <c:strRef>
                  <c:f>Daten_Diagramme!$E$29</c:f>
                  <c:strCache>
                    <c:ptCount val="1"/>
                    <c:pt idx="0">
                      <c:v>30.0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{DFE82883-2DD0-4EA2-8439-C51705AFE23E}</c15:txfldGUID>
                      <c15:f>Daten_Diagramme!$E$29</c15:f>
                      <c15:dlblFieldTableCache>
                        <c:ptCount val="1"/>
                        <c:pt idx="0">
                          <c:v>30.0</c:v>
                        </c:pt>
                      </c15:dlblFieldTableCache>
                    </c15:dlblFTEntry>
                  </c15:dlblFieldTable>
                  <c15:showDataLabelsRange val="0"/>
                </c:ext>
                <c:ext xmlns:c16="http://schemas.microsoft.com/office/drawing/2014/chart" uri="{C3380CC4-5D6E-409C-BE32-E72D297353CC}">
                  <c16:uniqueId val="{0000000F-229A-411D-82DE-308A3DD85708}"/>
                </c:ext>
              </c:extLst>
            </c:dLbl>
            <c:dLbl>
              <c:idx val="16"/>
              <c:tx>
                <c:strRef>
                  <c:f>Daten_Diagramme!$E$30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{45979CAB-B3AB-48E6-B63B-FFB93655826F}</c15:txfldGUID>
                      <c15:f>Daten_Diagramme!$E$30</c15:f>
                      <c15:dlblFieldTableCache>
                        <c:ptCount val="1"/>
                        <c:pt idx="0">
                          <c:v>3.6</c:v>
                        </c:pt>
                      </c15:dlblFieldTableCache>
                    </c15:dlblFTEntry>
                  </c15:dlblFieldTable>
                  <c15:showDataLabelsRange val="0"/>
                </c:ext>
                <c:ext xmlns:c16="http://schemas.microsoft.com/office/drawing/2014/chart" uri="{C3380CC4-5D6E-409C-BE32-E72D297353CC}">
                  <c16:uniqueId val="{00000010-229A-411D-82DE-308A3DD85708}"/>
                </c:ext>
              </c:extLst>
            </c:dLbl>
            <c:dLbl>
              <c:idx val="17"/>
              <c:tx>
                <c:strRef>
                  <c:f>Daten_Diagramme!$E$31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{B5A09357-3854-43B3-9639-B1944DC5414B}</c15:txfldGUID>
                      <c15:f>Daten_Diagramme!$E$31</c15:f>
                      <c15:dlblFieldTableCache>
                        <c:ptCount val="1"/>
                        <c:pt idx="0">
                          <c:v>6.5</c:v>
                        </c:pt>
                      </c15:dlblFieldTableCache>
                    </c15:dlblFTEntry>
                  </c15:dlblFieldTable>
                  <c15:showDataLabelsRange val="0"/>
                </c:ext>
                <c:ext xmlns:c16="http://schemas.microsoft.com/office/drawing/2014/chart" uri="{C3380CC4-5D6E-409C-BE32-E72D297353CC}">
                  <c16:uniqueId val="{00000011-229A-411D-82DE-308A3DD85708}"/>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{F80E7E4A-FEB6-42B7-A4FD-D3D5E8449A0C}</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229A-411D-82DE-308A3DD85708}"/>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{E1F41EDE-B453-47ED-840A-BD3B2B5B2A3A}</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229A-411D-82DE-308A3DD85708}"/>
                </c:ext>
              </c:extLst>
            </c:dLbl>
            <c:dLbl>
              <c:idx val="20"/>
              <c:tx>
                <c:strRef>
                  <c:f>Daten_Diagramme!$E$34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{54F5E755-E4A4-4481-9B53-1CE30AC85E8C}</c15:txfldGUID>
                      <c15:f>Daten_Diagramme!$E$34</c15:f>
                      <c15:dlblFieldTableCache>
                        <c:ptCount val="1"/>
                        <c:pt idx="0">
                          <c:v>-2.3</c:v>
                        </c:pt>
                      </c15:dlblFieldTableCache>
                    </c15:dlblFTEntry>
                  </c15:dlblFieldTable>
                  <c15:showDataLabelsRange val="0"/>
                </c:ext>
                <c:ext xmlns:c16="http://schemas.microsoft.com/office/drawing/2014/chart" uri="{C3380CC4-5D6E-409C-BE32-E72D297353CC}">
                  <c16:uniqueId val="{00000014-229A-411D-82DE-308A3DD8570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{374E60E1-269F-4B99-97C1-CBA3C7EBD3D6}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29A-411D-82DE-308A3DD8570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{1CED3750-FFAD-4401-ACD3-C40AC3F89D41}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29A-411D-82DE-308A3DD85708}"/>
                </c:ext>
              </c:extLst>
            </c:dLbl>
            <c:dLbl>
              <c:idx val="23"/>
              <c:tx>
                <c:strRef>
                  <c:f>Daten_Diagramme!$E$37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{9C150189-63A3-4D32-AF5D-E21E022F8351}</c15:txfldGUID>
                      <c15:f>Daten_Diagramme!$E$37</c15:f>
                      <c15:dlblFieldTableCache>
                        <c:ptCount val="1"/>
                        <c:pt idx="0">
                          <c:v>-5.3</c:v>
                        </c:pt>
                      </c15:dlblFieldTableCache>
                    </c15:dlblFTEntry>
                  </c15:dlblFieldTable>
                  <c15:showDataLabelsRange val="0"/>
                </c:ext>
                <c:ext xmlns:c16="http://schemas.microsoft.com/office/drawing/2014/chart" uri="{C3380CC4-5D6E-409C-BE32-E72D297353CC}">
                  <c16:uniqueId val="{00000017-229A-411D-82DE-308A3DD85708}"/>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{F33966DB-F6A9-46E1-8EFF-0F9EF805AE6C}</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229A-411D-82DE-308A3DD85708}"/>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{0170FFDF-C148-4486-ACDA-F4EFAE487AE8}</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229A-411D-82DE-308A3DD8570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{24ECBC44-F087-4DD1-AA77-A25AFD36ECFD}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29A-411D-82DE-308A3DD8570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{FA7A5E47-20C7-4A6E-8B97-28A6D7122C01}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29A-411D-82DE-308A3DD8570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{9153AACD-79D4-41C8-AD24-1109EF684C5D}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29A-411D-82DE-308A3DD8570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{D4A0AF8C-470F-410F-BC96-DC5D1DDEF60B}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29A-411D-82DE-308A3DD8570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{E99DD434-F61C-4F4A-8EB0-6F3D13206A03}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29A-411D-82DE-308A3DD85708}"/>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{9C5B0F60-9E4C-4BE2-991E-DACF9B8FB147}</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229A-411D-82DE-308A3DD857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-1.184142783593616</c:v>
                </c:pt>
                <c:pt idx="1">
                  <c:v>-5.2631578947368425</c:v>
                </c:pt>
                <c:pt idx="2">
                  <c:v>0</c:v>
                </c:pt>
                <c:pt idx="3">
                  <c:v>1.5895953757225434</c:v>
                </c:pt>
                <c:pt idx="4">
                  <c:v>-2.2988505747126435</c:v>
                </c:pt>
                <c:pt idx="5">
                  <c:v>-3.6363636363636362</c:v>
                </c:pt>
                <c:pt idx="6">
                  <c:v>13.966480446927374</c:v>
                </c:pt>
                <c:pt idx="7">
                  <c:v>2.3498694516971281</c:v>
                </c:pt>
                <c:pt idx="8">
                  <c:v>-2.1718602455146363</c:v>
                </c:pt>
                <c:pt idx="9">
                  <c:v>-1.910828025477707</c:v>
                </c:pt>
                <c:pt idx="10">
                  <c:v>-10.663764961915126</c:v>
                </c:pt>
                <c:pt idx="11">
                  <c:v>17.647058823529413</c:v>
                </c:pt>
                <c:pt idx="12">
                  <c:v>0</c:v>
                </c:pt>
                <c:pt idx="13">
                  <c:v>2.1806853582554515</c:v>
                </c:pt>
                <c:pt idx="14">
                  <c:v>1.7921146953405018</c:v>
                </c:pt>
                <c:pt idx="15">
                  <c:v>30</c:v>
                </c:pt>
                <c:pt idx="16">
                  <c:v>3.6065573770491803</c:v>
                </c:pt>
                <c:pt idx="17">
                  <c:v>6.4516129032258061</c:v>
                </c:pt>
                <c:pt idx="18">
                  <c:v>3.9513677811550152</c:v>
                </c:pt>
                <c:pt idx="19">
                  <c:v>-3.1088082901554404</c:v>
                </c:pt>
                <c:pt idx="20">
                  <c:v>-2.275960170697013</c:v>
                </c:pt>
                <c:pt idx="21">
                  <c:v>0</c:v>
                </c:pt>
                <c:pt idx="23">
                  <c:v>-5.2631578947368425</c:v>
                </c:pt>
                <c:pt idx="24">
                  <c:v>1.834862385321101</c:v>
                </c:pt>
                <c:pt idx="25">
                  <c:v>-2.0549426779147741</c:v>
                </c:pt>
              </c:numCache>
            </c:numRef>
          </c:val>
          <c:extLst>
            <c:ext xmlns:c16="http://schemas.microsoft.com/office/drawing/2014/chart" uri="{C3380CC4-5D6E-409C-BE32-E72D297353CC}">
              <c16:uniqueId val="{00000020-229A-411D-82DE-308A3DD8570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{B2FD73B3-AE41-4F1A-8A0C-E96B9C3814E7}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29A-411D-82DE-308A3DD8570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{41D1BFC2-A90D-41F5-9ED3-524CE7584369}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29A-411D-82DE-308A3DD8570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{5775EE52-C79F-4370-872B-59DE728D7BF0}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29A-411D-82DE-308A3DD8570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{CB724A1B-473E-4821-B86E-9C22D933C788}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29A-411D-82DE-308A3DD8570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{B615DE4C-B030-4DE4-B769-B501C5D40D53}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29A-411D-82DE-308A3DD8570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{17D106BB-1447-409E-924D-0C9A9B1C0297}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29A-411D-82DE-308A3DD8570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{36E1811B-A390-48F9-B9B7-988502AE2778}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29A-411D-82DE-308A3DD8570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{9F3223CA-859E-42D6-B6B3-BD8C3B92C175}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29A-411D-82DE-308A3DD8570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{B0C234EF-E7CE-45D8-87E5-B481566D73BF}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29A-411D-82DE-308A3DD8570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{2CEE0BA2-CD69-4C8B-A4A5-BDC0FC5F174A}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29A-411D-82DE-308A3DD8570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{EEAAF991-F532-432D-A82D-EB86CB8CA9BE}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29A-411D-82DE-308A3DD8570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{93D1047D-7ED7-4282-8126-68AFB8146CB5}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29A-411D-82DE-308A3DD8570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{196C5A7A-CEA8-4F17-81F5-6113F65C5F79}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29A-411D-82DE-308A3DD8570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{F0013959-FF56-4B1F-9B32-096F89FCE512}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29A-411D-82DE-308A3DD8570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{2CAA42B9-5ACA-4C9C-B655-B206C7B7B3B6}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29A-411D-82DE-308A3DD8570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{D995F15C-3099-4F38-8A6E-7FBF473970BB}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29A-411D-82DE-308A3DD8570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{09541974-D02B-4417-B47C-5DFEE19BDDA0}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29A-411D-82DE-308A3DD8570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{16B717BA-D0A9-4DC8-BF2A-82D2C0C2A353}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29A-411D-82DE-308A3DD8570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{2EB2D237-EC92-4BC0-A72A-A4F977A113ED}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29A-411D-82DE-308A3DD8570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{6239AB70-0C62-4121-A311-DA02CCF533C8}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29A-411D-82DE-308A3DD8570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{D869FE15-308F-40BA-A127-7C8506CAC325}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29A-411D-82DE-308A3DD8570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{B6ED9B4B-300E-41EF-9B1B-13FFF210DC2B}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29A-411D-82DE-308A3DD8570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{736DEF67-0471-49FC-A022-0F7D76DA3861}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29A-411D-82DE-308A3DD8570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{7FC739FF-7A8F-4036-8746-AEAD946CCB59}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29A-411D-82DE-308A3DD8570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{1410F3A9-CD16-4C51-A70F-0BD73CB5B109}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29A-411D-82DE-308A3DD8570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{5A9DDA6A-49A1-49B0-979B-9988C26F1BBE}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29A-411D-82DE-308A3DD8570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{DCCEACB1-DCA7-4D47-BF63-74334F05F9B9}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29A-411D-82DE-308A3DD8570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{4AA63A22-7F08-41C2-AC4C-A1F85A51EFE5}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29A-411D-82DE-308A3DD8570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{4FD161D6-BD3C-4A0F-BAD3-C8E7C94DA2FD}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29A-411D-82DE-308A3DD8570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{C6CB3BC9-8B40-495C-A44A-F21657BD75FB}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29A-411D-82DE-308A3DD8570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{CAE7347C-3441-4136-A3A7-4BB7D325831A}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29A-411D-82DE-308A3DD8570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{255E9276-0626-4F90-B209-B4C11E0D8F54}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29A-411D-82DE-308A3DD857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29A-411D-82DE-308A3DD8570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29A-411D-82DE-308A3DD8570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{6B2B348E-2731-4451-8471-4414E9BFC640}</c15:txfldGUID>
                      <c15:f>Diagramm!$I$46</c15:f>
                      <c15:dlblFieldTableCache>
                        <c:ptCount val="1"/>
                      </c15:dlblFieldTableCache>
                    </c15:dlblFTEntry>
                  </c15:dlblFieldTable>
                  <c15:showDataLabelsRange val="0"/>
                </c:ext>
                <c:ext xmlns:c16="http://schemas.microsoft.com/office/drawing/2014/chart" uri="{C3380CC4-5D6E-409C-BE32-E72D297353CC}">
                  <c16:uniqueId val="{00000000-8948-4182-BAD6-9983C710C54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{85C5B0BB-BFCF-4DF8-BBA9-F68D5415AEFE}</c15:txfldGUID>
                      <c15:f>Diagramm!$I$47</c15:f>
                      <c15:dlblFieldTableCache>
                        <c:ptCount val="1"/>
                      </c15:dlblFieldTableCache>
                    </c15:dlblFTEntry>
                  </c15:dlblFieldTable>
                  <c15:showDataLabelsRange val="0"/>
                </c:ext>
                <c:ext xmlns:c16="http://schemas.microsoft.com/office/drawing/2014/chart" uri="{C3380CC4-5D6E-409C-BE32-E72D297353CC}">
                  <c16:uniqueId val="{00000001-8948-4182-BAD6-9983C710C54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{7B39BF91-F386-46E5-AAA6-F93FD21E0BA8}</c15:txfldGUID>
                      <c15:f>Diagramm!$I$48</c15:f>
                      <c15:dlblFieldTableCache>
                        <c:ptCount val="1"/>
                      </c15:dlblFieldTableCache>
                    </c15:dlblFTEntry>
                  </c15:dlblFieldTable>
                  <c15:showDataLabelsRange val="0"/>
                </c:ext>
                <c:ext xmlns:c16="http://schemas.microsoft.com/office/drawing/2014/chart" uri="{C3380CC4-5D6E-409C-BE32-E72D297353CC}">
                  <c16:uniqueId val="{00000002-8948-4182-BAD6-9983C710C54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{51D5A83A-9ED7-45C7-95E3-D89C265CB67F}</c15:txfldGUID>
                      <c15:f>Diagramm!$I$49</c15:f>
                      <c15:dlblFieldTableCache>
                        <c:ptCount val="1"/>
                      </c15:dlblFieldTableCache>
                    </c15:dlblFTEntry>
                  </c15:dlblFieldTable>
                  <c15:showDataLabelsRange val="0"/>
                </c:ext>
                <c:ext xmlns:c16="http://schemas.microsoft.com/office/drawing/2014/chart" uri="{C3380CC4-5D6E-409C-BE32-E72D297353CC}">
                  <c16:uniqueId val="{00000003-8948-4182-BAD6-9983C710C54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{467C8842-7D44-436E-9F3A-1F06A1478BFB}</c15:txfldGUID>
                      <c15:f>Diagramm!$I$50</c15:f>
                      <c15:dlblFieldTableCache>
                        <c:ptCount val="1"/>
                      </c15:dlblFieldTableCache>
                    </c15:dlblFTEntry>
                  </c15:dlblFieldTable>
                  <c15:showDataLabelsRange val="0"/>
                </c:ext>
                <c:ext xmlns:c16="http://schemas.microsoft.com/office/drawing/2014/chart" uri="{C3380CC4-5D6E-409C-BE32-E72D297353CC}">
                  <c16:uniqueId val="{00000004-8948-4182-BAD6-9983C710C54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{30DD5953-C231-4870-B79E-9698F5FD9B81}</c15:txfldGUID>
                      <c15:f>Diagramm!$I$51</c15:f>
                      <c15:dlblFieldTableCache>
                        <c:ptCount val="1"/>
                      </c15:dlblFieldTableCache>
                    </c15:dlblFTEntry>
                  </c15:dlblFieldTable>
                  <c15:showDataLabelsRange val="0"/>
                </c:ext>
                <c:ext xmlns:c16="http://schemas.microsoft.com/office/drawing/2014/chart" uri="{C3380CC4-5D6E-409C-BE32-E72D297353CC}">
                  <c16:uniqueId val="{00000005-8948-4182-BAD6-9983C710C54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{1B2ED89D-C30B-407C-BCC6-1505430D97CC}</c15:txfldGUID>
                      <c15:f>Diagramm!$I$52</c15:f>
                      <c15:dlblFieldTableCache>
                        <c:ptCount val="1"/>
                      </c15:dlblFieldTableCache>
                    </c15:dlblFTEntry>
                  </c15:dlblFieldTable>
                  <c15:showDataLabelsRange val="0"/>
                </c:ext>
                <c:ext xmlns:c16="http://schemas.microsoft.com/office/drawing/2014/chart" uri="{C3380CC4-5D6E-409C-BE32-E72D297353CC}">
                  <c16:uniqueId val="{00000006-8948-4182-BAD6-9983C710C54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{0140CCC6-2142-4C48-941B-241E3B1214E5}</c15:txfldGUID>
                      <c15:f>Diagramm!$I$53</c15:f>
                      <c15:dlblFieldTableCache>
                        <c:ptCount val="1"/>
                      </c15:dlblFieldTableCache>
                    </c15:dlblFTEntry>
                  </c15:dlblFieldTable>
                  <c15:showDataLabelsRange val="0"/>
                </c:ext>
                <c:ext xmlns:c16="http://schemas.microsoft.com/office/drawing/2014/chart" uri="{C3380CC4-5D6E-409C-BE32-E72D297353CC}">
                  <c16:uniqueId val="{00000007-8948-4182-BAD6-9983C710C54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{2217266B-EE99-4554-8C57-7042B705F5D8}</c15:txfldGUID>
                      <c15:f>Diagramm!$I$54</c15:f>
                      <c15:dlblFieldTableCache>
                        <c:ptCount val="1"/>
                      </c15:dlblFieldTableCache>
                    </c15:dlblFTEntry>
                  </c15:dlblFieldTable>
                  <c15:showDataLabelsRange val="0"/>
                </c:ext>
                <c:ext xmlns:c16="http://schemas.microsoft.com/office/drawing/2014/chart" uri="{C3380CC4-5D6E-409C-BE32-E72D297353CC}">
                  <c16:uniqueId val="{00000008-8948-4182-BAD6-9983C710C54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{DA7321B2-B98E-4387-923A-7A014BA96034}</c15:txfldGUID>
                      <c15:f>Diagramm!$I$55</c15:f>
                      <c15:dlblFieldTableCache>
                        <c:ptCount val="1"/>
                      </c15:dlblFieldTableCache>
                    </c15:dlblFTEntry>
                  </c15:dlblFieldTable>
                  <c15:showDataLabelsRange val="0"/>
                </c:ext>
                <c:ext xmlns:c16="http://schemas.microsoft.com/office/drawing/2014/chart" uri="{C3380CC4-5D6E-409C-BE32-E72D297353CC}">
                  <c16:uniqueId val="{00000009-8948-4182-BAD6-9983C710C54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{BA76F535-B832-4EA2-9E29-B620D8F9DB18}</c15:txfldGUID>
                      <c15:f>Diagramm!$I$56</c15:f>
                      <c15:dlblFieldTableCache>
                        <c:ptCount val="1"/>
                      </c15:dlblFieldTableCache>
                    </c15:dlblFTEntry>
                  </c15:dlblFieldTable>
                  <c15:showDataLabelsRange val="0"/>
                </c:ext>
                <c:ext xmlns:c16="http://schemas.microsoft.com/office/drawing/2014/chart" uri="{C3380CC4-5D6E-409C-BE32-E72D297353CC}">
                  <c16:uniqueId val="{0000000A-8948-4182-BAD6-9983C710C54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{662D83B4-0C88-4B19-BB76-C30C14A16F1B}</c15:txfldGUID>
                      <c15:f>Diagramm!$I$57</c15:f>
                      <c15:dlblFieldTableCache>
                        <c:ptCount val="1"/>
                      </c15:dlblFieldTableCache>
                    </c15:dlblFTEntry>
                  </c15:dlblFieldTable>
                  <c15:showDataLabelsRange val="0"/>
                </c:ext>
                <c:ext xmlns:c16="http://schemas.microsoft.com/office/drawing/2014/chart" uri="{C3380CC4-5D6E-409C-BE32-E72D297353CC}">
                  <c16:uniqueId val="{0000000B-8948-4182-BAD6-9983C710C54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{5FAB9DC3-1833-4D43-B007-51730140EF3D}</c15:txfldGUID>
                      <c15:f>Diagramm!$I$58</c15:f>
                      <c15:dlblFieldTableCache>
                        <c:ptCount val="1"/>
                      </c15:dlblFieldTableCache>
                    </c15:dlblFTEntry>
                  </c15:dlblFieldTable>
                  <c15:showDataLabelsRange val="0"/>
                </c:ext>
                <c:ext xmlns:c16="http://schemas.microsoft.com/office/drawing/2014/chart" uri="{C3380CC4-5D6E-409C-BE32-E72D297353CC}">
                  <c16:uniqueId val="{0000000C-8948-4182-BAD6-9983C710C54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{481E82E1-1627-471B-B3FE-AFE7AF746C4B}</c15:txfldGUID>
                      <c15:f>Diagramm!$I$59</c15:f>
                      <c15:dlblFieldTableCache>
                        <c:ptCount val="1"/>
                      </c15:dlblFieldTableCache>
                    </c15:dlblFTEntry>
                  </c15:dlblFieldTable>
                  <c15:showDataLabelsRange val="0"/>
                </c:ext>
                <c:ext xmlns:c16="http://schemas.microsoft.com/office/drawing/2014/chart" uri="{C3380CC4-5D6E-409C-BE32-E72D297353CC}">
                  <c16:uniqueId val="{0000000D-8948-4182-BAD6-9983C710C54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{417F7C60-45AA-46CB-8CB9-05E498FDE7E0}</c15:txfldGUID>
                      <c15:f>Diagramm!$I$60</c15:f>
                      <c15:dlblFieldTableCache>
                        <c:ptCount val="1"/>
                      </c15:dlblFieldTableCache>
                    </c15:dlblFTEntry>
                  </c15:dlblFieldTable>
                  <c15:showDataLabelsRange val="0"/>
                </c:ext>
                <c:ext xmlns:c16="http://schemas.microsoft.com/office/drawing/2014/chart" uri="{C3380CC4-5D6E-409C-BE32-E72D297353CC}">
                  <c16:uniqueId val="{0000000E-8948-4182-BAD6-9983C710C54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{8C3D43E4-5B0F-4EED-BBA6-36656CDF822A}</c15:txfldGUID>
                      <c15:f>Diagramm!$I$61</c15:f>
                      <c15:dlblFieldTableCache>
                        <c:ptCount val="1"/>
                      </c15:dlblFieldTableCache>
                    </c15:dlblFTEntry>
                  </c15:dlblFieldTable>
                  <c15:showDataLabelsRange val="0"/>
                </c:ext>
                <c:ext xmlns:c16="http://schemas.microsoft.com/office/drawing/2014/chart" uri="{C3380CC4-5D6E-409C-BE32-E72D297353CC}">
                  <c16:uniqueId val="{0000000F-8948-4182-BAD6-9983C710C54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{12E7F309-A87F-44E1-B801-23FEF5EFEE9F}</c15:txfldGUID>
                      <c15:f>Diagramm!$I$62</c15:f>
                      <c15:dlblFieldTableCache>
                        <c:ptCount val="1"/>
                      </c15:dlblFieldTableCache>
                    </c15:dlblFTEntry>
                  </c15:dlblFieldTable>
                  <c15:showDataLabelsRange val="0"/>
                </c:ext>
                <c:ext xmlns:c16="http://schemas.microsoft.com/office/drawing/2014/chart" uri="{C3380CC4-5D6E-409C-BE32-E72D297353CC}">
                  <c16:uniqueId val="{00000010-8948-4182-BAD6-9983C710C54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{A50A63BB-A2E2-4A4B-9C2D-770E1E6125CA}</c15:txfldGUID>
                      <c15:f>Diagramm!$I$63</c15:f>
                      <c15:dlblFieldTableCache>
                        <c:ptCount val="1"/>
                      </c15:dlblFieldTableCache>
                    </c15:dlblFTEntry>
                  </c15:dlblFieldTable>
                  <c15:showDataLabelsRange val="0"/>
                </c:ext>
                <c:ext xmlns:c16="http://schemas.microsoft.com/office/drawing/2014/chart" uri="{C3380CC4-5D6E-409C-BE32-E72D297353CC}">
                  <c16:uniqueId val="{00000011-8948-4182-BAD6-9983C710C54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{079EE2C8-00D1-4EF0-978F-B26E3BEDB929}</c15:txfldGUID>
                      <c15:f>Diagramm!$I$64</c15:f>
                      <c15:dlblFieldTableCache>
                        <c:ptCount val="1"/>
                      </c15:dlblFieldTableCache>
                    </c15:dlblFTEntry>
                  </c15:dlblFieldTable>
                  <c15:showDataLabelsRange val="0"/>
                </c:ext>
                <c:ext xmlns:c16="http://schemas.microsoft.com/office/drawing/2014/chart" uri="{C3380CC4-5D6E-409C-BE32-E72D297353CC}">
                  <c16:uniqueId val="{00000012-8948-4182-BAD6-9983C710C54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{1E7ADDA7-8240-40C8-AF62-B4016ED7FAAE}</c15:txfldGUID>
                      <c15:f>Diagramm!$I$65</c15:f>
                      <c15:dlblFieldTableCache>
                        <c:ptCount val="1"/>
                      </c15:dlblFieldTableCache>
                    </c15:dlblFTEntry>
                  </c15:dlblFieldTable>
                  <c15:showDataLabelsRange val="0"/>
                </c:ext>
                <c:ext xmlns:c16="http://schemas.microsoft.com/office/drawing/2014/chart" uri="{C3380CC4-5D6E-409C-BE32-E72D297353CC}">
                  <c16:uniqueId val="{00000013-8948-4182-BAD6-9983C710C54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{8A1C7CD7-418F-4D7F-8E06-5CB557EA2C54}</c15:txfldGUID>
                      <c15:f>Diagramm!$I$66</c15:f>
                      <c15:dlblFieldTableCache>
                        <c:ptCount val="1"/>
                      </c15:dlblFieldTableCache>
                    </c15:dlblFTEntry>
                  </c15:dlblFieldTable>
                  <c15:showDataLabelsRange val="0"/>
                </c:ext>
                <c:ext xmlns:c16="http://schemas.microsoft.com/office/drawing/2014/chart" uri="{C3380CC4-5D6E-409C-BE32-E72D297353CC}">
                  <c16:uniqueId val="{00000014-8948-4182-BAD6-9983C710C54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{278A1723-2D77-444B-97EB-09B9520AC269}</c15:txfldGUID>
                      <c15:f>Diagramm!$I$67</c15:f>
                      <c15:dlblFieldTableCache>
                        <c:ptCount val="1"/>
                      </c15:dlblFieldTableCache>
                    </c15:dlblFTEntry>
                  </c15:dlblFieldTable>
                  <c15:showDataLabelsRange val="0"/>
                </c:ext>
                <c:ext xmlns:c16="http://schemas.microsoft.com/office/drawing/2014/chart" uri="{C3380CC4-5D6E-409C-BE32-E72D297353CC}">
                  <c16:uniqueId val="{00000015-8948-4182-BAD6-9983C710C5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948-4182-BAD6-9983C710C54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{5013797A-6598-4489-8006-AEDF73EA507A}</c15:txfldGUID>
                      <c15:f>Diagramm!$K$46</c15:f>
                      <c15:dlblFieldTableCache>
                        <c:ptCount val="1"/>
                      </c15:dlblFieldTableCache>
                    </c15:dlblFTEntry>
                  </c15:dlblFieldTable>
                  <c15:showDataLabelsRange val="0"/>
                </c:ext>
                <c:ext xmlns:c16="http://schemas.microsoft.com/office/drawing/2014/chart" uri="{C3380CC4-5D6E-409C-BE32-E72D297353CC}">
                  <c16:uniqueId val="{00000017-8948-4182-BAD6-9983C710C54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{C04148AC-C108-4C2D-8F71-1240135DBF39}</c15:txfldGUID>
                      <c15:f>Diagramm!$K$47</c15:f>
                      <c15:dlblFieldTableCache>
                        <c:ptCount val="1"/>
                      </c15:dlblFieldTableCache>
                    </c15:dlblFTEntry>
                  </c15:dlblFieldTable>
                  <c15:showDataLabelsRange val="0"/>
                </c:ext>
                <c:ext xmlns:c16="http://schemas.microsoft.com/office/drawing/2014/chart" uri="{C3380CC4-5D6E-409C-BE32-E72D297353CC}">
                  <c16:uniqueId val="{00000018-8948-4182-BAD6-9983C710C54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{33AE345E-1339-4499-9058-7ECEC39E671C}</c15:txfldGUID>
                      <c15:f>Diagramm!$K$48</c15:f>
                      <c15:dlblFieldTableCache>
                        <c:ptCount val="1"/>
                      </c15:dlblFieldTableCache>
                    </c15:dlblFTEntry>
                  </c15:dlblFieldTable>
                  <c15:showDataLabelsRange val="0"/>
                </c:ext>
                <c:ext xmlns:c16="http://schemas.microsoft.com/office/drawing/2014/chart" uri="{C3380CC4-5D6E-409C-BE32-E72D297353CC}">
                  <c16:uniqueId val="{00000019-8948-4182-BAD6-9983C710C54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{5F9BF189-6195-4ABF-9C41-1598D6BB7DF4}</c15:txfldGUID>
                      <c15:f>Diagramm!$K$49</c15:f>
                      <c15:dlblFieldTableCache>
                        <c:ptCount val="1"/>
                      </c15:dlblFieldTableCache>
                    </c15:dlblFTEntry>
                  </c15:dlblFieldTable>
                  <c15:showDataLabelsRange val="0"/>
                </c:ext>
                <c:ext xmlns:c16="http://schemas.microsoft.com/office/drawing/2014/chart" uri="{C3380CC4-5D6E-409C-BE32-E72D297353CC}">
                  <c16:uniqueId val="{0000001A-8948-4182-BAD6-9983C710C54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{AB47BD70-C679-4C65-AE28-CD13C2EC1E6A}</c15:txfldGUID>
                      <c15:f>Diagramm!$K$50</c15:f>
                      <c15:dlblFieldTableCache>
                        <c:ptCount val="1"/>
                      </c15:dlblFieldTableCache>
                    </c15:dlblFTEntry>
                  </c15:dlblFieldTable>
                  <c15:showDataLabelsRange val="0"/>
                </c:ext>
                <c:ext xmlns:c16="http://schemas.microsoft.com/office/drawing/2014/chart" uri="{C3380CC4-5D6E-409C-BE32-E72D297353CC}">
                  <c16:uniqueId val="{0000001B-8948-4182-BAD6-9983C710C54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{73C4C9FC-A8D8-43C0-8BFE-86E15ACF46F3}</c15:txfldGUID>
                      <c15:f>Diagramm!$K$51</c15:f>
                      <c15:dlblFieldTableCache>
                        <c:ptCount val="1"/>
                      </c15:dlblFieldTableCache>
                    </c15:dlblFTEntry>
                  </c15:dlblFieldTable>
                  <c15:showDataLabelsRange val="0"/>
                </c:ext>
                <c:ext xmlns:c16="http://schemas.microsoft.com/office/drawing/2014/chart" uri="{C3380CC4-5D6E-409C-BE32-E72D297353CC}">
                  <c16:uniqueId val="{0000001C-8948-4182-BAD6-9983C710C54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{4704C88D-6ECE-4731-9C68-E357FD247610}</c15:txfldGUID>
                      <c15:f>Diagramm!$K$52</c15:f>
                      <c15:dlblFieldTableCache>
                        <c:ptCount val="1"/>
                      </c15:dlblFieldTableCache>
                    </c15:dlblFTEntry>
                  </c15:dlblFieldTable>
                  <c15:showDataLabelsRange val="0"/>
                </c:ext>
                <c:ext xmlns:c16="http://schemas.microsoft.com/office/drawing/2014/chart" uri="{C3380CC4-5D6E-409C-BE32-E72D297353CC}">
                  <c16:uniqueId val="{0000001D-8948-4182-BAD6-9983C710C54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{D43E2F6E-039B-4A2C-86BC-B999BEA11B82}</c15:txfldGUID>
                      <c15:f>Diagramm!$K$53</c15:f>
                      <c15:dlblFieldTableCache>
                        <c:ptCount val="1"/>
                      </c15:dlblFieldTableCache>
                    </c15:dlblFTEntry>
                  </c15:dlblFieldTable>
                  <c15:showDataLabelsRange val="0"/>
                </c:ext>
                <c:ext xmlns:c16="http://schemas.microsoft.com/office/drawing/2014/chart" uri="{C3380CC4-5D6E-409C-BE32-E72D297353CC}">
                  <c16:uniqueId val="{0000001E-8948-4182-BAD6-9983C710C54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{AC0FA355-65A8-454A-ADB0-5646E6624C53}</c15:txfldGUID>
                      <c15:f>Diagramm!$K$54</c15:f>
                      <c15:dlblFieldTableCache>
                        <c:ptCount val="1"/>
                      </c15:dlblFieldTableCache>
                    </c15:dlblFTEntry>
                  </c15:dlblFieldTable>
                  <c15:showDataLabelsRange val="0"/>
                </c:ext>
                <c:ext xmlns:c16="http://schemas.microsoft.com/office/drawing/2014/chart" uri="{C3380CC4-5D6E-409C-BE32-E72D297353CC}">
                  <c16:uniqueId val="{0000001F-8948-4182-BAD6-9983C710C54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{115266A5-660C-4C81-B7EA-7EE0749EA5B8}</c15:txfldGUID>
                      <c15:f>Diagramm!$K$55</c15:f>
                      <c15:dlblFieldTableCache>
                        <c:ptCount val="1"/>
                      </c15:dlblFieldTableCache>
                    </c15:dlblFTEntry>
                  </c15:dlblFieldTable>
                  <c15:showDataLabelsRange val="0"/>
                </c:ext>
                <c:ext xmlns:c16="http://schemas.microsoft.com/office/drawing/2014/chart" uri="{C3380CC4-5D6E-409C-BE32-E72D297353CC}">
                  <c16:uniqueId val="{00000020-8948-4182-BAD6-9983C710C54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{A698C72A-0BB6-4CC5-8528-4540FC075DEF}</c15:txfldGUID>
                      <c15:f>Diagramm!$K$56</c15:f>
                      <c15:dlblFieldTableCache>
                        <c:ptCount val="1"/>
                      </c15:dlblFieldTableCache>
                    </c15:dlblFTEntry>
                  </c15:dlblFieldTable>
                  <c15:showDataLabelsRange val="0"/>
                </c:ext>
                <c:ext xmlns:c16="http://schemas.microsoft.com/office/drawing/2014/chart" uri="{C3380CC4-5D6E-409C-BE32-E72D297353CC}">
                  <c16:uniqueId val="{00000021-8948-4182-BAD6-9983C710C54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{F18EA2EA-6982-40F4-8D19-BB98788D6D74}</c15:txfldGUID>
                      <c15:f>Diagramm!$K$57</c15:f>
                      <c15:dlblFieldTableCache>
                        <c:ptCount val="1"/>
                      </c15:dlblFieldTableCache>
                    </c15:dlblFTEntry>
                  </c15:dlblFieldTable>
                  <c15:showDataLabelsRange val="0"/>
                </c:ext>
                <c:ext xmlns:c16="http://schemas.microsoft.com/office/drawing/2014/chart" uri="{C3380CC4-5D6E-409C-BE32-E72D297353CC}">
                  <c16:uniqueId val="{00000022-8948-4182-BAD6-9983C710C54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{45200948-8265-444B-88D1-978B2ABAE2C6}</c15:txfldGUID>
                      <c15:f>Diagramm!$K$58</c15:f>
                      <c15:dlblFieldTableCache>
                        <c:ptCount val="1"/>
                      </c15:dlblFieldTableCache>
                    </c15:dlblFTEntry>
                  </c15:dlblFieldTable>
                  <c15:showDataLabelsRange val="0"/>
                </c:ext>
                <c:ext xmlns:c16="http://schemas.microsoft.com/office/drawing/2014/chart" uri="{C3380CC4-5D6E-409C-BE32-E72D297353CC}">
                  <c16:uniqueId val="{00000023-8948-4182-BAD6-9983C710C54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{57BA828A-9E9F-43C6-858D-E29D07A1B32E}</c15:txfldGUID>
                      <c15:f>Diagramm!$K$59</c15:f>
                      <c15:dlblFieldTableCache>
                        <c:ptCount val="1"/>
                      </c15:dlblFieldTableCache>
                    </c15:dlblFTEntry>
                  </c15:dlblFieldTable>
                  <c15:showDataLabelsRange val="0"/>
                </c:ext>
                <c:ext xmlns:c16="http://schemas.microsoft.com/office/drawing/2014/chart" uri="{C3380CC4-5D6E-409C-BE32-E72D297353CC}">
                  <c16:uniqueId val="{00000024-8948-4182-BAD6-9983C710C54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{A087E98E-6FD9-460B-89BA-D8FEC7F5C51C}</c15:txfldGUID>
                      <c15:f>Diagramm!$K$60</c15:f>
                      <c15:dlblFieldTableCache>
                        <c:ptCount val="1"/>
                      </c15:dlblFieldTableCache>
                    </c15:dlblFTEntry>
                  </c15:dlblFieldTable>
                  <c15:showDataLabelsRange val="0"/>
                </c:ext>
                <c:ext xmlns:c16="http://schemas.microsoft.com/office/drawing/2014/chart" uri="{C3380CC4-5D6E-409C-BE32-E72D297353CC}">
                  <c16:uniqueId val="{00000025-8948-4182-BAD6-9983C710C54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{D46A3BF5-ADD4-4594-A991-E32BE838E310}</c15:txfldGUID>
                      <c15:f>Diagramm!$K$61</c15:f>
                      <c15:dlblFieldTableCache>
                        <c:ptCount val="1"/>
                      </c15:dlblFieldTableCache>
                    </c15:dlblFTEntry>
                  </c15:dlblFieldTable>
                  <c15:showDataLabelsRange val="0"/>
                </c:ext>
                <c:ext xmlns:c16="http://schemas.microsoft.com/office/drawing/2014/chart" uri="{C3380CC4-5D6E-409C-BE32-E72D297353CC}">
                  <c16:uniqueId val="{00000026-8948-4182-BAD6-9983C710C54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{8B857F3E-3CCC-4CF9-902A-ACC718BD5EA8}</c15:txfldGUID>
                      <c15:f>Diagramm!$K$62</c15:f>
                      <c15:dlblFieldTableCache>
                        <c:ptCount val="1"/>
                      </c15:dlblFieldTableCache>
                    </c15:dlblFTEntry>
                  </c15:dlblFieldTable>
                  <c15:showDataLabelsRange val="0"/>
                </c:ext>
                <c:ext xmlns:c16="http://schemas.microsoft.com/office/drawing/2014/chart" uri="{C3380CC4-5D6E-409C-BE32-E72D297353CC}">
                  <c16:uniqueId val="{00000027-8948-4182-BAD6-9983C710C54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{6C41F6BB-99D0-4A89-905D-A8B4B99775DD}</c15:txfldGUID>
                      <c15:f>Diagramm!$K$63</c15:f>
                      <c15:dlblFieldTableCache>
                        <c:ptCount val="1"/>
                      </c15:dlblFieldTableCache>
                    </c15:dlblFTEntry>
                  </c15:dlblFieldTable>
                  <c15:showDataLabelsRange val="0"/>
                </c:ext>
                <c:ext xmlns:c16="http://schemas.microsoft.com/office/drawing/2014/chart" uri="{C3380CC4-5D6E-409C-BE32-E72D297353CC}">
                  <c16:uniqueId val="{00000028-8948-4182-BAD6-9983C710C54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{749E28A0-4E34-4BC1-840B-B27BFF6AA11B}</c15:txfldGUID>
                      <c15:f>Diagramm!$K$64</c15:f>
                      <c15:dlblFieldTableCache>
                        <c:ptCount val="1"/>
                      </c15:dlblFieldTableCache>
                    </c15:dlblFTEntry>
                  </c15:dlblFieldTable>
                  <c15:showDataLabelsRange val="0"/>
                </c:ext>
                <c:ext xmlns:c16="http://schemas.microsoft.com/office/drawing/2014/chart" uri="{C3380CC4-5D6E-409C-BE32-E72D297353CC}">
                  <c16:uniqueId val="{00000029-8948-4182-BAD6-9983C710C54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{F490F928-DFD6-43B4-86D0-9E1532546308}</c15:txfldGUID>
                      <c15:f>Diagramm!$K$65</c15:f>
                      <c15:dlblFieldTableCache>
                        <c:ptCount val="1"/>
                      </c15:dlblFieldTableCache>
                    </c15:dlblFTEntry>
                  </c15:dlblFieldTable>
                  <c15:showDataLabelsRange val="0"/>
                </c:ext>
                <c:ext xmlns:c16="http://schemas.microsoft.com/office/drawing/2014/chart" uri="{C3380CC4-5D6E-409C-BE32-E72D297353CC}">
                  <c16:uniqueId val="{0000002A-8948-4182-BAD6-9983C710C54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{622185D8-C74D-454E-9B20-02175BF9309F}</c15:txfldGUID>
                      <c15:f>Diagramm!$K$66</c15:f>
                      <c15:dlblFieldTableCache>
                        <c:ptCount val="1"/>
                      </c15:dlblFieldTableCache>
                    </c15:dlblFTEntry>
                  </c15:dlblFieldTable>
                  <c15:showDataLabelsRange val="0"/>
                </c:ext>
                <c:ext xmlns:c16="http://schemas.microsoft.com/office/drawing/2014/chart" uri="{C3380CC4-5D6E-409C-BE32-E72D297353CC}">
                  <c16:uniqueId val="{0000002B-8948-4182-BAD6-9983C710C54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{281B8B30-3E2A-4C2E-9674-DD63330C31CF}</c15:txfldGUID>
                      <c15:f>Diagramm!$K$67</c15:f>
                      <c15:dlblFieldTableCache>
                        <c:ptCount val="1"/>
                      </c15:dlblFieldTableCache>
                    </c15:dlblFTEntry>
                  </c15:dlblFieldTable>
                  <c15:showDataLabelsRange val="0"/>
                </c:ext>
                <c:ext xmlns:c16="http://schemas.microsoft.com/office/drawing/2014/chart" uri="{C3380CC4-5D6E-409C-BE32-E72D297353CC}">
                  <c16:uniqueId val="{0000002C-8948-4182-BAD6-9983C710C54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948-4182-BAD6-9983C710C54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{557D2079-4C36-4D1E-B1E2-9EF8124BAC8C}</c15:txfldGUID>
                      <c15:f>Diagramm!$J$46</c15:f>
                      <c15:dlblFieldTableCache>
                        <c:ptCount val="1"/>
                      </c15:dlblFieldTableCache>
                    </c15:dlblFTEntry>
                  </c15:dlblFieldTable>
                  <c15:showDataLabelsRange val="0"/>
                </c:ext>
                <c:ext xmlns:c16="http://schemas.microsoft.com/office/drawing/2014/chart" uri="{C3380CC4-5D6E-409C-BE32-E72D297353CC}">
                  <c16:uniqueId val="{0000002E-8948-4182-BAD6-9983C710C54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{CAB36F9C-6A5F-4A2D-9B40-2293A0EC5E83}</c15:txfldGUID>
                      <c15:f>Diagramm!$J$47</c15:f>
                      <c15:dlblFieldTableCache>
                        <c:ptCount val="1"/>
                      </c15:dlblFieldTableCache>
                    </c15:dlblFTEntry>
                  </c15:dlblFieldTable>
                  <c15:showDataLabelsRange val="0"/>
                </c:ext>
                <c:ext xmlns:c16="http://schemas.microsoft.com/office/drawing/2014/chart" uri="{C3380CC4-5D6E-409C-BE32-E72D297353CC}">
                  <c16:uniqueId val="{0000002F-8948-4182-BAD6-9983C710C54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{8F6A825F-B09E-48FB-A89F-3972A3BBB19D}</c15:txfldGUID>
                      <c15:f>Diagramm!$J$48</c15:f>
                      <c15:dlblFieldTableCache>
                        <c:ptCount val="1"/>
                      </c15:dlblFieldTableCache>
                    </c15:dlblFTEntry>
                  </c15:dlblFieldTable>
                  <c15:showDataLabelsRange val="0"/>
                </c:ext>
                <c:ext xmlns:c16="http://schemas.microsoft.com/office/drawing/2014/chart" uri="{C3380CC4-5D6E-409C-BE32-E72D297353CC}">
                  <c16:uniqueId val="{00000030-8948-4182-BAD6-9983C710C54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{E6ADF5D3-35E6-4089-B8FD-EFEF23A73D6B}</c15:txfldGUID>
                      <c15:f>Diagramm!$J$49</c15:f>
                      <c15:dlblFieldTableCache>
                        <c:ptCount val="1"/>
                      </c15:dlblFieldTableCache>
                    </c15:dlblFTEntry>
                  </c15:dlblFieldTable>
                  <c15:showDataLabelsRange val="0"/>
                </c:ext>
                <c:ext xmlns:c16="http://schemas.microsoft.com/office/drawing/2014/chart" uri="{C3380CC4-5D6E-409C-BE32-E72D297353CC}">
                  <c16:uniqueId val="{00000031-8948-4182-BAD6-9983C710C54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{6B19D210-D556-413F-938B-E48B2455444A}</c15:txfldGUID>
                      <c15:f>Diagramm!$J$50</c15:f>
                      <c15:dlblFieldTableCache>
                        <c:ptCount val="1"/>
                      </c15:dlblFieldTableCache>
                    </c15:dlblFTEntry>
                  </c15:dlblFieldTable>
                  <c15:showDataLabelsRange val="0"/>
                </c:ext>
                <c:ext xmlns:c16="http://schemas.microsoft.com/office/drawing/2014/chart" uri="{C3380CC4-5D6E-409C-BE32-E72D297353CC}">
                  <c16:uniqueId val="{00000032-8948-4182-BAD6-9983C710C54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{0B9BBD66-08DB-4405-88EF-168331F878E5}</c15:txfldGUID>
                      <c15:f>Diagramm!$J$51</c15:f>
                      <c15:dlblFieldTableCache>
                        <c:ptCount val="1"/>
                      </c15:dlblFieldTableCache>
                    </c15:dlblFTEntry>
                  </c15:dlblFieldTable>
                  <c15:showDataLabelsRange val="0"/>
                </c:ext>
                <c:ext xmlns:c16="http://schemas.microsoft.com/office/drawing/2014/chart" uri="{C3380CC4-5D6E-409C-BE32-E72D297353CC}">
                  <c16:uniqueId val="{00000033-8948-4182-BAD6-9983C710C54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{EAE095A0-0E90-4223-8FF2-762104A9B0C5}</c15:txfldGUID>
                      <c15:f>Diagramm!$J$52</c15:f>
                      <c15:dlblFieldTableCache>
                        <c:ptCount val="1"/>
                      </c15:dlblFieldTableCache>
                    </c15:dlblFTEntry>
                  </c15:dlblFieldTable>
                  <c15:showDataLabelsRange val="0"/>
                </c:ext>
                <c:ext xmlns:c16="http://schemas.microsoft.com/office/drawing/2014/chart" uri="{C3380CC4-5D6E-409C-BE32-E72D297353CC}">
                  <c16:uniqueId val="{00000034-8948-4182-BAD6-9983C710C54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{85AC025B-8D3C-400A-B4E4-A36D3F9D8AF0}</c15:txfldGUID>
                      <c15:f>Diagramm!$J$53</c15:f>
                      <c15:dlblFieldTableCache>
                        <c:ptCount val="1"/>
                      </c15:dlblFieldTableCache>
                    </c15:dlblFTEntry>
                  </c15:dlblFieldTable>
                  <c15:showDataLabelsRange val="0"/>
                </c:ext>
                <c:ext xmlns:c16="http://schemas.microsoft.com/office/drawing/2014/chart" uri="{C3380CC4-5D6E-409C-BE32-E72D297353CC}">
                  <c16:uniqueId val="{00000035-8948-4182-BAD6-9983C710C54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{06D6DCD9-A0C7-41BE-B9B0-424E31044EDD}</c15:txfldGUID>
                      <c15:f>Diagramm!$J$54</c15:f>
                      <c15:dlblFieldTableCache>
                        <c:ptCount val="1"/>
                      </c15:dlblFieldTableCache>
                    </c15:dlblFTEntry>
                  </c15:dlblFieldTable>
                  <c15:showDataLabelsRange val="0"/>
                </c:ext>
                <c:ext xmlns:c16="http://schemas.microsoft.com/office/drawing/2014/chart" uri="{C3380CC4-5D6E-409C-BE32-E72D297353CC}">
                  <c16:uniqueId val="{00000036-8948-4182-BAD6-9983C710C54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{A20B22E4-4810-4289-9E97-30B853827F00}</c15:txfldGUID>
                      <c15:f>Diagramm!$J$55</c15:f>
                      <c15:dlblFieldTableCache>
                        <c:ptCount val="1"/>
                      </c15:dlblFieldTableCache>
                    </c15:dlblFTEntry>
                  </c15:dlblFieldTable>
                  <c15:showDataLabelsRange val="0"/>
                </c:ext>
                <c:ext xmlns:c16="http://schemas.microsoft.com/office/drawing/2014/chart" uri="{C3380CC4-5D6E-409C-BE32-E72D297353CC}">
                  <c16:uniqueId val="{00000037-8948-4182-BAD6-9983C710C54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{8DDE97C0-9E9E-4EB1-B5F4-8E43907741E5}</c15:txfldGUID>
                      <c15:f>Diagramm!$J$56</c15:f>
                      <c15:dlblFieldTableCache>
                        <c:ptCount val="1"/>
                      </c15:dlblFieldTableCache>
                    </c15:dlblFTEntry>
                  </c15:dlblFieldTable>
                  <c15:showDataLabelsRange val="0"/>
                </c:ext>
                <c:ext xmlns:c16="http://schemas.microsoft.com/office/drawing/2014/chart" uri="{C3380CC4-5D6E-409C-BE32-E72D297353CC}">
                  <c16:uniqueId val="{00000038-8948-4182-BAD6-9983C710C54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{D4EBC08A-C550-4285-A4BD-7188C1219028}</c15:txfldGUID>
                      <c15:f>Diagramm!$J$57</c15:f>
                      <c15:dlblFieldTableCache>
                        <c:ptCount val="1"/>
                      </c15:dlblFieldTableCache>
                    </c15:dlblFTEntry>
                  </c15:dlblFieldTable>
                  <c15:showDataLabelsRange val="0"/>
                </c:ext>
                <c:ext xmlns:c16="http://schemas.microsoft.com/office/drawing/2014/chart" uri="{C3380CC4-5D6E-409C-BE32-E72D297353CC}">
                  <c16:uniqueId val="{00000039-8948-4182-BAD6-9983C710C54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{E6DAD1A4-01C7-4343-AFBC-8B8AAD0B35B6}</c15:txfldGUID>
                      <c15:f>Diagramm!$J$58</c15:f>
                      <c15:dlblFieldTableCache>
                        <c:ptCount val="1"/>
                      </c15:dlblFieldTableCache>
                    </c15:dlblFTEntry>
                  </c15:dlblFieldTable>
                  <c15:showDataLabelsRange val="0"/>
                </c:ext>
                <c:ext xmlns:c16="http://schemas.microsoft.com/office/drawing/2014/chart" uri="{C3380CC4-5D6E-409C-BE32-E72D297353CC}">
                  <c16:uniqueId val="{0000003A-8948-4182-BAD6-9983C710C54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{1273257E-F0E9-4BD7-9BEF-B3F7D3626434}</c15:txfldGUID>
                      <c15:f>Diagramm!$J$59</c15:f>
                      <c15:dlblFieldTableCache>
                        <c:ptCount val="1"/>
                      </c15:dlblFieldTableCache>
                    </c15:dlblFTEntry>
                  </c15:dlblFieldTable>
                  <c15:showDataLabelsRange val="0"/>
                </c:ext>
                <c:ext xmlns:c16="http://schemas.microsoft.com/office/drawing/2014/chart" uri="{C3380CC4-5D6E-409C-BE32-E72D297353CC}">
                  <c16:uniqueId val="{0000003B-8948-4182-BAD6-9983C710C54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{15A1E009-60A0-4C52-9AB4-AFA9B00A1279}</c15:txfldGUID>
                      <c15:f>Diagramm!$J$60</c15:f>
                      <c15:dlblFieldTableCache>
                        <c:ptCount val="1"/>
                      </c15:dlblFieldTableCache>
                    </c15:dlblFTEntry>
                  </c15:dlblFieldTable>
                  <c15:showDataLabelsRange val="0"/>
                </c:ext>
                <c:ext xmlns:c16="http://schemas.microsoft.com/office/drawing/2014/chart" uri="{C3380CC4-5D6E-409C-BE32-E72D297353CC}">
                  <c16:uniqueId val="{0000003C-8948-4182-BAD6-9983C710C54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{478BB677-E47A-4281-B419-97D590440923}</c15:txfldGUID>
                      <c15:f>Diagramm!$J$61</c15:f>
                      <c15:dlblFieldTableCache>
                        <c:ptCount val="1"/>
                      </c15:dlblFieldTableCache>
                    </c15:dlblFTEntry>
                  </c15:dlblFieldTable>
                  <c15:showDataLabelsRange val="0"/>
                </c:ext>
                <c:ext xmlns:c16="http://schemas.microsoft.com/office/drawing/2014/chart" uri="{C3380CC4-5D6E-409C-BE32-E72D297353CC}">
                  <c16:uniqueId val="{0000003D-8948-4182-BAD6-9983C710C54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{61531BD5-7F83-4B21-96F0-2D7E2EEB5724}</c15:txfldGUID>
                      <c15:f>Diagramm!$J$62</c15:f>
                      <c15:dlblFieldTableCache>
                        <c:ptCount val="1"/>
                      </c15:dlblFieldTableCache>
                    </c15:dlblFTEntry>
                  </c15:dlblFieldTable>
                  <c15:showDataLabelsRange val="0"/>
                </c:ext>
                <c:ext xmlns:c16="http://schemas.microsoft.com/office/drawing/2014/chart" uri="{C3380CC4-5D6E-409C-BE32-E72D297353CC}">
                  <c16:uniqueId val="{0000003E-8948-4182-BAD6-9983C710C54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{1C01BCCA-FD3D-4CD6-B728-77082D01A945}</c15:txfldGUID>
                      <c15:f>Diagramm!$J$63</c15:f>
                      <c15:dlblFieldTableCache>
                        <c:ptCount val="1"/>
                      </c15:dlblFieldTableCache>
                    </c15:dlblFTEntry>
                  </c15:dlblFieldTable>
                  <c15:showDataLabelsRange val="0"/>
                </c:ext>
                <c:ext xmlns:c16="http://schemas.microsoft.com/office/drawing/2014/chart" uri="{C3380CC4-5D6E-409C-BE32-E72D297353CC}">
                  <c16:uniqueId val="{0000003F-8948-4182-BAD6-9983C710C54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{42A58D8B-7537-4211-9FD5-4C13ACB7F099}</c15:txfldGUID>
                      <c15:f>Diagramm!$J$64</c15:f>
                      <c15:dlblFieldTableCache>
                        <c:ptCount val="1"/>
                      </c15:dlblFieldTableCache>
                    </c15:dlblFTEntry>
                  </c15:dlblFieldTable>
                  <c15:showDataLabelsRange val="0"/>
                </c:ext>
                <c:ext xmlns:c16="http://schemas.microsoft.com/office/drawing/2014/chart" uri="{C3380CC4-5D6E-409C-BE32-E72D297353CC}">
                  <c16:uniqueId val="{00000040-8948-4182-BAD6-9983C710C54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{9B765319-6C2F-4D23-BAA0-859A2FF74835}</c15:txfldGUID>
                      <c15:f>Diagramm!$J$65</c15:f>
                      <c15:dlblFieldTableCache>
                        <c:ptCount val="1"/>
                      </c15:dlblFieldTableCache>
                    </c15:dlblFTEntry>
                  </c15:dlblFieldTable>
                  <c15:showDataLabelsRange val="0"/>
                </c:ext>
                <c:ext xmlns:c16="http://schemas.microsoft.com/office/drawing/2014/chart" uri="{C3380CC4-5D6E-409C-BE32-E72D297353CC}">
                  <c16:uniqueId val="{00000041-8948-4182-BAD6-9983C710C54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{0B4FE6C2-3360-4CB4-B48F-F101DD0BCF9B}</c15:txfldGUID>
                      <c15:f>Diagramm!$J$66</c15:f>
                      <c15:dlblFieldTableCache>
                        <c:ptCount val="1"/>
                      </c15:dlblFieldTableCache>
                    </c15:dlblFTEntry>
                  </c15:dlblFieldTable>
                  <c15:showDataLabelsRange val="0"/>
                </c:ext>
                <c:ext xmlns:c16="http://schemas.microsoft.com/office/drawing/2014/chart" uri="{C3380CC4-5D6E-409C-BE32-E72D297353CC}">
                  <c16:uniqueId val="{00000042-8948-4182-BAD6-9983C710C54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{3058203E-AF32-4EA7-A1C2-53E67EB508BF}</c15:txfldGUID>
                      <c15:f>Diagramm!$J$67</c15:f>
                      <c15:dlblFieldTableCache>
                        <c:ptCount val="1"/>
                      </c15:dlblFieldTableCache>
                    </c15:dlblFTEntry>
                  </c15:dlblFieldTable>
                  <c15:showDataLabelsRange val="0"/>
                </c:ext>
                <c:ext xmlns:c16="http://schemas.microsoft.com/office/drawing/2014/chart" uri="{C3380CC4-5D6E-409C-BE32-E72D297353CC}">
                  <c16:uniqueId val="{00000043-8948-4182-BAD6-9983C710C5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948-4182-BAD6-9983C710C54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A09-4C0C-A641-0BE891BA86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09-4C0C-A641-0BE891BA86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09-4C0C-A641-0BE891BA86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09-4C0C-A641-0BE891BA86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09-4C0C-A641-0BE891BA86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09-4C0C-A641-0BE891BA86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09-4C0C-A641-0BE891BA86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A09-4C0C-A641-0BE891BA86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09-4C0C-A641-0BE891BA86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09-4C0C-A641-0BE891BA86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A09-4C0C-A641-0BE891BA86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A09-4C0C-A641-0BE891BA86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A09-4C0C-A641-0BE891BA86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09-4C0C-A641-0BE891BA86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A09-4C0C-A641-0BE891BA86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A09-4C0C-A641-0BE891BA86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A09-4C0C-A641-0BE891BA86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A09-4C0C-A641-0BE891BA86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A09-4C0C-A641-0BE891BA86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A09-4C0C-A641-0BE891BA86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A09-4C0C-A641-0BE891BA86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A09-4C0C-A641-0BE891BA86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A09-4C0C-A641-0BE891BA86C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A09-4C0C-A641-0BE891BA86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A09-4C0C-A641-0BE891BA86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A09-4C0C-A641-0BE891BA86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A09-4C0C-A641-0BE891BA86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A09-4C0C-A641-0BE891BA86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A09-4C0C-A641-0BE891BA86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A09-4C0C-A641-0BE891BA86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A09-4C0C-A641-0BE891BA86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A09-4C0C-A641-0BE891BA86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A09-4C0C-A641-0BE891BA86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A09-4C0C-A641-0BE891BA86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A09-4C0C-A641-0BE891BA86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A09-4C0C-A641-0BE891BA86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A09-4C0C-A641-0BE891BA86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A09-4C0C-A641-0BE891BA86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A09-4C0C-A641-0BE891BA86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A09-4C0C-A641-0BE891BA86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A09-4C0C-A641-0BE891BA86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A09-4C0C-A641-0BE891BA86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A09-4C0C-A641-0BE891BA86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A09-4C0C-A641-0BE891BA86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A09-4C0C-A641-0BE891BA86C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A09-4C0C-A641-0BE891BA86C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A09-4C0C-A641-0BE891BA86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A09-4C0C-A641-0BE891BA86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A09-4C0C-A641-0BE891BA86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A09-4C0C-A641-0BE891BA86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A09-4C0C-A641-0BE891BA86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A09-4C0C-A641-0BE891BA86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A09-4C0C-A641-0BE891BA86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A09-4C0C-A641-0BE891BA86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A09-4C0C-A641-0BE891BA86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A09-4C0C-A641-0BE891BA86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A09-4C0C-A641-0BE891BA86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A09-4C0C-A641-0BE891BA86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A09-4C0C-A641-0BE891BA86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A09-4C0C-A641-0BE891BA86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A09-4C0C-A641-0BE891BA86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A09-4C0C-A641-0BE891BA86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A09-4C0C-A641-0BE891BA86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A09-4C0C-A641-0BE891BA86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A09-4C0C-A641-0BE891BA86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A09-4C0C-A641-0BE891BA86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A09-4C0C-A641-0BE891BA86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A09-4C0C-A641-0BE891BA86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A09-4C0C-A641-0BE891BA86C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101.60868967413721</c:v>
                </c:pt>
                <c:pt idx="2">
                  <c:v>102.22741647188232</c:v>
                </c:pt>
                <c:pt idx="3">
                  <c:v>100.35748659425272</c:v>
                </c:pt>
                <c:pt idx="4">
                  <c:v>101.70493606489757</c:v>
                </c:pt>
                <c:pt idx="5">
                  <c:v>102.40615976900867</c:v>
                </c:pt>
                <c:pt idx="6">
                  <c:v>103.9461020211742</c:v>
                </c:pt>
                <c:pt idx="7">
                  <c:v>102.36491131582565</c:v>
                </c:pt>
                <c:pt idx="8">
                  <c:v>101.02433658737797</c:v>
                </c:pt>
                <c:pt idx="9">
                  <c:v>101.57431596315138</c:v>
                </c:pt>
                <c:pt idx="10">
                  <c:v>103.87047985700536</c:v>
                </c:pt>
                <c:pt idx="11">
                  <c:v>102.00742472157293</c:v>
                </c:pt>
                <c:pt idx="12">
                  <c:v>101.95242678399561</c:v>
                </c:pt>
                <c:pt idx="13">
                  <c:v>103.13488244190843</c:v>
                </c:pt>
                <c:pt idx="14">
                  <c:v>104.28296438883542</c:v>
                </c:pt>
                <c:pt idx="15">
                  <c:v>102.1242953389248</c:v>
                </c:pt>
                <c:pt idx="16">
                  <c:v>102.47490719098033</c:v>
                </c:pt>
                <c:pt idx="17">
                  <c:v>103.27925202804894</c:v>
                </c:pt>
                <c:pt idx="18">
                  <c:v>105.22480406984738</c:v>
                </c:pt>
                <c:pt idx="19">
                  <c:v>103.36174893441496</c:v>
                </c:pt>
                <c:pt idx="20">
                  <c:v>104.1592190292864</c:v>
                </c:pt>
                <c:pt idx="21">
                  <c:v>104.59232778770794</c:v>
                </c:pt>
                <c:pt idx="22">
                  <c:v>106.25601539942254</c:v>
                </c:pt>
                <c:pt idx="23">
                  <c:v>106.0910215866905</c:v>
                </c:pt>
                <c:pt idx="24">
                  <c:v>105.56166643750859</c:v>
                </c:pt>
              </c:numCache>
            </c:numRef>
          </c:val>
          <c:smooth val="0"/>
          <c:extLst>
            <c:ext xmlns:c16="http://schemas.microsoft.com/office/drawing/2014/chart" uri="{C3380CC4-5D6E-409C-BE32-E72D297353CC}">
              <c16:uniqueId val="{00000000-C52B-463C-B15F-6855AD1EC69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102.8840820854132</c:v>
                </c:pt>
                <c:pt idx="2">
                  <c:v>107.76483638380476</c:v>
                </c:pt>
                <c:pt idx="3">
                  <c:v>102.77315585135884</c:v>
                </c:pt>
                <c:pt idx="4">
                  <c:v>100.88740987243483</c:v>
                </c:pt>
                <c:pt idx="5">
                  <c:v>102.99500831946756</c:v>
                </c:pt>
                <c:pt idx="6">
                  <c:v>106.60011092623405</c:v>
                </c:pt>
                <c:pt idx="7">
                  <c:v>104.65890183028286</c:v>
                </c:pt>
                <c:pt idx="8">
                  <c:v>103.71602884082085</c:v>
                </c:pt>
                <c:pt idx="9">
                  <c:v>104.99168053244591</c:v>
                </c:pt>
                <c:pt idx="10">
                  <c:v>108.76317249029395</c:v>
                </c:pt>
                <c:pt idx="11">
                  <c:v>105.21353300055463</c:v>
                </c:pt>
                <c:pt idx="12">
                  <c:v>107.09927897947864</c:v>
                </c:pt>
                <c:pt idx="13">
                  <c:v>108.98502495840265</c:v>
                </c:pt>
                <c:pt idx="14">
                  <c:v>110.64891846921796</c:v>
                </c:pt>
                <c:pt idx="15">
                  <c:v>107.48752079866888</c:v>
                </c:pt>
                <c:pt idx="16">
                  <c:v>109.5951192457016</c:v>
                </c:pt>
                <c:pt idx="17">
                  <c:v>111.81364392678867</c:v>
                </c:pt>
                <c:pt idx="18">
                  <c:v>115.14143094841931</c:v>
                </c:pt>
                <c:pt idx="19">
                  <c:v>112.97836938435941</c:v>
                </c:pt>
                <c:pt idx="20">
                  <c:v>114.36494731003883</c:v>
                </c:pt>
                <c:pt idx="21">
                  <c:v>120.29950083194676</c:v>
                </c:pt>
                <c:pt idx="22">
                  <c:v>125.62396006655574</c:v>
                </c:pt>
                <c:pt idx="23">
                  <c:v>121.74154187465336</c:v>
                </c:pt>
                <c:pt idx="24">
                  <c:v>116.63893510815309</c:v>
                </c:pt>
              </c:numCache>
            </c:numRef>
          </c:val>
          <c:smooth val="0"/>
          <c:extLst>
            <c:ext xmlns:c16="http://schemas.microsoft.com/office/drawing/2014/chart" uri="{C3380CC4-5D6E-409C-BE32-E72D297353CC}">
              <c16:uniqueId val="{00000001-C52B-463C-B15F-6855AD1EC69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101.87265917602997</c:v>
                </c:pt>
                <c:pt idx="2">
                  <c:v>101.24063670411985</c:v>
                </c:pt>
                <c:pt idx="3">
                  <c:v>98.829588014981269</c:v>
                </c:pt>
                <c:pt idx="4">
                  <c:v>94.616104868913851</c:v>
                </c:pt>
                <c:pt idx="5">
                  <c:v>95.856741573033716</c:v>
                </c:pt>
                <c:pt idx="6">
                  <c:v>96.395131086142328</c:v>
                </c:pt>
                <c:pt idx="7">
                  <c:v>95.575842696629209</c:v>
                </c:pt>
                <c:pt idx="8">
                  <c:v>92.860486891385762</c:v>
                </c:pt>
                <c:pt idx="9">
                  <c:v>93.398876404494374</c:v>
                </c:pt>
                <c:pt idx="10">
                  <c:v>92.837078651685388</c:v>
                </c:pt>
                <c:pt idx="11">
                  <c:v>93.094569288389522</c:v>
                </c:pt>
                <c:pt idx="12">
                  <c:v>92.205056179775283</c:v>
                </c:pt>
                <c:pt idx="13">
                  <c:v>93.398876404494374</c:v>
                </c:pt>
                <c:pt idx="14">
                  <c:v>90.730337078651687</c:v>
                </c:pt>
                <c:pt idx="15">
                  <c:v>90.238764044943821</c:v>
                </c:pt>
                <c:pt idx="16">
                  <c:v>88.272471910112358</c:v>
                </c:pt>
                <c:pt idx="17">
                  <c:v>90.074906367041194</c:v>
                </c:pt>
                <c:pt idx="18">
                  <c:v>87.078651685393254</c:v>
                </c:pt>
                <c:pt idx="19">
                  <c:v>86.867977528089895</c:v>
                </c:pt>
                <c:pt idx="20">
                  <c:v>88.132022471910105</c:v>
                </c:pt>
                <c:pt idx="21">
                  <c:v>90.777153558052433</c:v>
                </c:pt>
                <c:pt idx="22">
                  <c:v>89.583333333333343</c:v>
                </c:pt>
                <c:pt idx="23">
                  <c:v>88.647003745318358</c:v>
                </c:pt>
                <c:pt idx="24">
                  <c:v>85.557116104868911</c:v>
                </c:pt>
              </c:numCache>
            </c:numRef>
          </c:val>
          <c:smooth val="0"/>
          <c:extLst>
            <c:ext xmlns:c16="http://schemas.microsoft.com/office/drawing/2014/chart" uri="{C3380CC4-5D6E-409C-BE32-E72D297353CC}">
              <c16:uniqueId val="{00000002-C52B-463C-B15F-6855AD1EC69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52B-463C-B15F-6855AD1EC698}"/>
                </c:ext>
              </c:extLst>
            </c:dLbl>
            <c:dLbl>
              <c:idx val="1"/>
              <c:delete val="1"/>
              <c:extLst>
                <c:ext xmlns:c15="http://schemas.microsoft.com/office/drawing/2012/chart" uri="{CE6537A1-D6FC-4f65-9D91-7224C49458BB}"/>
                <c:ext xmlns:c16="http://schemas.microsoft.com/office/drawing/2014/chart" uri="{C3380CC4-5D6E-409C-BE32-E72D297353CC}">
                  <c16:uniqueId val="{00000004-C52B-463C-B15F-6855AD1EC698}"/>
                </c:ext>
              </c:extLst>
            </c:dLbl>
            <c:dLbl>
              <c:idx val="2"/>
              <c:delete val="1"/>
              <c:extLst>
                <c:ext xmlns:c15="http://schemas.microsoft.com/office/drawing/2012/chart" uri="{CE6537A1-D6FC-4f65-9D91-7224C49458BB}"/>
                <c:ext xmlns:c16="http://schemas.microsoft.com/office/drawing/2014/chart" uri="{C3380CC4-5D6E-409C-BE32-E72D297353CC}">
                  <c16:uniqueId val="{00000005-C52B-463C-B15F-6855AD1EC698}"/>
                </c:ext>
              </c:extLst>
            </c:dLbl>
            <c:dLbl>
              <c:idx val="3"/>
              <c:delete val="1"/>
              <c:extLst>
                <c:ext xmlns:c15="http://schemas.microsoft.com/office/drawing/2012/chart" uri="{CE6537A1-D6FC-4f65-9D91-7224C49458BB}"/>
                <c:ext xmlns:c16="http://schemas.microsoft.com/office/drawing/2014/chart" uri="{C3380CC4-5D6E-409C-BE32-E72D297353CC}">
                  <c16:uniqueId val="{00000006-C52B-463C-B15F-6855AD1EC698}"/>
                </c:ext>
              </c:extLst>
            </c:dLbl>
            <c:dLbl>
              <c:idx val="4"/>
              <c:delete val="1"/>
              <c:extLst>
                <c:ext xmlns:c15="http://schemas.microsoft.com/office/drawing/2012/chart" uri="{CE6537A1-D6FC-4f65-9D91-7224C49458BB}"/>
                <c:ext xmlns:c16="http://schemas.microsoft.com/office/drawing/2014/chart" uri="{C3380CC4-5D6E-409C-BE32-E72D297353CC}">
                  <c16:uniqueId val="{00000007-C52B-463C-B15F-6855AD1EC698}"/>
                </c:ext>
              </c:extLst>
            </c:dLbl>
            <c:dLbl>
              <c:idx val="5"/>
              <c:delete val="1"/>
              <c:extLst>
                <c:ext xmlns:c15="http://schemas.microsoft.com/office/drawing/2012/chart" uri="{CE6537A1-D6FC-4f65-9D91-7224C49458BB}"/>
                <c:ext xmlns:c16="http://schemas.microsoft.com/office/drawing/2014/chart" uri="{C3380CC4-5D6E-409C-BE32-E72D297353CC}">
                  <c16:uniqueId val="{00000008-C52B-463C-B15F-6855AD1EC698}"/>
                </c:ext>
              </c:extLst>
            </c:dLbl>
            <c:dLbl>
              <c:idx val="6"/>
              <c:delete val="1"/>
              <c:extLst>
                <c:ext xmlns:c15="http://schemas.microsoft.com/office/drawing/2012/chart" uri="{CE6537A1-D6FC-4f65-9D91-7224C49458BB}"/>
                <c:ext xmlns:c16="http://schemas.microsoft.com/office/drawing/2014/chart" uri="{C3380CC4-5D6E-409C-BE32-E72D297353CC}">
                  <c16:uniqueId val="{00000009-C52B-463C-B15F-6855AD1EC698}"/>
                </c:ext>
              </c:extLst>
            </c:dLbl>
            <c:dLbl>
              <c:idx val="7"/>
              <c:delete val="1"/>
              <c:extLst>
                <c:ext xmlns:c15="http://schemas.microsoft.com/office/drawing/2012/chart" uri="{CE6537A1-D6FC-4f65-9D91-7224C49458BB}"/>
                <c:ext xmlns:c16="http://schemas.microsoft.com/office/drawing/2014/chart" uri="{C3380CC4-5D6E-409C-BE32-E72D297353CC}">
                  <c16:uniqueId val="{0000000A-C52B-463C-B15F-6855AD1EC698}"/>
                </c:ext>
              </c:extLst>
            </c:dLbl>
            <c:dLbl>
              <c:idx val="8"/>
              <c:delete val="1"/>
              <c:extLst>
                <c:ext xmlns:c15="http://schemas.microsoft.com/office/drawing/2012/chart" uri="{CE6537A1-D6FC-4f65-9D91-7224C49458BB}"/>
                <c:ext xmlns:c16="http://schemas.microsoft.com/office/drawing/2014/chart" uri="{C3380CC4-5D6E-409C-BE32-E72D297353CC}">
                  <c16:uniqueId val="{0000000B-C52B-463C-B15F-6855AD1EC698}"/>
                </c:ext>
              </c:extLst>
            </c:dLbl>
            <c:dLbl>
              <c:idx val="9"/>
              <c:delete val="1"/>
              <c:extLst>
                <c:ext xmlns:c15="http://schemas.microsoft.com/office/drawing/2012/chart" uri="{CE6537A1-D6FC-4f65-9D91-7224C49458BB}"/>
                <c:ext xmlns:c16="http://schemas.microsoft.com/office/drawing/2014/chart" uri="{C3380CC4-5D6E-409C-BE32-E72D297353CC}">
                  <c16:uniqueId val="{0000000C-C52B-463C-B15F-6855AD1EC698}"/>
                </c:ext>
              </c:extLst>
            </c:dLbl>
            <c:dLbl>
              <c:idx val="10"/>
              <c:delete val="1"/>
              <c:extLst>
                <c:ext xmlns:c15="http://schemas.microsoft.com/office/drawing/2012/chart" uri="{CE6537A1-D6FC-4f65-9D91-7224C49458BB}"/>
                <c:ext xmlns:c16="http://schemas.microsoft.com/office/drawing/2014/chart" uri="{C3380CC4-5D6E-409C-BE32-E72D297353CC}">
                  <c16:uniqueId val="{0000000D-C52B-463C-B15F-6855AD1EC698}"/>
                </c:ext>
              </c:extLst>
            </c:dLbl>
            <c:dLbl>
              <c:idx val="11"/>
              <c:delete val="1"/>
              <c:extLst>
                <c:ext xmlns:c15="http://schemas.microsoft.com/office/drawing/2012/chart" uri="{CE6537A1-D6FC-4f65-9D91-7224C49458BB}"/>
                <c:ext xmlns:c16="http://schemas.microsoft.com/office/drawing/2014/chart" uri="{C3380CC4-5D6E-409C-BE32-E72D297353CC}">
                  <c16:uniqueId val="{0000000E-C52B-463C-B15F-6855AD1EC698}"/>
                </c:ext>
              </c:extLst>
            </c:dLbl>
            <c:dLbl>
              <c:idx val="12"/>
              <c:delete val="1"/>
              <c:extLst>
                <c:ext xmlns:c15="http://schemas.microsoft.com/office/drawing/2012/chart" uri="{CE6537A1-D6FC-4f65-9D91-7224C49458BB}"/>
                <c:ext xmlns:c16="http://schemas.microsoft.com/office/drawing/2014/chart" uri="{C3380CC4-5D6E-409C-BE32-E72D297353CC}">
                  <c16:uniqueId val="{0000000F-C52B-463C-B15F-6855AD1EC69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52B-463C-B15F-6855AD1EC698}"/>
                </c:ext>
              </c:extLst>
            </c:dLbl>
            <c:dLbl>
              <c:idx val="14"/>
              <c:delete val="1"/>
              <c:extLst>
                <c:ext xmlns:c15="http://schemas.microsoft.com/office/drawing/2012/chart" uri="{CE6537A1-D6FC-4f65-9D91-7224C49458BB}"/>
                <c:ext xmlns:c16="http://schemas.microsoft.com/office/drawing/2014/chart" uri="{C3380CC4-5D6E-409C-BE32-E72D297353CC}">
                  <c16:uniqueId val="{00000011-C52B-463C-B15F-6855AD1EC698}"/>
                </c:ext>
              </c:extLst>
            </c:dLbl>
            <c:dLbl>
              <c:idx val="15"/>
              <c:delete val="1"/>
              <c:extLst>
                <c:ext xmlns:c15="http://schemas.microsoft.com/office/drawing/2012/chart" uri="{CE6537A1-D6FC-4f65-9D91-7224C49458BB}"/>
                <c:ext xmlns:c16="http://schemas.microsoft.com/office/drawing/2014/chart" uri="{C3380CC4-5D6E-409C-BE32-E72D297353CC}">
                  <c16:uniqueId val="{00000012-C52B-463C-B15F-6855AD1EC698}"/>
                </c:ext>
              </c:extLst>
            </c:dLbl>
            <c:dLbl>
              <c:idx val="16"/>
              <c:delete val="1"/>
              <c:extLst>
                <c:ext xmlns:c15="http://schemas.microsoft.com/office/drawing/2012/chart" uri="{CE6537A1-D6FC-4f65-9D91-7224C49458BB}"/>
                <c:ext xmlns:c16="http://schemas.microsoft.com/office/drawing/2014/chart" uri="{C3380CC4-5D6E-409C-BE32-E72D297353CC}">
                  <c16:uniqueId val="{00000013-C52B-463C-B15F-6855AD1EC698}"/>
                </c:ext>
              </c:extLst>
            </c:dLbl>
            <c:dLbl>
              <c:idx val="17"/>
              <c:delete val="1"/>
              <c:extLst>
                <c:ext xmlns:c15="http://schemas.microsoft.com/office/drawing/2012/chart" uri="{CE6537A1-D6FC-4f65-9D91-7224C49458BB}"/>
                <c:ext xmlns:c16="http://schemas.microsoft.com/office/drawing/2014/chart" uri="{C3380CC4-5D6E-409C-BE32-E72D297353CC}">
                  <c16:uniqueId val="{00000014-C52B-463C-B15F-6855AD1EC698}"/>
                </c:ext>
              </c:extLst>
            </c:dLbl>
            <c:dLbl>
              <c:idx val="18"/>
              <c:delete val="1"/>
              <c:extLst>
                <c:ext xmlns:c15="http://schemas.microsoft.com/office/drawing/2012/chart" uri="{CE6537A1-D6FC-4f65-9D91-7224C49458BB}"/>
                <c:ext xmlns:c16="http://schemas.microsoft.com/office/drawing/2014/chart" uri="{C3380CC4-5D6E-409C-BE32-E72D297353CC}">
                  <c16:uniqueId val="{00000015-C52B-463C-B15F-6855AD1EC698}"/>
                </c:ext>
              </c:extLst>
            </c:dLbl>
            <c:dLbl>
              <c:idx val="19"/>
              <c:delete val="1"/>
              <c:extLst>
                <c:ext xmlns:c15="http://schemas.microsoft.com/office/drawing/2012/chart" uri="{CE6537A1-D6FC-4f65-9D91-7224C49458BB}"/>
                <c:ext xmlns:c16="http://schemas.microsoft.com/office/drawing/2014/chart" uri="{C3380CC4-5D6E-409C-BE32-E72D297353CC}">
                  <c16:uniqueId val="{00000016-C52B-463C-B15F-6855AD1EC698}"/>
                </c:ext>
              </c:extLst>
            </c:dLbl>
            <c:dLbl>
              <c:idx val="20"/>
              <c:delete val="1"/>
              <c:extLst>
                <c:ext xmlns:c15="http://schemas.microsoft.com/office/drawing/2012/chart" uri="{CE6537A1-D6FC-4f65-9D91-7224C49458BB}"/>
                <c:ext xmlns:c16="http://schemas.microsoft.com/office/drawing/2014/chart" uri="{C3380CC4-5D6E-409C-BE32-E72D297353CC}">
                  <c16:uniqueId val="{00000017-C52B-463C-B15F-6855AD1EC698}"/>
                </c:ext>
              </c:extLst>
            </c:dLbl>
            <c:dLbl>
              <c:idx val="21"/>
              <c:delete val="1"/>
              <c:extLst>
                <c:ext xmlns:c15="http://schemas.microsoft.com/office/drawing/2012/chart" uri="{CE6537A1-D6FC-4f65-9D91-7224C49458BB}"/>
                <c:ext xmlns:c16="http://schemas.microsoft.com/office/drawing/2014/chart" uri="{C3380CC4-5D6E-409C-BE32-E72D297353CC}">
                  <c16:uniqueId val="{00000018-C52B-463C-B15F-6855AD1EC698}"/>
                </c:ext>
              </c:extLst>
            </c:dLbl>
            <c:dLbl>
              <c:idx val="22"/>
              <c:delete val="1"/>
              <c:extLst>
                <c:ext xmlns:c15="http://schemas.microsoft.com/office/drawing/2012/chart" uri="{CE6537A1-D6FC-4f65-9D91-7224C49458BB}"/>
                <c:ext xmlns:c16="http://schemas.microsoft.com/office/drawing/2014/chart" uri="{C3380CC4-5D6E-409C-BE32-E72D297353CC}">
                  <c16:uniqueId val="{00000019-C52B-463C-B15F-6855AD1EC698}"/>
                </c:ext>
              </c:extLst>
            </c:dLbl>
            <c:dLbl>
              <c:idx val="23"/>
              <c:delete val="1"/>
              <c:extLst>
                <c:ext xmlns:c15="http://schemas.microsoft.com/office/drawing/2012/chart" uri="{CE6537A1-D6FC-4f65-9D91-7224C49458BB}"/>
                <c:ext xmlns:c16="http://schemas.microsoft.com/office/drawing/2014/chart" uri="{C3380CC4-5D6E-409C-BE32-E72D297353CC}">
                  <c16:uniqueId val="{0000001A-C52B-463C-B15F-6855AD1EC698}"/>
                </c:ext>
              </c:extLst>
            </c:dLbl>
            <c:dLbl>
              <c:idx val="24"/>
              <c:delete val="1"/>
              <c:extLst>
                <c:ext xmlns:c15="http://schemas.microsoft.com/office/drawing/2012/chart" uri="{CE6537A1-D6FC-4f65-9D91-7224C49458BB}"/>
                <c:ext xmlns:c16="http://schemas.microsoft.com/office/drawing/2014/chart" uri="{C3380CC4-5D6E-409C-BE32-E72D297353CC}">
                  <c16:uniqueId val="{0000001B-C52B-463C-B15F-6855AD1EC69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52B-463C-B15F-6855AD1EC69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Südwestpfalz (07340)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15355</v>
      </c>
      <c r="F11" s="238">
        <v>15432</v>
      </c>
      <c r="G11" s="238">
        <v>15456</v>
      </c>
      <c r="H11" s="238">
        <v>15214</v>
      </c>
      <c r="I11" s="265">
        <v>15151</v>
      </c>
      <c r="J11" s="263">
        <v>204</v>
      </c>
      <c r="K11" s="266">
        <v>1.3464457791564912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20.293064148485836</v>
      </c>
      <c r="E13" s="115">
        <v>3116</v>
      </c>
      <c r="F13" s="114">
        <v>3095</v>
      </c>
      <c r="G13" s="114">
        <v>3162</v>
      </c>
      <c r="H13" s="114">
        <v>3162</v>
      </c>
      <c r="I13" s="140">
        <v>3087</v>
      </c>
      <c r="J13" s="115">
        <v>29</v>
      </c>
      <c r="K13" s="116">
        <v>0.93942338840298023</v>
      </c>
    </row>
    <row r="14" spans="1:255" ht="14.1" customHeight="1" x14ac:dyDescent="0.2">
      <c r="A14" s="306" t="s">
        <v>230</v>
      </c>
      <c r="B14" s="307"/>
      <c r="C14" s="308"/>
      <c r="D14" s="113">
        <v>65.600781504395968</v>
      </c>
      <c r="E14" s="115">
        <v>10073</v>
      </c>
      <c r="F14" s="114">
        <v>10144</v>
      </c>
      <c r="G14" s="114">
        <v>10132</v>
      </c>
      <c r="H14" s="114">
        <v>9930</v>
      </c>
      <c r="I14" s="140">
        <v>9947</v>
      </c>
      <c r="J14" s="115">
        <v>126</v>
      </c>
      <c r="K14" s="116">
        <v>1.2667135819845179</v>
      </c>
    </row>
    <row r="15" spans="1:255" ht="14.1" customHeight="1" x14ac:dyDescent="0.2">
      <c r="A15" s="306" t="s">
        <v>231</v>
      </c>
      <c r="B15" s="307"/>
      <c r="C15" s="308"/>
      <c r="D15" s="113">
        <v>8.3816346466948879</v>
      </c>
      <c r="E15" s="115">
        <v>1287</v>
      </c>
      <c r="F15" s="114">
        <v>1298</v>
      </c>
      <c r="G15" s="114">
        <v>1273</v>
      </c>
      <c r="H15" s="114">
        <v>1246</v>
      </c>
      <c r="I15" s="140">
        <v>1256</v>
      </c>
      <c r="J15" s="115">
        <v>31</v>
      </c>
      <c r="K15" s="116">
        <v>2.468152866242038</v>
      </c>
    </row>
    <row r="16" spans="1:255" ht="14.1" customHeight="1" x14ac:dyDescent="0.2">
      <c r="A16" s="306" t="s">
        <v>232</v>
      </c>
      <c r="B16" s="307"/>
      <c r="C16" s="308"/>
      <c r="D16" s="113">
        <v>5.7245197004233148</v>
      </c>
      <c r="E16" s="115">
        <v>879</v>
      </c>
      <c r="F16" s="114">
        <v>895</v>
      </c>
      <c r="G16" s="114">
        <v>889</v>
      </c>
      <c r="H16" s="114">
        <v>876</v>
      </c>
      <c r="I16" s="140">
        <v>861</v>
      </c>
      <c r="J16" s="115">
        <v>18</v>
      </c>
      <c r="K16" s="116">
        <v>2.0905923344947737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1.5499837186584176</v>
      </c>
      <c r="E18" s="115">
        <v>238</v>
      </c>
      <c r="F18" s="114">
        <v>231</v>
      </c>
      <c r="G18" s="114">
        <v>246</v>
      </c>
      <c r="H18" s="114">
        <v>237</v>
      </c>
      <c r="I18" s="140">
        <v>238</v>
      </c>
      <c r="J18" s="115">
        <v>0</v>
      </c>
      <c r="K18" s="116">
        <v>0</v>
      </c>
    </row>
    <row r="19" spans="1:255" ht="14.1" customHeight="1" x14ac:dyDescent="0.2">
      <c r="A19" s="306" t="s">
        <v>235</v>
      </c>
      <c r="B19" s="307" t="s">
        <v>236</v>
      </c>
      <c r="C19" s="308"/>
      <c r="D19" s="113">
        <v>0.3191142950179095</v>
      </c>
      <c r="E19" s="115">
        <v>49</v>
      </c>
      <c r="F19" s="114">
        <v>46</v>
      </c>
      <c r="G19" s="114">
        <v>54</v>
      </c>
      <c r="H19" s="114">
        <v>53</v>
      </c>
      <c r="I19" s="140">
        <v>47</v>
      </c>
      <c r="J19" s="115">
        <v>2</v>
      </c>
      <c r="K19" s="116">
        <v>4.2553191489361701</v>
      </c>
    </row>
    <row r="20" spans="1:255" ht="14.1" customHeight="1" x14ac:dyDescent="0.2">
      <c r="A20" s="306">
        <v>12</v>
      </c>
      <c r="B20" s="307" t="s">
        <v>237</v>
      </c>
      <c r="C20" s="308"/>
      <c r="D20" s="113">
        <v>0.95734288505372844</v>
      </c>
      <c r="E20" s="115">
        <v>147</v>
      </c>
      <c r="F20" s="114">
        <v>147</v>
      </c>
      <c r="G20" s="114">
        <v>158</v>
      </c>
      <c r="H20" s="114">
        <v>154</v>
      </c>
      <c r="I20" s="140">
        <v>144</v>
      </c>
      <c r="J20" s="115">
        <v>3</v>
      </c>
      <c r="K20" s="116">
        <v>2.0833333333333335</v>
      </c>
    </row>
    <row r="21" spans="1:255" ht="14.1" customHeight="1" x14ac:dyDescent="0.2">
      <c r="A21" s="306">
        <v>21</v>
      </c>
      <c r="B21" s="307" t="s">
        <v>238</v>
      </c>
      <c r="C21" s="308"/>
      <c r="D21" s="113">
        <v>0.25398892868772388</v>
      </c>
      <c r="E21" s="115">
        <v>39</v>
      </c>
      <c r="F21" s="114">
        <v>36</v>
      </c>
      <c r="G21" s="114">
        <v>37</v>
      </c>
      <c r="H21" s="114">
        <v>35</v>
      </c>
      <c r="I21" s="140">
        <v>33</v>
      </c>
      <c r="J21" s="115">
        <v>6</v>
      </c>
      <c r="K21" s="116">
        <v>18.181818181818183</v>
      </c>
    </row>
    <row r="22" spans="1:255" ht="14.1" customHeight="1" x14ac:dyDescent="0.2">
      <c r="A22" s="306">
        <v>22</v>
      </c>
      <c r="B22" s="307" t="s">
        <v>239</v>
      </c>
      <c r="C22" s="308"/>
      <c r="D22" s="113">
        <v>2.4682513839140343</v>
      </c>
      <c r="E22" s="115">
        <v>379</v>
      </c>
      <c r="F22" s="114">
        <v>384</v>
      </c>
      <c r="G22" s="114">
        <v>392</v>
      </c>
      <c r="H22" s="114">
        <v>381</v>
      </c>
      <c r="I22" s="140">
        <v>395</v>
      </c>
      <c r="J22" s="115">
        <v>-16</v>
      </c>
      <c r="K22" s="116">
        <v>-4.0506329113924053</v>
      </c>
    </row>
    <row r="23" spans="1:255" ht="14.1" customHeight="1" x14ac:dyDescent="0.2">
      <c r="A23" s="306">
        <v>23</v>
      </c>
      <c r="B23" s="307" t="s">
        <v>240</v>
      </c>
      <c r="C23" s="308"/>
      <c r="D23" s="113">
        <v>0.70335395636600451</v>
      </c>
      <c r="E23" s="115">
        <v>108</v>
      </c>
      <c r="F23" s="114">
        <v>107</v>
      </c>
      <c r="G23" s="114">
        <v>108</v>
      </c>
      <c r="H23" s="114">
        <v>108</v>
      </c>
      <c r="I23" s="140">
        <v>106</v>
      </c>
      <c r="J23" s="115">
        <v>2</v>
      </c>
      <c r="K23" s="116">
        <v>1.8867924528301887</v>
      </c>
    </row>
    <row r="24" spans="1:255" ht="14.1" customHeight="1" x14ac:dyDescent="0.2">
      <c r="A24" s="306">
        <v>24</v>
      </c>
      <c r="B24" s="307" t="s">
        <v>241</v>
      </c>
      <c r="C24" s="308"/>
      <c r="D24" s="113">
        <v>5.1579290133507003</v>
      </c>
      <c r="E24" s="115">
        <v>792</v>
      </c>
      <c r="F24" s="114">
        <v>794</v>
      </c>
      <c r="G24" s="114">
        <v>786</v>
      </c>
      <c r="H24" s="114">
        <v>762</v>
      </c>
      <c r="I24" s="140">
        <v>743</v>
      </c>
      <c r="J24" s="115">
        <v>49</v>
      </c>
      <c r="K24" s="116">
        <v>6.594885598923284</v>
      </c>
    </row>
    <row r="25" spans="1:255" ht="14.1" customHeight="1" x14ac:dyDescent="0.2">
      <c r="A25" s="306">
        <v>25</v>
      </c>
      <c r="B25" s="307" t="s">
        <v>242</v>
      </c>
      <c r="C25" s="308"/>
      <c r="D25" s="113">
        <v>3.2237056333441876</v>
      </c>
      <c r="E25" s="115">
        <v>495</v>
      </c>
      <c r="F25" s="114">
        <v>498</v>
      </c>
      <c r="G25" s="114">
        <v>486</v>
      </c>
      <c r="H25" s="114">
        <v>478</v>
      </c>
      <c r="I25" s="140">
        <v>487</v>
      </c>
      <c r="J25" s="115">
        <v>8</v>
      </c>
      <c r="K25" s="116">
        <v>1.6427104722792607</v>
      </c>
    </row>
    <row r="26" spans="1:255" ht="14.1" customHeight="1" x14ac:dyDescent="0.2">
      <c r="A26" s="306">
        <v>26</v>
      </c>
      <c r="B26" s="307" t="s">
        <v>243</v>
      </c>
      <c r="C26" s="308"/>
      <c r="D26" s="113">
        <v>2.2663627482904589</v>
      </c>
      <c r="E26" s="115">
        <v>348</v>
      </c>
      <c r="F26" s="114">
        <v>353</v>
      </c>
      <c r="G26" s="114">
        <v>348</v>
      </c>
      <c r="H26" s="114">
        <v>350</v>
      </c>
      <c r="I26" s="140">
        <v>357</v>
      </c>
      <c r="J26" s="115">
        <v>-9</v>
      </c>
      <c r="K26" s="116">
        <v>-2.5210084033613445</v>
      </c>
    </row>
    <row r="27" spans="1:255" ht="14.1" customHeight="1" x14ac:dyDescent="0.2">
      <c r="A27" s="306">
        <v>27</v>
      </c>
      <c r="B27" s="307" t="s">
        <v>244</v>
      </c>
      <c r="C27" s="308"/>
      <c r="D27" s="113">
        <v>1.8756105503093454</v>
      </c>
      <c r="E27" s="115">
        <v>288</v>
      </c>
      <c r="F27" s="114">
        <v>286</v>
      </c>
      <c r="G27" s="114">
        <v>291</v>
      </c>
      <c r="H27" s="114">
        <v>275</v>
      </c>
      <c r="I27" s="140">
        <v>277</v>
      </c>
      <c r="J27" s="115">
        <v>11</v>
      </c>
      <c r="K27" s="116">
        <v>3.9711191335740073</v>
      </c>
    </row>
    <row r="28" spans="1:255" ht="14.1" customHeight="1" x14ac:dyDescent="0.2">
      <c r="A28" s="306">
        <v>28</v>
      </c>
      <c r="B28" s="307" t="s">
        <v>245</v>
      </c>
      <c r="C28" s="308"/>
      <c r="D28" s="113">
        <v>1.5499837186584176</v>
      </c>
      <c r="E28" s="115">
        <v>238</v>
      </c>
      <c r="F28" s="114">
        <v>236</v>
      </c>
      <c r="G28" s="114">
        <v>235</v>
      </c>
      <c r="H28" s="114">
        <v>225</v>
      </c>
      <c r="I28" s="140">
        <v>223</v>
      </c>
      <c r="J28" s="115">
        <v>15</v>
      </c>
      <c r="K28" s="116">
        <v>6.7264573991031389</v>
      </c>
    </row>
    <row r="29" spans="1:255" ht="14.1" customHeight="1" x14ac:dyDescent="0.2">
      <c r="A29" s="306">
        <v>29</v>
      </c>
      <c r="B29" s="307" t="s">
        <v>246</v>
      </c>
      <c r="C29" s="308"/>
      <c r="D29" s="113">
        <v>3.5428199283620971</v>
      </c>
      <c r="E29" s="115">
        <v>544</v>
      </c>
      <c r="F29" s="114">
        <v>563</v>
      </c>
      <c r="G29" s="114">
        <v>524</v>
      </c>
      <c r="H29" s="114">
        <v>500</v>
      </c>
      <c r="I29" s="140">
        <v>498</v>
      </c>
      <c r="J29" s="115">
        <v>46</v>
      </c>
      <c r="K29" s="116">
        <v>9.236947791164658</v>
      </c>
    </row>
    <row r="30" spans="1:255" ht="14.1" customHeight="1" x14ac:dyDescent="0.2">
      <c r="A30" s="306" t="s">
        <v>247</v>
      </c>
      <c r="B30" s="307" t="s">
        <v>248</v>
      </c>
      <c r="C30" s="308"/>
      <c r="D30" s="113">
        <v>1.5955714750895473</v>
      </c>
      <c r="E30" s="115">
        <v>245</v>
      </c>
      <c r="F30" s="114">
        <v>243</v>
      </c>
      <c r="G30" s="114">
        <v>191</v>
      </c>
      <c r="H30" s="114">
        <v>180</v>
      </c>
      <c r="I30" s="140">
        <v>186</v>
      </c>
      <c r="J30" s="115">
        <v>59</v>
      </c>
      <c r="K30" s="116">
        <v>31.72043010752688</v>
      </c>
    </row>
    <row r="31" spans="1:255" ht="14.1" customHeight="1" x14ac:dyDescent="0.2">
      <c r="A31" s="306" t="s">
        <v>249</v>
      </c>
      <c r="B31" s="307" t="s">
        <v>250</v>
      </c>
      <c r="C31" s="308"/>
      <c r="D31" s="113">
        <v>1.9016606968414198</v>
      </c>
      <c r="E31" s="115">
        <v>292</v>
      </c>
      <c r="F31" s="114">
        <v>312</v>
      </c>
      <c r="G31" s="114">
        <v>325</v>
      </c>
      <c r="H31" s="114">
        <v>313</v>
      </c>
      <c r="I31" s="140">
        <v>305</v>
      </c>
      <c r="J31" s="115">
        <v>-13</v>
      </c>
      <c r="K31" s="116">
        <v>-4.2622950819672134</v>
      </c>
    </row>
    <row r="32" spans="1:255" ht="14.1" customHeight="1" x14ac:dyDescent="0.2">
      <c r="A32" s="306">
        <v>31</v>
      </c>
      <c r="B32" s="307" t="s">
        <v>251</v>
      </c>
      <c r="C32" s="308"/>
      <c r="D32" s="113">
        <v>0.48844024747639203</v>
      </c>
      <c r="E32" s="115">
        <v>75</v>
      </c>
      <c r="F32" s="114">
        <v>77</v>
      </c>
      <c r="G32" s="114">
        <v>80</v>
      </c>
      <c r="H32" s="114">
        <v>75</v>
      </c>
      <c r="I32" s="140">
        <v>78</v>
      </c>
      <c r="J32" s="115">
        <v>-3</v>
      </c>
      <c r="K32" s="116">
        <v>-3.8461538461538463</v>
      </c>
    </row>
    <row r="33" spans="1:11" ht="14.1" customHeight="1" x14ac:dyDescent="0.2">
      <c r="A33" s="306">
        <v>32</v>
      </c>
      <c r="B33" s="307" t="s">
        <v>252</v>
      </c>
      <c r="C33" s="308"/>
      <c r="D33" s="113">
        <v>3.6991208075545425</v>
      </c>
      <c r="E33" s="115">
        <v>568</v>
      </c>
      <c r="F33" s="114">
        <v>567</v>
      </c>
      <c r="G33" s="114">
        <v>602</v>
      </c>
      <c r="H33" s="114">
        <v>587</v>
      </c>
      <c r="I33" s="140">
        <v>567</v>
      </c>
      <c r="J33" s="115">
        <v>1</v>
      </c>
      <c r="K33" s="116">
        <v>0.17636684303350969</v>
      </c>
    </row>
    <row r="34" spans="1:11" ht="14.1" customHeight="1" x14ac:dyDescent="0.2">
      <c r="A34" s="306">
        <v>33</v>
      </c>
      <c r="B34" s="307" t="s">
        <v>253</v>
      </c>
      <c r="C34" s="308"/>
      <c r="D34" s="113">
        <v>2.2533376750244218</v>
      </c>
      <c r="E34" s="115">
        <v>346</v>
      </c>
      <c r="F34" s="114">
        <v>364</v>
      </c>
      <c r="G34" s="114">
        <v>390</v>
      </c>
      <c r="H34" s="114">
        <v>383</v>
      </c>
      <c r="I34" s="140">
        <v>370</v>
      </c>
      <c r="J34" s="115">
        <v>-24</v>
      </c>
      <c r="K34" s="116">
        <v>-6.4864864864864868</v>
      </c>
    </row>
    <row r="35" spans="1:11" ht="14.1" customHeight="1" x14ac:dyDescent="0.2">
      <c r="A35" s="306">
        <v>34</v>
      </c>
      <c r="B35" s="307" t="s">
        <v>254</v>
      </c>
      <c r="C35" s="308"/>
      <c r="D35" s="113">
        <v>3.5623575382611525</v>
      </c>
      <c r="E35" s="115">
        <v>547</v>
      </c>
      <c r="F35" s="114">
        <v>553</v>
      </c>
      <c r="G35" s="114">
        <v>564</v>
      </c>
      <c r="H35" s="114">
        <v>561</v>
      </c>
      <c r="I35" s="140">
        <v>550</v>
      </c>
      <c r="J35" s="115">
        <v>-3</v>
      </c>
      <c r="K35" s="116">
        <v>-0.54545454545454541</v>
      </c>
    </row>
    <row r="36" spans="1:11" ht="14.1" customHeight="1" x14ac:dyDescent="0.2">
      <c r="A36" s="306">
        <v>41</v>
      </c>
      <c r="B36" s="307" t="s">
        <v>255</v>
      </c>
      <c r="C36" s="308"/>
      <c r="D36" s="113">
        <v>0.7163790296320417</v>
      </c>
      <c r="E36" s="115">
        <v>110</v>
      </c>
      <c r="F36" s="114">
        <v>110</v>
      </c>
      <c r="G36" s="114">
        <v>114</v>
      </c>
      <c r="H36" s="114">
        <v>114</v>
      </c>
      <c r="I36" s="140">
        <v>114</v>
      </c>
      <c r="J36" s="115">
        <v>-4</v>
      </c>
      <c r="K36" s="116">
        <v>-3.5087719298245612</v>
      </c>
    </row>
    <row r="37" spans="1:11" ht="14.1" customHeight="1" x14ac:dyDescent="0.2">
      <c r="A37" s="306">
        <v>42</v>
      </c>
      <c r="B37" s="307" t="s">
        <v>256</v>
      </c>
      <c r="C37" s="308"/>
      <c r="D37" s="113">
        <v>0.3126017583848909</v>
      </c>
      <c r="E37" s="115">
        <v>48</v>
      </c>
      <c r="F37" s="114">
        <v>46</v>
      </c>
      <c r="G37" s="114">
        <v>46</v>
      </c>
      <c r="H37" s="114">
        <v>44</v>
      </c>
      <c r="I37" s="140">
        <v>42</v>
      </c>
      <c r="J37" s="115">
        <v>6</v>
      </c>
      <c r="K37" s="116">
        <v>14.285714285714286</v>
      </c>
    </row>
    <row r="38" spans="1:11" ht="14.1" customHeight="1" x14ac:dyDescent="0.2">
      <c r="A38" s="306">
        <v>43</v>
      </c>
      <c r="B38" s="307" t="s">
        <v>257</v>
      </c>
      <c r="C38" s="308"/>
      <c r="D38" s="113">
        <v>0.65125366330185608</v>
      </c>
      <c r="E38" s="115">
        <v>100</v>
      </c>
      <c r="F38" s="114">
        <v>133</v>
      </c>
      <c r="G38" s="114">
        <v>123</v>
      </c>
      <c r="H38" s="114">
        <v>119</v>
      </c>
      <c r="I38" s="140">
        <v>112</v>
      </c>
      <c r="J38" s="115">
        <v>-12</v>
      </c>
      <c r="K38" s="116">
        <v>-10.714285714285714</v>
      </c>
    </row>
    <row r="39" spans="1:11" ht="14.1" customHeight="1" x14ac:dyDescent="0.2">
      <c r="A39" s="306">
        <v>51</v>
      </c>
      <c r="B39" s="307" t="s">
        <v>258</v>
      </c>
      <c r="C39" s="308"/>
      <c r="D39" s="113">
        <v>6.4929990231195047</v>
      </c>
      <c r="E39" s="115">
        <v>997</v>
      </c>
      <c r="F39" s="114">
        <v>979</v>
      </c>
      <c r="G39" s="114">
        <v>991</v>
      </c>
      <c r="H39" s="114">
        <v>978</v>
      </c>
      <c r="I39" s="140">
        <v>979</v>
      </c>
      <c r="J39" s="115">
        <v>18</v>
      </c>
      <c r="K39" s="116">
        <v>1.8386108273748722</v>
      </c>
    </row>
    <row r="40" spans="1:11" ht="14.1" customHeight="1" x14ac:dyDescent="0.2">
      <c r="A40" s="306" t="s">
        <v>259</v>
      </c>
      <c r="B40" s="307" t="s">
        <v>260</v>
      </c>
      <c r="C40" s="308"/>
      <c r="D40" s="113">
        <v>6.0957342885053727</v>
      </c>
      <c r="E40" s="115">
        <v>936</v>
      </c>
      <c r="F40" s="114">
        <v>918</v>
      </c>
      <c r="G40" s="114">
        <v>930</v>
      </c>
      <c r="H40" s="114">
        <v>916</v>
      </c>
      <c r="I40" s="140">
        <v>916</v>
      </c>
      <c r="J40" s="115">
        <v>20</v>
      </c>
      <c r="K40" s="116">
        <v>2.1834061135371181</v>
      </c>
    </row>
    <row r="41" spans="1:11" ht="14.1" customHeight="1" x14ac:dyDescent="0.2">
      <c r="A41" s="306"/>
      <c r="B41" s="307" t="s">
        <v>261</v>
      </c>
      <c r="C41" s="308"/>
      <c r="D41" s="113">
        <v>5.6072940410289807</v>
      </c>
      <c r="E41" s="115">
        <v>861</v>
      </c>
      <c r="F41" s="114">
        <v>840</v>
      </c>
      <c r="G41" s="114">
        <v>852</v>
      </c>
      <c r="H41" s="114">
        <v>843</v>
      </c>
      <c r="I41" s="140">
        <v>841</v>
      </c>
      <c r="J41" s="115">
        <v>20</v>
      </c>
      <c r="K41" s="116">
        <v>2.3781212841854935</v>
      </c>
    </row>
    <row r="42" spans="1:11" ht="14.1" customHeight="1" x14ac:dyDescent="0.2">
      <c r="A42" s="306">
        <v>52</v>
      </c>
      <c r="B42" s="307" t="s">
        <v>262</v>
      </c>
      <c r="C42" s="308"/>
      <c r="D42" s="113">
        <v>4.0768479322696187</v>
      </c>
      <c r="E42" s="115">
        <v>626</v>
      </c>
      <c r="F42" s="114">
        <v>626</v>
      </c>
      <c r="G42" s="114">
        <v>625</v>
      </c>
      <c r="H42" s="114">
        <v>626</v>
      </c>
      <c r="I42" s="140">
        <v>621</v>
      </c>
      <c r="J42" s="115">
        <v>5</v>
      </c>
      <c r="K42" s="116">
        <v>0.80515297906602257</v>
      </c>
    </row>
    <row r="43" spans="1:11" ht="14.1" customHeight="1" x14ac:dyDescent="0.2">
      <c r="A43" s="306" t="s">
        <v>263</v>
      </c>
      <c r="B43" s="307" t="s">
        <v>264</v>
      </c>
      <c r="C43" s="308"/>
      <c r="D43" s="113">
        <v>3.7121458808205796</v>
      </c>
      <c r="E43" s="115">
        <v>570</v>
      </c>
      <c r="F43" s="114">
        <v>563</v>
      </c>
      <c r="G43" s="114">
        <v>561</v>
      </c>
      <c r="H43" s="114">
        <v>557</v>
      </c>
      <c r="I43" s="140">
        <v>553</v>
      </c>
      <c r="J43" s="115">
        <v>17</v>
      </c>
      <c r="K43" s="116">
        <v>3.0741410488245933</v>
      </c>
    </row>
    <row r="44" spans="1:11" ht="14.1" customHeight="1" x14ac:dyDescent="0.2">
      <c r="A44" s="306">
        <v>53</v>
      </c>
      <c r="B44" s="307" t="s">
        <v>265</v>
      </c>
      <c r="C44" s="308"/>
      <c r="D44" s="113">
        <v>0.30608922175187236</v>
      </c>
      <c r="E44" s="115">
        <v>47</v>
      </c>
      <c r="F44" s="114">
        <v>49</v>
      </c>
      <c r="G44" s="114">
        <v>51</v>
      </c>
      <c r="H44" s="114">
        <v>53</v>
      </c>
      <c r="I44" s="140">
        <v>52</v>
      </c>
      <c r="J44" s="115">
        <v>-5</v>
      </c>
      <c r="K44" s="116">
        <v>-9.615384615384615</v>
      </c>
    </row>
    <row r="45" spans="1:11" ht="14.1" customHeight="1" x14ac:dyDescent="0.2">
      <c r="A45" s="306" t="s">
        <v>266</v>
      </c>
      <c r="B45" s="307" t="s">
        <v>267</v>
      </c>
      <c r="C45" s="308"/>
      <c r="D45" s="113">
        <v>0.26050146532074242</v>
      </c>
      <c r="E45" s="115">
        <v>40</v>
      </c>
      <c r="F45" s="114">
        <v>42</v>
      </c>
      <c r="G45" s="114">
        <v>44</v>
      </c>
      <c r="H45" s="114">
        <v>46</v>
      </c>
      <c r="I45" s="140">
        <v>45</v>
      </c>
      <c r="J45" s="115">
        <v>-5</v>
      </c>
      <c r="K45" s="116">
        <v>-11.111111111111111</v>
      </c>
    </row>
    <row r="46" spans="1:11" ht="14.1" customHeight="1" x14ac:dyDescent="0.2">
      <c r="A46" s="306">
        <v>54</v>
      </c>
      <c r="B46" s="307" t="s">
        <v>268</v>
      </c>
      <c r="C46" s="308"/>
      <c r="D46" s="113">
        <v>3.0022793878215563</v>
      </c>
      <c r="E46" s="115">
        <v>461</v>
      </c>
      <c r="F46" s="114">
        <v>451</v>
      </c>
      <c r="G46" s="114">
        <v>441</v>
      </c>
      <c r="H46" s="114">
        <v>425</v>
      </c>
      <c r="I46" s="140">
        <v>425</v>
      </c>
      <c r="J46" s="115">
        <v>36</v>
      </c>
      <c r="K46" s="116">
        <v>8.4705882352941178</v>
      </c>
    </row>
    <row r="47" spans="1:11" ht="14.1" customHeight="1" x14ac:dyDescent="0.2">
      <c r="A47" s="306">
        <v>61</v>
      </c>
      <c r="B47" s="307" t="s">
        <v>269</v>
      </c>
      <c r="C47" s="308"/>
      <c r="D47" s="113">
        <v>2.0449365027678281</v>
      </c>
      <c r="E47" s="115">
        <v>314</v>
      </c>
      <c r="F47" s="114">
        <v>317</v>
      </c>
      <c r="G47" s="114">
        <v>310</v>
      </c>
      <c r="H47" s="114">
        <v>311</v>
      </c>
      <c r="I47" s="140">
        <v>316</v>
      </c>
      <c r="J47" s="115">
        <v>-2</v>
      </c>
      <c r="K47" s="116">
        <v>-0.63291139240506333</v>
      </c>
    </row>
    <row r="48" spans="1:11" ht="14.1" customHeight="1" x14ac:dyDescent="0.2">
      <c r="A48" s="306">
        <v>62</v>
      </c>
      <c r="B48" s="307" t="s">
        <v>270</v>
      </c>
      <c r="C48" s="308"/>
      <c r="D48" s="113">
        <v>10.192119830674047</v>
      </c>
      <c r="E48" s="115">
        <v>1565</v>
      </c>
      <c r="F48" s="114">
        <v>1557</v>
      </c>
      <c r="G48" s="114">
        <v>1564</v>
      </c>
      <c r="H48" s="114">
        <v>1543</v>
      </c>
      <c r="I48" s="140">
        <v>1534</v>
      </c>
      <c r="J48" s="115">
        <v>31</v>
      </c>
      <c r="K48" s="116">
        <v>2.0208604954367666</v>
      </c>
    </row>
    <row r="49" spans="1:11" ht="14.1" customHeight="1" x14ac:dyDescent="0.2">
      <c r="A49" s="306">
        <v>63</v>
      </c>
      <c r="B49" s="307" t="s">
        <v>271</v>
      </c>
      <c r="C49" s="308"/>
      <c r="D49" s="113">
        <v>2.7222403126017585</v>
      </c>
      <c r="E49" s="115">
        <v>418</v>
      </c>
      <c r="F49" s="114">
        <v>428</v>
      </c>
      <c r="G49" s="114">
        <v>470</v>
      </c>
      <c r="H49" s="114">
        <v>452</v>
      </c>
      <c r="I49" s="140">
        <v>427</v>
      </c>
      <c r="J49" s="115">
        <v>-9</v>
      </c>
      <c r="K49" s="116">
        <v>-2.1077283372365341</v>
      </c>
    </row>
    <row r="50" spans="1:11" ht="14.1" customHeight="1" x14ac:dyDescent="0.2">
      <c r="A50" s="306" t="s">
        <v>272</v>
      </c>
      <c r="B50" s="307" t="s">
        <v>273</v>
      </c>
      <c r="C50" s="308"/>
      <c r="D50" s="113">
        <v>1.1266688375122109</v>
      </c>
      <c r="E50" s="115">
        <v>173</v>
      </c>
      <c r="F50" s="114">
        <v>183</v>
      </c>
      <c r="G50" s="114">
        <v>193</v>
      </c>
      <c r="H50" s="114">
        <v>180</v>
      </c>
      <c r="I50" s="140">
        <v>173</v>
      </c>
      <c r="J50" s="115">
        <v>0</v>
      </c>
      <c r="K50" s="116">
        <v>0</v>
      </c>
    </row>
    <row r="51" spans="1:11" ht="14.1" customHeight="1" x14ac:dyDescent="0.2">
      <c r="A51" s="306" t="s">
        <v>274</v>
      </c>
      <c r="B51" s="307" t="s">
        <v>275</v>
      </c>
      <c r="C51" s="308"/>
      <c r="D51" s="113">
        <v>1.3611201563008792</v>
      </c>
      <c r="E51" s="115">
        <v>209</v>
      </c>
      <c r="F51" s="114">
        <v>211</v>
      </c>
      <c r="G51" s="114">
        <v>241</v>
      </c>
      <c r="H51" s="114">
        <v>233</v>
      </c>
      <c r="I51" s="140">
        <v>215</v>
      </c>
      <c r="J51" s="115">
        <v>-6</v>
      </c>
      <c r="K51" s="116">
        <v>-2.7906976744186047</v>
      </c>
    </row>
    <row r="52" spans="1:11" ht="14.1" customHeight="1" x14ac:dyDescent="0.2">
      <c r="A52" s="306">
        <v>71</v>
      </c>
      <c r="B52" s="307" t="s">
        <v>276</v>
      </c>
      <c r="C52" s="308"/>
      <c r="D52" s="113">
        <v>10.517746662324976</v>
      </c>
      <c r="E52" s="115">
        <v>1615</v>
      </c>
      <c r="F52" s="114">
        <v>1616</v>
      </c>
      <c r="G52" s="114">
        <v>1601</v>
      </c>
      <c r="H52" s="114">
        <v>1580</v>
      </c>
      <c r="I52" s="140">
        <v>1601</v>
      </c>
      <c r="J52" s="115">
        <v>14</v>
      </c>
      <c r="K52" s="116">
        <v>0.87445346658338541</v>
      </c>
    </row>
    <row r="53" spans="1:11" ht="14.1" customHeight="1" x14ac:dyDescent="0.2">
      <c r="A53" s="306" t="s">
        <v>277</v>
      </c>
      <c r="B53" s="307" t="s">
        <v>278</v>
      </c>
      <c r="C53" s="308"/>
      <c r="D53" s="113">
        <v>3.1846304135460763</v>
      </c>
      <c r="E53" s="115">
        <v>489</v>
      </c>
      <c r="F53" s="114">
        <v>500</v>
      </c>
      <c r="G53" s="114">
        <v>475</v>
      </c>
      <c r="H53" s="114">
        <v>467</v>
      </c>
      <c r="I53" s="140">
        <v>473</v>
      </c>
      <c r="J53" s="115">
        <v>16</v>
      </c>
      <c r="K53" s="116">
        <v>3.382663847780127</v>
      </c>
    </row>
    <row r="54" spans="1:11" ht="14.1" customHeight="1" x14ac:dyDescent="0.2">
      <c r="A54" s="306" t="s">
        <v>279</v>
      </c>
      <c r="B54" s="307" t="s">
        <v>280</v>
      </c>
      <c r="C54" s="308"/>
      <c r="D54" s="113">
        <v>6.4408987300553564</v>
      </c>
      <c r="E54" s="115">
        <v>989</v>
      </c>
      <c r="F54" s="114">
        <v>986</v>
      </c>
      <c r="G54" s="114">
        <v>996</v>
      </c>
      <c r="H54" s="114">
        <v>988</v>
      </c>
      <c r="I54" s="140">
        <v>1003</v>
      </c>
      <c r="J54" s="115">
        <v>-14</v>
      </c>
      <c r="K54" s="116">
        <v>-1.3958125623130608</v>
      </c>
    </row>
    <row r="55" spans="1:11" ht="14.1" customHeight="1" x14ac:dyDescent="0.2">
      <c r="A55" s="306">
        <v>72</v>
      </c>
      <c r="B55" s="307" t="s">
        <v>281</v>
      </c>
      <c r="C55" s="308"/>
      <c r="D55" s="113">
        <v>2.3575382611527189</v>
      </c>
      <c r="E55" s="115">
        <v>362</v>
      </c>
      <c r="F55" s="114">
        <v>369</v>
      </c>
      <c r="G55" s="114">
        <v>366</v>
      </c>
      <c r="H55" s="114">
        <v>378</v>
      </c>
      <c r="I55" s="140">
        <v>387</v>
      </c>
      <c r="J55" s="115">
        <v>-25</v>
      </c>
      <c r="K55" s="116">
        <v>-6.4599483204134369</v>
      </c>
    </row>
    <row r="56" spans="1:11" ht="14.1" customHeight="1" x14ac:dyDescent="0.2">
      <c r="A56" s="306" t="s">
        <v>282</v>
      </c>
      <c r="B56" s="307" t="s">
        <v>283</v>
      </c>
      <c r="C56" s="308"/>
      <c r="D56" s="113">
        <v>1.0485183979159882</v>
      </c>
      <c r="E56" s="115">
        <v>161</v>
      </c>
      <c r="F56" s="114">
        <v>163</v>
      </c>
      <c r="G56" s="114">
        <v>168</v>
      </c>
      <c r="H56" s="114">
        <v>185</v>
      </c>
      <c r="I56" s="140">
        <v>188</v>
      </c>
      <c r="J56" s="115">
        <v>-27</v>
      </c>
      <c r="K56" s="116">
        <v>-14.361702127659575</v>
      </c>
    </row>
    <row r="57" spans="1:11" ht="14.1" customHeight="1" x14ac:dyDescent="0.2">
      <c r="A57" s="306" t="s">
        <v>284</v>
      </c>
      <c r="B57" s="307" t="s">
        <v>285</v>
      </c>
      <c r="C57" s="308"/>
      <c r="D57" s="113">
        <v>0.70986649299902316</v>
      </c>
      <c r="E57" s="115">
        <v>109</v>
      </c>
      <c r="F57" s="114">
        <v>112</v>
      </c>
      <c r="G57" s="114">
        <v>108</v>
      </c>
      <c r="H57" s="114">
        <v>109</v>
      </c>
      <c r="I57" s="140">
        <v>111</v>
      </c>
      <c r="J57" s="115">
        <v>-2</v>
      </c>
      <c r="K57" s="116">
        <v>-1.8018018018018018</v>
      </c>
    </row>
    <row r="58" spans="1:11" ht="14.1" customHeight="1" x14ac:dyDescent="0.2">
      <c r="A58" s="306">
        <v>73</v>
      </c>
      <c r="B58" s="307" t="s">
        <v>286</v>
      </c>
      <c r="C58" s="308"/>
      <c r="D58" s="113">
        <v>1.7779225008140671</v>
      </c>
      <c r="E58" s="115">
        <v>273</v>
      </c>
      <c r="F58" s="114">
        <v>277</v>
      </c>
      <c r="G58" s="114">
        <v>274</v>
      </c>
      <c r="H58" s="114">
        <v>275</v>
      </c>
      <c r="I58" s="140">
        <v>276</v>
      </c>
      <c r="J58" s="115">
        <v>-3</v>
      </c>
      <c r="K58" s="116">
        <v>-1.0869565217391304</v>
      </c>
    </row>
    <row r="59" spans="1:11" ht="14.1" customHeight="1" x14ac:dyDescent="0.2">
      <c r="A59" s="306" t="s">
        <v>287</v>
      </c>
      <c r="B59" s="307" t="s">
        <v>288</v>
      </c>
      <c r="C59" s="308"/>
      <c r="D59" s="113">
        <v>1.6216216216216217</v>
      </c>
      <c r="E59" s="115">
        <v>249</v>
      </c>
      <c r="F59" s="114">
        <v>254</v>
      </c>
      <c r="G59" s="114">
        <v>251</v>
      </c>
      <c r="H59" s="114">
        <v>253</v>
      </c>
      <c r="I59" s="140">
        <v>255</v>
      </c>
      <c r="J59" s="115">
        <v>-6</v>
      </c>
      <c r="K59" s="116">
        <v>-2.3529411764705883</v>
      </c>
    </row>
    <row r="60" spans="1:11" ht="14.1" customHeight="1" x14ac:dyDescent="0.2">
      <c r="A60" s="306">
        <v>81</v>
      </c>
      <c r="B60" s="307" t="s">
        <v>289</v>
      </c>
      <c r="C60" s="308"/>
      <c r="D60" s="113">
        <v>7.4373168349071967</v>
      </c>
      <c r="E60" s="115">
        <v>1142</v>
      </c>
      <c r="F60" s="114">
        <v>1152</v>
      </c>
      <c r="G60" s="114">
        <v>1118</v>
      </c>
      <c r="H60" s="114">
        <v>1122</v>
      </c>
      <c r="I60" s="140">
        <v>1122</v>
      </c>
      <c r="J60" s="115">
        <v>20</v>
      </c>
      <c r="K60" s="116">
        <v>1.7825311942959001</v>
      </c>
    </row>
    <row r="61" spans="1:11" ht="14.1" customHeight="1" x14ac:dyDescent="0.2">
      <c r="A61" s="306" t="s">
        <v>290</v>
      </c>
      <c r="B61" s="307" t="s">
        <v>291</v>
      </c>
      <c r="C61" s="308"/>
      <c r="D61" s="113">
        <v>2.6115271898404426</v>
      </c>
      <c r="E61" s="115">
        <v>401</v>
      </c>
      <c r="F61" s="114">
        <v>396</v>
      </c>
      <c r="G61" s="114">
        <v>396</v>
      </c>
      <c r="H61" s="114">
        <v>393</v>
      </c>
      <c r="I61" s="140">
        <v>398</v>
      </c>
      <c r="J61" s="115">
        <v>3</v>
      </c>
      <c r="K61" s="116">
        <v>0.75376884422110557</v>
      </c>
    </row>
    <row r="62" spans="1:11" ht="14.1" customHeight="1" x14ac:dyDescent="0.2">
      <c r="A62" s="306" t="s">
        <v>292</v>
      </c>
      <c r="B62" s="307" t="s">
        <v>293</v>
      </c>
      <c r="C62" s="308"/>
      <c r="D62" s="113">
        <v>2.7352653858677956</v>
      </c>
      <c r="E62" s="115">
        <v>420</v>
      </c>
      <c r="F62" s="114">
        <v>429</v>
      </c>
      <c r="G62" s="114">
        <v>400</v>
      </c>
      <c r="H62" s="114">
        <v>415</v>
      </c>
      <c r="I62" s="140">
        <v>411</v>
      </c>
      <c r="J62" s="115">
        <v>9</v>
      </c>
      <c r="K62" s="116">
        <v>2.1897810218978102</v>
      </c>
    </row>
    <row r="63" spans="1:11" ht="14.1" customHeight="1" x14ac:dyDescent="0.2">
      <c r="A63" s="306"/>
      <c r="B63" s="307" t="s">
        <v>294</v>
      </c>
      <c r="C63" s="308"/>
      <c r="D63" s="113">
        <v>2.5203516769781831</v>
      </c>
      <c r="E63" s="115">
        <v>387</v>
      </c>
      <c r="F63" s="114">
        <v>392</v>
      </c>
      <c r="G63" s="114">
        <v>364</v>
      </c>
      <c r="H63" s="114">
        <v>377</v>
      </c>
      <c r="I63" s="140">
        <v>374</v>
      </c>
      <c r="J63" s="115">
        <v>13</v>
      </c>
      <c r="K63" s="116">
        <v>3.4759358288770055</v>
      </c>
    </row>
    <row r="64" spans="1:11" ht="14.1" customHeight="1" x14ac:dyDescent="0.2">
      <c r="A64" s="306" t="s">
        <v>295</v>
      </c>
      <c r="B64" s="307" t="s">
        <v>296</v>
      </c>
      <c r="C64" s="308"/>
      <c r="D64" s="113">
        <v>0.40377727124715074</v>
      </c>
      <c r="E64" s="115">
        <v>62</v>
      </c>
      <c r="F64" s="114">
        <v>65</v>
      </c>
      <c r="G64" s="114">
        <v>64</v>
      </c>
      <c r="H64" s="114">
        <v>60</v>
      </c>
      <c r="I64" s="140">
        <v>59</v>
      </c>
      <c r="J64" s="115">
        <v>3</v>
      </c>
      <c r="K64" s="116">
        <v>5.0847457627118642</v>
      </c>
    </row>
    <row r="65" spans="1:11" ht="14.1" customHeight="1" x14ac:dyDescent="0.2">
      <c r="A65" s="306" t="s">
        <v>297</v>
      </c>
      <c r="B65" s="307" t="s">
        <v>298</v>
      </c>
      <c r="C65" s="308"/>
      <c r="D65" s="113">
        <v>0.91826766525561709</v>
      </c>
      <c r="E65" s="115">
        <v>141</v>
      </c>
      <c r="F65" s="114">
        <v>141</v>
      </c>
      <c r="G65" s="114">
        <v>142</v>
      </c>
      <c r="H65" s="114">
        <v>142</v>
      </c>
      <c r="I65" s="140">
        <v>138</v>
      </c>
      <c r="J65" s="115">
        <v>3</v>
      </c>
      <c r="K65" s="116">
        <v>2.1739130434782608</v>
      </c>
    </row>
    <row r="66" spans="1:11" ht="14.1" customHeight="1" x14ac:dyDescent="0.2">
      <c r="A66" s="306">
        <v>82</v>
      </c>
      <c r="B66" s="307" t="s">
        <v>299</v>
      </c>
      <c r="C66" s="308"/>
      <c r="D66" s="113">
        <v>3.914034516444155</v>
      </c>
      <c r="E66" s="115">
        <v>601</v>
      </c>
      <c r="F66" s="114">
        <v>620</v>
      </c>
      <c r="G66" s="114">
        <v>627</v>
      </c>
      <c r="H66" s="114">
        <v>609</v>
      </c>
      <c r="I66" s="140">
        <v>602</v>
      </c>
      <c r="J66" s="115">
        <v>-1</v>
      </c>
      <c r="K66" s="116">
        <v>-0.16611295681063123</v>
      </c>
    </row>
    <row r="67" spans="1:11" ht="14.1" customHeight="1" x14ac:dyDescent="0.2">
      <c r="A67" s="306" t="s">
        <v>300</v>
      </c>
      <c r="B67" s="307" t="s">
        <v>301</v>
      </c>
      <c r="C67" s="308"/>
      <c r="D67" s="113">
        <v>3.0348420709866493</v>
      </c>
      <c r="E67" s="115">
        <v>466</v>
      </c>
      <c r="F67" s="114">
        <v>486</v>
      </c>
      <c r="G67" s="114">
        <v>497</v>
      </c>
      <c r="H67" s="114">
        <v>482</v>
      </c>
      <c r="I67" s="140">
        <v>473</v>
      </c>
      <c r="J67" s="115">
        <v>-7</v>
      </c>
      <c r="K67" s="116">
        <v>-1.4799154334038056</v>
      </c>
    </row>
    <row r="68" spans="1:11" ht="14.1" customHeight="1" x14ac:dyDescent="0.2">
      <c r="A68" s="306" t="s">
        <v>302</v>
      </c>
      <c r="B68" s="307" t="s">
        <v>303</v>
      </c>
      <c r="C68" s="308"/>
      <c r="D68" s="113">
        <v>0.62520351676978181</v>
      </c>
      <c r="E68" s="115">
        <v>96</v>
      </c>
      <c r="F68" s="114">
        <v>96</v>
      </c>
      <c r="G68" s="114">
        <v>91</v>
      </c>
      <c r="H68" s="114">
        <v>91</v>
      </c>
      <c r="I68" s="140">
        <v>96</v>
      </c>
      <c r="J68" s="115">
        <v>0</v>
      </c>
      <c r="K68" s="116">
        <v>0</v>
      </c>
    </row>
    <row r="69" spans="1:11" ht="14.1" customHeight="1" x14ac:dyDescent="0.2">
      <c r="A69" s="306">
        <v>83</v>
      </c>
      <c r="B69" s="307" t="s">
        <v>304</v>
      </c>
      <c r="C69" s="308"/>
      <c r="D69" s="113">
        <v>8.7398241615109082</v>
      </c>
      <c r="E69" s="115">
        <v>1342</v>
      </c>
      <c r="F69" s="114">
        <v>1321</v>
      </c>
      <c r="G69" s="114">
        <v>1305</v>
      </c>
      <c r="H69" s="114">
        <v>1291</v>
      </c>
      <c r="I69" s="140">
        <v>1283</v>
      </c>
      <c r="J69" s="115">
        <v>59</v>
      </c>
      <c r="K69" s="116">
        <v>4.5985970381917385</v>
      </c>
    </row>
    <row r="70" spans="1:11" ht="14.1" customHeight="1" x14ac:dyDescent="0.2">
      <c r="A70" s="306" t="s">
        <v>305</v>
      </c>
      <c r="B70" s="307" t="s">
        <v>306</v>
      </c>
      <c r="C70" s="308"/>
      <c r="D70" s="113">
        <v>6.9032888309996743</v>
      </c>
      <c r="E70" s="115">
        <v>1060</v>
      </c>
      <c r="F70" s="114">
        <v>1049</v>
      </c>
      <c r="G70" s="114">
        <v>1032</v>
      </c>
      <c r="H70" s="114">
        <v>1026</v>
      </c>
      <c r="I70" s="140">
        <v>1026</v>
      </c>
      <c r="J70" s="115">
        <v>34</v>
      </c>
      <c r="K70" s="116">
        <v>3.3138401559454191</v>
      </c>
    </row>
    <row r="71" spans="1:11" ht="14.1" customHeight="1" x14ac:dyDescent="0.2">
      <c r="A71" s="306"/>
      <c r="B71" s="307" t="s">
        <v>307</v>
      </c>
      <c r="C71" s="308"/>
      <c r="D71" s="113">
        <v>5.7180071637902961</v>
      </c>
      <c r="E71" s="115">
        <v>878</v>
      </c>
      <c r="F71" s="114">
        <v>873</v>
      </c>
      <c r="G71" s="114">
        <v>861</v>
      </c>
      <c r="H71" s="114">
        <v>851</v>
      </c>
      <c r="I71" s="140">
        <v>849</v>
      </c>
      <c r="J71" s="115">
        <v>29</v>
      </c>
      <c r="K71" s="116">
        <v>3.4157832744405181</v>
      </c>
    </row>
    <row r="72" spans="1:11" ht="14.1" customHeight="1" x14ac:dyDescent="0.2">
      <c r="A72" s="306">
        <v>84</v>
      </c>
      <c r="B72" s="307" t="s">
        <v>308</v>
      </c>
      <c r="C72" s="308"/>
      <c r="D72" s="113">
        <v>0.73591663953109732</v>
      </c>
      <c r="E72" s="115">
        <v>113</v>
      </c>
      <c r="F72" s="114">
        <v>110</v>
      </c>
      <c r="G72" s="114">
        <v>108</v>
      </c>
      <c r="H72" s="114">
        <v>114</v>
      </c>
      <c r="I72" s="140">
        <v>121</v>
      </c>
      <c r="J72" s="115">
        <v>-8</v>
      </c>
      <c r="K72" s="116">
        <v>-6.6115702479338845</v>
      </c>
    </row>
    <row r="73" spans="1:11" ht="14.1" customHeight="1" x14ac:dyDescent="0.2">
      <c r="A73" s="306" t="s">
        <v>309</v>
      </c>
      <c r="B73" s="307" t="s">
        <v>310</v>
      </c>
      <c r="C73" s="308"/>
      <c r="D73" s="113">
        <v>0.5144903940084663</v>
      </c>
      <c r="E73" s="115">
        <v>79</v>
      </c>
      <c r="F73" s="114">
        <v>73</v>
      </c>
      <c r="G73" s="114">
        <v>73</v>
      </c>
      <c r="H73" s="114">
        <v>78</v>
      </c>
      <c r="I73" s="140">
        <v>86</v>
      </c>
      <c r="J73" s="115">
        <v>-7</v>
      </c>
      <c r="K73" s="116">
        <v>-8.1395348837209305</v>
      </c>
    </row>
    <row r="74" spans="1:11" ht="14.1" customHeight="1" x14ac:dyDescent="0.2">
      <c r="A74" s="306" t="s">
        <v>311</v>
      </c>
      <c r="B74" s="307" t="s">
        <v>312</v>
      </c>
      <c r="C74" s="308"/>
      <c r="D74" s="113">
        <v>5.2100293064148484E-2</v>
      </c>
      <c r="E74" s="115">
        <v>8</v>
      </c>
      <c r="F74" s="114">
        <v>6</v>
      </c>
      <c r="G74" s="114">
        <v>6</v>
      </c>
      <c r="H74" s="114">
        <v>7</v>
      </c>
      <c r="I74" s="140">
        <v>7</v>
      </c>
      <c r="J74" s="115">
        <v>1</v>
      </c>
      <c r="K74" s="116">
        <v>14.285714285714286</v>
      </c>
    </row>
    <row r="75" spans="1:11" ht="14.1" customHeight="1" x14ac:dyDescent="0.2">
      <c r="A75" s="306" t="s">
        <v>313</v>
      </c>
      <c r="B75" s="307" t="s">
        <v>314</v>
      </c>
      <c r="C75" s="308"/>
      <c r="D75" s="113">
        <v>4.5587756431129924E-2</v>
      </c>
      <c r="E75" s="115">
        <v>7</v>
      </c>
      <c r="F75" s="114">
        <v>7</v>
      </c>
      <c r="G75" s="114">
        <v>7</v>
      </c>
      <c r="H75" s="114">
        <v>6</v>
      </c>
      <c r="I75" s="140">
        <v>8</v>
      </c>
      <c r="J75" s="115">
        <v>-1</v>
      </c>
      <c r="K75" s="116">
        <v>-12.5</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0.28655161185281669</v>
      </c>
      <c r="E77" s="115">
        <v>44</v>
      </c>
      <c r="F77" s="114">
        <v>47</v>
      </c>
      <c r="G77" s="114">
        <v>44</v>
      </c>
      <c r="H77" s="114">
        <v>43</v>
      </c>
      <c r="I77" s="140">
        <v>44</v>
      </c>
      <c r="J77" s="115">
        <v>0</v>
      </c>
      <c r="K77" s="116">
        <v>0</v>
      </c>
    </row>
    <row r="78" spans="1:11" ht="14.1" customHeight="1" x14ac:dyDescent="0.2">
      <c r="A78" s="306">
        <v>93</v>
      </c>
      <c r="B78" s="307" t="s">
        <v>317</v>
      </c>
      <c r="C78" s="308"/>
      <c r="D78" s="113">
        <v>6.5125366330185605E-2</v>
      </c>
      <c r="E78" s="115">
        <v>10</v>
      </c>
      <c r="F78" s="114">
        <v>10</v>
      </c>
      <c r="G78" s="114">
        <v>11</v>
      </c>
      <c r="H78" s="114" t="s">
        <v>513</v>
      </c>
      <c r="I78" s="140" t="s">
        <v>513</v>
      </c>
      <c r="J78" s="115" t="s">
        <v>513</v>
      </c>
      <c r="K78" s="116" t="s">
        <v>513</v>
      </c>
    </row>
    <row r="79" spans="1:11" ht="14.1" customHeight="1" x14ac:dyDescent="0.2">
      <c r="A79" s="306">
        <v>94</v>
      </c>
      <c r="B79" s="307" t="s">
        <v>318</v>
      </c>
      <c r="C79" s="308"/>
      <c r="D79" s="113">
        <v>7.8150439596222726E-2</v>
      </c>
      <c r="E79" s="115">
        <v>12</v>
      </c>
      <c r="F79" s="114">
        <v>15</v>
      </c>
      <c r="G79" s="114">
        <v>17</v>
      </c>
      <c r="H79" s="114">
        <v>14</v>
      </c>
      <c r="I79" s="140">
        <v>14</v>
      </c>
      <c r="J79" s="115">
        <v>-2</v>
      </c>
      <c r="K79" s="116">
        <v>-14.285714285714286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5758</v>
      </c>
      <c r="E12" s="114">
        <v>5982</v>
      </c>
      <c r="F12" s="114">
        <v>6092</v>
      </c>
      <c r="G12" s="114">
        <v>6047</v>
      </c>
      <c r="H12" s="140">
        <v>5827</v>
      </c>
      <c r="I12" s="115">
        <v>-69</v>
      </c>
      <c r="J12" s="116">
        <v>-1.184142783593616</v>
      </c>
      <c r="K12"/>
      <c r="L12"/>
      <c r="M12"/>
      <c r="N12"/>
      <c r="O12"/>
      <c r="P12"/>
    </row>
    <row r="13" spans="1:16" s="110" customFormat="1" ht="14.45" customHeight="1" x14ac:dyDescent="0.2">
      <c r="A13" s="120" t="s">
        <v>105</v>
      </c>
      <c r="B13" s="119" t="s">
        <v>106</v>
      </c>
      <c r="C13" s="113">
        <v>38.138242445293507</v>
      </c>
      <c r="D13" s="115">
        <v>2196</v>
      </c>
      <c r="E13" s="114">
        <v>2256</v>
      </c>
      <c r="F13" s="114">
        <v>2295</v>
      </c>
      <c r="G13" s="114">
        <v>2262</v>
      </c>
      <c r="H13" s="140">
        <v>2195</v>
      </c>
      <c r="I13" s="115">
        <v>1</v>
      </c>
      <c r="J13" s="116">
        <v>4.5558086560364468E-2</v>
      </c>
      <c r="K13"/>
      <c r="L13"/>
      <c r="M13"/>
      <c r="N13"/>
      <c r="O13"/>
      <c r="P13"/>
    </row>
    <row r="14" spans="1:16" s="110" customFormat="1" ht="14.45" customHeight="1" x14ac:dyDescent="0.2">
      <c r="A14" s="120"/>
      <c r="B14" s="119" t="s">
        <v>107</v>
      </c>
      <c r="C14" s="113">
        <v>61.861757554706493</v>
      </c>
      <c r="D14" s="115">
        <v>3562</v>
      </c>
      <c r="E14" s="114">
        <v>3726</v>
      </c>
      <c r="F14" s="114">
        <v>3797</v>
      </c>
      <c r="G14" s="114">
        <v>3785</v>
      </c>
      <c r="H14" s="140">
        <v>3632</v>
      </c>
      <c r="I14" s="115">
        <v>-70</v>
      </c>
      <c r="J14" s="116">
        <v>-1.9273127753303965</v>
      </c>
      <c r="K14"/>
      <c r="L14"/>
      <c r="M14"/>
      <c r="N14"/>
      <c r="O14"/>
      <c r="P14"/>
    </row>
    <row r="15" spans="1:16" s="110" customFormat="1" ht="14.45" customHeight="1" x14ac:dyDescent="0.2">
      <c r="A15" s="118" t="s">
        <v>105</v>
      </c>
      <c r="B15" s="121" t="s">
        <v>108</v>
      </c>
      <c r="C15" s="113">
        <v>13.876345953456061</v>
      </c>
      <c r="D15" s="115">
        <v>799</v>
      </c>
      <c r="E15" s="114">
        <v>826</v>
      </c>
      <c r="F15" s="114">
        <v>853</v>
      </c>
      <c r="G15" s="114">
        <v>856</v>
      </c>
      <c r="H15" s="140">
        <v>786</v>
      </c>
      <c r="I15" s="115">
        <v>13</v>
      </c>
      <c r="J15" s="116">
        <v>1.6539440203562341</v>
      </c>
      <c r="K15"/>
      <c r="L15"/>
      <c r="M15"/>
      <c r="N15"/>
      <c r="O15"/>
      <c r="P15"/>
    </row>
    <row r="16" spans="1:16" s="110" customFormat="1" ht="14.45" customHeight="1" x14ac:dyDescent="0.2">
      <c r="A16" s="118"/>
      <c r="B16" s="121" t="s">
        <v>109</v>
      </c>
      <c r="C16" s="113">
        <v>43.973601945119832</v>
      </c>
      <c r="D16" s="115">
        <v>2532</v>
      </c>
      <c r="E16" s="114">
        <v>2679</v>
      </c>
      <c r="F16" s="114">
        <v>2736</v>
      </c>
      <c r="G16" s="114">
        <v>2713</v>
      </c>
      <c r="H16" s="140">
        <v>2604</v>
      </c>
      <c r="I16" s="115">
        <v>-72</v>
      </c>
      <c r="J16" s="116">
        <v>-2.7649769585253456</v>
      </c>
      <c r="K16"/>
      <c r="L16"/>
      <c r="M16"/>
      <c r="N16"/>
      <c r="O16"/>
      <c r="P16"/>
    </row>
    <row r="17" spans="1:16" s="110" customFormat="1" ht="14.45" customHeight="1" x14ac:dyDescent="0.2">
      <c r="A17" s="118"/>
      <c r="B17" s="121" t="s">
        <v>110</v>
      </c>
      <c r="C17" s="113">
        <v>22.57728377908996</v>
      </c>
      <c r="D17" s="115">
        <v>1300</v>
      </c>
      <c r="E17" s="114">
        <v>1345</v>
      </c>
      <c r="F17" s="114">
        <v>1377</v>
      </c>
      <c r="G17" s="114">
        <v>1372</v>
      </c>
      <c r="H17" s="140">
        <v>1337</v>
      </c>
      <c r="I17" s="115">
        <v>-37</v>
      </c>
      <c r="J17" s="116">
        <v>-2.7673896783844429</v>
      </c>
      <c r="K17"/>
      <c r="L17"/>
      <c r="M17"/>
      <c r="N17"/>
      <c r="O17"/>
      <c r="P17"/>
    </row>
    <row r="18" spans="1:16" s="110" customFormat="1" ht="14.45" customHeight="1" x14ac:dyDescent="0.2">
      <c r="A18" s="120"/>
      <c r="B18" s="121" t="s">
        <v>111</v>
      </c>
      <c r="C18" s="113">
        <v>19.572768322334145</v>
      </c>
      <c r="D18" s="115">
        <v>1127</v>
      </c>
      <c r="E18" s="114">
        <v>1132</v>
      </c>
      <c r="F18" s="114">
        <v>1126</v>
      </c>
      <c r="G18" s="114">
        <v>1106</v>
      </c>
      <c r="H18" s="140">
        <v>1100</v>
      </c>
      <c r="I18" s="115">
        <v>27</v>
      </c>
      <c r="J18" s="116">
        <v>2.4545454545454546</v>
      </c>
      <c r="K18"/>
      <c r="L18"/>
      <c r="M18"/>
      <c r="N18"/>
      <c r="O18"/>
      <c r="P18"/>
    </row>
    <row r="19" spans="1:16" s="110" customFormat="1" ht="14.45" customHeight="1" x14ac:dyDescent="0.2">
      <c r="A19" s="120"/>
      <c r="B19" s="121" t="s">
        <v>112</v>
      </c>
      <c r="C19" s="113">
        <v>2.3098298020145882</v>
      </c>
      <c r="D19" s="115">
        <v>133</v>
      </c>
      <c r="E19" s="114">
        <v>114</v>
      </c>
      <c r="F19" s="114">
        <v>121</v>
      </c>
      <c r="G19" s="114">
        <v>104</v>
      </c>
      <c r="H19" s="140">
        <v>95</v>
      </c>
      <c r="I19" s="115">
        <v>38</v>
      </c>
      <c r="J19" s="116">
        <v>40</v>
      </c>
      <c r="K19"/>
      <c r="L19"/>
      <c r="M19"/>
      <c r="N19"/>
      <c r="O19"/>
      <c r="P19"/>
    </row>
    <row r="20" spans="1:16" s="110" customFormat="1" ht="14.45" customHeight="1" x14ac:dyDescent="0.2">
      <c r="A20" s="120" t="s">
        <v>113</v>
      </c>
      <c r="B20" s="119" t="s">
        <v>116</v>
      </c>
      <c r="C20" s="113">
        <v>94.685654741229598</v>
      </c>
      <c r="D20" s="115">
        <v>5452</v>
      </c>
      <c r="E20" s="114">
        <v>5650</v>
      </c>
      <c r="F20" s="114">
        <v>5740</v>
      </c>
      <c r="G20" s="114">
        <v>5710</v>
      </c>
      <c r="H20" s="140">
        <v>5506</v>
      </c>
      <c r="I20" s="115">
        <v>-54</v>
      </c>
      <c r="J20" s="116">
        <v>-0.98074827460951686</v>
      </c>
      <c r="K20"/>
      <c r="L20"/>
      <c r="M20"/>
      <c r="N20"/>
      <c r="O20"/>
      <c r="P20"/>
    </row>
    <row r="21" spans="1:16" s="110" customFormat="1" ht="14.45" customHeight="1" x14ac:dyDescent="0.2">
      <c r="A21" s="123"/>
      <c r="B21" s="124" t="s">
        <v>117</v>
      </c>
      <c r="C21" s="125">
        <v>5.0712052796109761</v>
      </c>
      <c r="D21" s="143">
        <v>292</v>
      </c>
      <c r="E21" s="144">
        <v>318</v>
      </c>
      <c r="F21" s="144">
        <v>337</v>
      </c>
      <c r="G21" s="144">
        <v>326</v>
      </c>
      <c r="H21" s="145">
        <v>313</v>
      </c>
      <c r="I21" s="143">
        <v>-21</v>
      </c>
      <c r="J21" s="146">
        <v>-6.7092651757188495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8074</v>
      </c>
      <c r="E56" s="114">
        <v>8409</v>
      </c>
      <c r="F56" s="114">
        <v>8531</v>
      </c>
      <c r="G56" s="114">
        <v>8500</v>
      </c>
      <c r="H56" s="140">
        <v>8347</v>
      </c>
      <c r="I56" s="115">
        <v>-273</v>
      </c>
      <c r="J56" s="116">
        <v>-3.2706361567030071</v>
      </c>
      <c r="K56"/>
      <c r="L56"/>
      <c r="M56"/>
      <c r="N56"/>
      <c r="O56"/>
      <c r="P56"/>
    </row>
    <row r="57" spans="1:16" s="110" customFormat="1" ht="14.45" customHeight="1" x14ac:dyDescent="0.2">
      <c r="A57" s="120" t="s">
        <v>105</v>
      </c>
      <c r="B57" s="119" t="s">
        <v>106</v>
      </c>
      <c r="C57" s="113">
        <v>39.175130047064656</v>
      </c>
      <c r="D57" s="115">
        <v>3163</v>
      </c>
      <c r="E57" s="114">
        <v>3278</v>
      </c>
      <c r="F57" s="114">
        <v>3303</v>
      </c>
      <c r="G57" s="114">
        <v>3282</v>
      </c>
      <c r="H57" s="140">
        <v>3222</v>
      </c>
      <c r="I57" s="115">
        <v>-59</v>
      </c>
      <c r="J57" s="116">
        <v>-1.8311607697082557</v>
      </c>
    </row>
    <row r="58" spans="1:16" s="110" customFormat="1" ht="14.45" customHeight="1" x14ac:dyDescent="0.2">
      <c r="A58" s="120"/>
      <c r="B58" s="119" t="s">
        <v>107</v>
      </c>
      <c r="C58" s="113">
        <v>60.824869952935344</v>
      </c>
      <c r="D58" s="115">
        <v>4911</v>
      </c>
      <c r="E58" s="114">
        <v>5131</v>
      </c>
      <c r="F58" s="114">
        <v>5228</v>
      </c>
      <c r="G58" s="114">
        <v>5218</v>
      </c>
      <c r="H58" s="140">
        <v>5125</v>
      </c>
      <c r="I58" s="115">
        <v>-214</v>
      </c>
      <c r="J58" s="116">
        <v>-4.1756097560975611</v>
      </c>
    </row>
    <row r="59" spans="1:16" s="110" customFormat="1" ht="14.45" customHeight="1" x14ac:dyDescent="0.2">
      <c r="A59" s="118" t="s">
        <v>105</v>
      </c>
      <c r="B59" s="121" t="s">
        <v>108</v>
      </c>
      <c r="C59" s="113">
        <v>15.122615803814714</v>
      </c>
      <c r="D59" s="115">
        <v>1221</v>
      </c>
      <c r="E59" s="114">
        <v>1313</v>
      </c>
      <c r="F59" s="114">
        <v>1348</v>
      </c>
      <c r="G59" s="114">
        <v>1397</v>
      </c>
      <c r="H59" s="140">
        <v>1316</v>
      </c>
      <c r="I59" s="115">
        <v>-95</v>
      </c>
      <c r="J59" s="116">
        <v>-7.2188449848024314</v>
      </c>
    </row>
    <row r="60" spans="1:16" s="110" customFormat="1" ht="14.45" customHeight="1" x14ac:dyDescent="0.2">
      <c r="A60" s="118"/>
      <c r="B60" s="121" t="s">
        <v>109</v>
      </c>
      <c r="C60" s="113">
        <v>44.141689373297005</v>
      </c>
      <c r="D60" s="115">
        <v>3564</v>
      </c>
      <c r="E60" s="114">
        <v>3720</v>
      </c>
      <c r="F60" s="114">
        <v>3773</v>
      </c>
      <c r="G60" s="114">
        <v>3736</v>
      </c>
      <c r="H60" s="140">
        <v>3718</v>
      </c>
      <c r="I60" s="115">
        <v>-154</v>
      </c>
      <c r="J60" s="116">
        <v>-4.1420118343195265</v>
      </c>
    </row>
    <row r="61" spans="1:16" s="110" customFormat="1" ht="14.45" customHeight="1" x14ac:dyDescent="0.2">
      <c r="A61" s="118"/>
      <c r="B61" s="121" t="s">
        <v>110</v>
      </c>
      <c r="C61" s="113">
        <v>21.984146643547188</v>
      </c>
      <c r="D61" s="115">
        <v>1775</v>
      </c>
      <c r="E61" s="114">
        <v>1834</v>
      </c>
      <c r="F61" s="114">
        <v>1867</v>
      </c>
      <c r="G61" s="114">
        <v>1867</v>
      </c>
      <c r="H61" s="140">
        <v>1832</v>
      </c>
      <c r="I61" s="115">
        <v>-57</v>
      </c>
      <c r="J61" s="116">
        <v>-3.1113537117903931</v>
      </c>
    </row>
    <row r="62" spans="1:16" s="110" customFormat="1" ht="14.45" customHeight="1" x14ac:dyDescent="0.2">
      <c r="A62" s="120"/>
      <c r="B62" s="121" t="s">
        <v>111</v>
      </c>
      <c r="C62" s="113">
        <v>18.751548179341096</v>
      </c>
      <c r="D62" s="115">
        <v>1514</v>
      </c>
      <c r="E62" s="114">
        <v>1542</v>
      </c>
      <c r="F62" s="114">
        <v>1543</v>
      </c>
      <c r="G62" s="114">
        <v>1500</v>
      </c>
      <c r="H62" s="140">
        <v>1481</v>
      </c>
      <c r="I62" s="115">
        <v>33</v>
      </c>
      <c r="J62" s="116">
        <v>2.2282241728561782</v>
      </c>
    </row>
    <row r="63" spans="1:16" s="110" customFormat="1" ht="14.45" customHeight="1" x14ac:dyDescent="0.2">
      <c r="A63" s="120"/>
      <c r="B63" s="121" t="s">
        <v>112</v>
      </c>
      <c r="C63" s="113">
        <v>2.2417636859053753</v>
      </c>
      <c r="D63" s="115">
        <v>181</v>
      </c>
      <c r="E63" s="114">
        <v>160</v>
      </c>
      <c r="F63" s="114">
        <v>182</v>
      </c>
      <c r="G63" s="114">
        <v>147</v>
      </c>
      <c r="H63" s="140">
        <v>137</v>
      </c>
      <c r="I63" s="115">
        <v>44</v>
      </c>
      <c r="J63" s="116">
        <v>32.116788321167881</v>
      </c>
    </row>
    <row r="64" spans="1:16" s="110" customFormat="1" ht="14.45" customHeight="1" x14ac:dyDescent="0.2">
      <c r="A64" s="120" t="s">
        <v>113</v>
      </c>
      <c r="B64" s="119" t="s">
        <v>116</v>
      </c>
      <c r="C64" s="113">
        <v>96.049046321525879</v>
      </c>
      <c r="D64" s="115">
        <v>7755</v>
      </c>
      <c r="E64" s="114">
        <v>8056</v>
      </c>
      <c r="F64" s="114">
        <v>8157</v>
      </c>
      <c r="G64" s="114">
        <v>8140</v>
      </c>
      <c r="H64" s="140">
        <v>7989</v>
      </c>
      <c r="I64" s="115">
        <v>-234</v>
      </c>
      <c r="J64" s="116">
        <v>-2.9290274126924523</v>
      </c>
    </row>
    <row r="65" spans="1:10" s="110" customFormat="1" ht="14.45" customHeight="1" x14ac:dyDescent="0.2">
      <c r="A65" s="123"/>
      <c r="B65" s="124" t="s">
        <v>117</v>
      </c>
      <c r="C65" s="125">
        <v>3.7899430270002479</v>
      </c>
      <c r="D65" s="143">
        <v>306</v>
      </c>
      <c r="E65" s="144">
        <v>341</v>
      </c>
      <c r="F65" s="144">
        <v>363</v>
      </c>
      <c r="G65" s="144">
        <v>352</v>
      </c>
      <c r="H65" s="145">
        <v>351</v>
      </c>
      <c r="I65" s="143">
        <v>-45</v>
      </c>
      <c r="J65" s="146">
        <v>-12.820512820512821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5758</v>
      </c>
      <c r="G11" s="114">
        <v>5982</v>
      </c>
      <c r="H11" s="114">
        <v>6092</v>
      </c>
      <c r="I11" s="114">
        <v>6047</v>
      </c>
      <c r="J11" s="140">
        <v>5827</v>
      </c>
      <c r="K11" s="114">
        <v>-69</v>
      </c>
      <c r="L11" s="116">
        <v>-1.184142783593616</v>
      </c>
    </row>
    <row r="12" spans="1:17" s="110" customFormat="1" ht="24" customHeight="1" x14ac:dyDescent="0.2">
      <c r="A12" s="604" t="s">
        <v>185</v>
      </c>
      <c r="B12" s="605"/>
      <c r="C12" s="605"/>
      <c r="D12" s="606"/>
      <c r="E12" s="113">
        <v>38.138242445293507</v>
      </c>
      <c r="F12" s="115">
        <v>2196</v>
      </c>
      <c r="G12" s="114">
        <v>2256</v>
      </c>
      <c r="H12" s="114">
        <v>2295</v>
      </c>
      <c r="I12" s="114">
        <v>2262</v>
      </c>
      <c r="J12" s="140">
        <v>2195</v>
      </c>
      <c r="K12" s="114">
        <v>1</v>
      </c>
      <c r="L12" s="116">
        <v>4.5558086560364468E-2</v>
      </c>
    </row>
    <row r="13" spans="1:17" s="110" customFormat="1" ht="15" customHeight="1" x14ac:dyDescent="0.2">
      <c r="A13" s="120"/>
      <c r="B13" s="612" t="s">
        <v>107</v>
      </c>
      <c r="C13" s="612"/>
      <c r="E13" s="113">
        <v>61.861757554706493</v>
      </c>
      <c r="F13" s="115">
        <v>3562</v>
      </c>
      <c r="G13" s="114">
        <v>3726</v>
      </c>
      <c r="H13" s="114">
        <v>3797</v>
      </c>
      <c r="I13" s="114">
        <v>3785</v>
      </c>
      <c r="J13" s="140">
        <v>3632</v>
      </c>
      <c r="K13" s="114">
        <v>-70</v>
      </c>
      <c r="L13" s="116">
        <v>-1.9273127753303965</v>
      </c>
    </row>
    <row r="14" spans="1:17" s="110" customFormat="1" ht="22.5" customHeight="1" x14ac:dyDescent="0.2">
      <c r="A14" s="604" t="s">
        <v>186</v>
      </c>
      <c r="B14" s="605"/>
      <c r="C14" s="605"/>
      <c r="D14" s="606"/>
      <c r="E14" s="113">
        <v>13.876345953456061</v>
      </c>
      <c r="F14" s="115">
        <v>799</v>
      </c>
      <c r="G14" s="114">
        <v>826</v>
      </c>
      <c r="H14" s="114">
        <v>853</v>
      </c>
      <c r="I14" s="114">
        <v>856</v>
      </c>
      <c r="J14" s="140">
        <v>786</v>
      </c>
      <c r="K14" s="114">
        <v>13</v>
      </c>
      <c r="L14" s="116">
        <v>1.6539440203562341</v>
      </c>
    </row>
    <row r="15" spans="1:17" s="110" customFormat="1" ht="15" customHeight="1" x14ac:dyDescent="0.2">
      <c r="A15" s="120"/>
      <c r="B15" s="119"/>
      <c r="C15" s="258" t="s">
        <v>106</v>
      </c>
      <c r="E15" s="113">
        <v>45.93241551939925</v>
      </c>
      <c r="F15" s="115">
        <v>367</v>
      </c>
      <c r="G15" s="114">
        <v>372</v>
      </c>
      <c r="H15" s="114">
        <v>375</v>
      </c>
      <c r="I15" s="114">
        <v>386</v>
      </c>
      <c r="J15" s="140">
        <v>364</v>
      </c>
      <c r="K15" s="114">
        <v>3</v>
      </c>
      <c r="L15" s="116">
        <v>0.82417582417582413</v>
      </c>
    </row>
    <row r="16" spans="1:17" s="110" customFormat="1" ht="15" customHeight="1" x14ac:dyDescent="0.2">
      <c r="A16" s="120"/>
      <c r="B16" s="119"/>
      <c r="C16" s="258" t="s">
        <v>107</v>
      </c>
      <c r="E16" s="113">
        <v>54.06758448060075</v>
      </c>
      <c r="F16" s="115">
        <v>432</v>
      </c>
      <c r="G16" s="114">
        <v>454</v>
      </c>
      <c r="H16" s="114">
        <v>478</v>
      </c>
      <c r="I16" s="114">
        <v>470</v>
      </c>
      <c r="J16" s="140">
        <v>422</v>
      </c>
      <c r="K16" s="114">
        <v>10</v>
      </c>
      <c r="L16" s="116">
        <v>2.3696682464454977</v>
      </c>
    </row>
    <row r="17" spans="1:12" s="110" customFormat="1" ht="15" customHeight="1" x14ac:dyDescent="0.2">
      <c r="A17" s="120"/>
      <c r="B17" s="121" t="s">
        <v>109</v>
      </c>
      <c r="C17" s="258"/>
      <c r="E17" s="113">
        <v>43.973601945119832</v>
      </c>
      <c r="F17" s="115">
        <v>2532</v>
      </c>
      <c r="G17" s="114">
        <v>2679</v>
      </c>
      <c r="H17" s="114">
        <v>2736</v>
      </c>
      <c r="I17" s="114">
        <v>2713</v>
      </c>
      <c r="J17" s="140">
        <v>2604</v>
      </c>
      <c r="K17" s="114">
        <v>-72</v>
      </c>
      <c r="L17" s="116">
        <v>-2.7649769585253456</v>
      </c>
    </row>
    <row r="18" spans="1:12" s="110" customFormat="1" ht="15" customHeight="1" x14ac:dyDescent="0.2">
      <c r="A18" s="120"/>
      <c r="B18" s="119"/>
      <c r="C18" s="258" t="s">
        <v>106</v>
      </c>
      <c r="E18" s="113">
        <v>32.582938388625593</v>
      </c>
      <c r="F18" s="115">
        <v>825</v>
      </c>
      <c r="G18" s="114">
        <v>879</v>
      </c>
      <c r="H18" s="114">
        <v>900</v>
      </c>
      <c r="I18" s="114">
        <v>867</v>
      </c>
      <c r="J18" s="140">
        <v>838</v>
      </c>
      <c r="K18" s="114">
        <v>-13</v>
      </c>
      <c r="L18" s="116">
        <v>-1.5513126491646778</v>
      </c>
    </row>
    <row r="19" spans="1:12" s="110" customFormat="1" ht="15" customHeight="1" x14ac:dyDescent="0.2">
      <c r="A19" s="120"/>
      <c r="B19" s="119"/>
      <c r="C19" s="258" t="s">
        <v>107</v>
      </c>
      <c r="E19" s="113">
        <v>67.417061611374407</v>
      </c>
      <c r="F19" s="115">
        <v>1707</v>
      </c>
      <c r="G19" s="114">
        <v>1800</v>
      </c>
      <c r="H19" s="114">
        <v>1836</v>
      </c>
      <c r="I19" s="114">
        <v>1846</v>
      </c>
      <c r="J19" s="140">
        <v>1766</v>
      </c>
      <c r="K19" s="114">
        <v>-59</v>
      </c>
      <c r="L19" s="116">
        <v>-3.3408833522083805</v>
      </c>
    </row>
    <row r="20" spans="1:12" s="110" customFormat="1" ht="15" customHeight="1" x14ac:dyDescent="0.2">
      <c r="A20" s="120"/>
      <c r="B20" s="121" t="s">
        <v>110</v>
      </c>
      <c r="C20" s="258"/>
      <c r="E20" s="113">
        <v>22.57728377908996</v>
      </c>
      <c r="F20" s="115">
        <v>1300</v>
      </c>
      <c r="G20" s="114">
        <v>1345</v>
      </c>
      <c r="H20" s="114">
        <v>1377</v>
      </c>
      <c r="I20" s="114">
        <v>1372</v>
      </c>
      <c r="J20" s="140">
        <v>1337</v>
      </c>
      <c r="K20" s="114">
        <v>-37</v>
      </c>
      <c r="L20" s="116">
        <v>-2.7673896783844429</v>
      </c>
    </row>
    <row r="21" spans="1:12" s="110" customFormat="1" ht="15" customHeight="1" x14ac:dyDescent="0.2">
      <c r="A21" s="120"/>
      <c r="B21" s="119"/>
      <c r="C21" s="258" t="s">
        <v>106</v>
      </c>
      <c r="E21" s="113">
        <v>32.384615384615387</v>
      </c>
      <c r="F21" s="115">
        <v>421</v>
      </c>
      <c r="G21" s="114">
        <v>437</v>
      </c>
      <c r="H21" s="114">
        <v>448</v>
      </c>
      <c r="I21" s="114">
        <v>440</v>
      </c>
      <c r="J21" s="140">
        <v>424</v>
      </c>
      <c r="K21" s="114">
        <v>-3</v>
      </c>
      <c r="L21" s="116">
        <v>-0.70754716981132071</v>
      </c>
    </row>
    <row r="22" spans="1:12" s="110" customFormat="1" ht="15" customHeight="1" x14ac:dyDescent="0.2">
      <c r="A22" s="120"/>
      <c r="B22" s="119"/>
      <c r="C22" s="258" t="s">
        <v>107</v>
      </c>
      <c r="E22" s="113">
        <v>67.615384615384613</v>
      </c>
      <c r="F22" s="115">
        <v>879</v>
      </c>
      <c r="G22" s="114">
        <v>908</v>
      </c>
      <c r="H22" s="114">
        <v>929</v>
      </c>
      <c r="I22" s="114">
        <v>932</v>
      </c>
      <c r="J22" s="140">
        <v>913</v>
      </c>
      <c r="K22" s="114">
        <v>-34</v>
      </c>
      <c r="L22" s="116">
        <v>-3.7239868565169769</v>
      </c>
    </row>
    <row r="23" spans="1:12" s="110" customFormat="1" ht="15" customHeight="1" x14ac:dyDescent="0.2">
      <c r="A23" s="120"/>
      <c r="B23" s="121" t="s">
        <v>111</v>
      </c>
      <c r="C23" s="258"/>
      <c r="E23" s="113">
        <v>19.572768322334145</v>
      </c>
      <c r="F23" s="115">
        <v>1127</v>
      </c>
      <c r="G23" s="114">
        <v>1132</v>
      </c>
      <c r="H23" s="114">
        <v>1126</v>
      </c>
      <c r="I23" s="114">
        <v>1106</v>
      </c>
      <c r="J23" s="140">
        <v>1100</v>
      </c>
      <c r="K23" s="114">
        <v>27</v>
      </c>
      <c r="L23" s="116">
        <v>2.4545454545454546</v>
      </c>
    </row>
    <row r="24" spans="1:12" s="110" customFormat="1" ht="15" customHeight="1" x14ac:dyDescent="0.2">
      <c r="A24" s="120"/>
      <c r="B24" s="119"/>
      <c r="C24" s="258" t="s">
        <v>106</v>
      </c>
      <c r="E24" s="113">
        <v>51.730257320319431</v>
      </c>
      <c r="F24" s="115">
        <v>583</v>
      </c>
      <c r="G24" s="114">
        <v>568</v>
      </c>
      <c r="H24" s="114">
        <v>572</v>
      </c>
      <c r="I24" s="114">
        <v>569</v>
      </c>
      <c r="J24" s="140">
        <v>569</v>
      </c>
      <c r="K24" s="114">
        <v>14</v>
      </c>
      <c r="L24" s="116">
        <v>2.4604569420035149</v>
      </c>
    </row>
    <row r="25" spans="1:12" s="110" customFormat="1" ht="15" customHeight="1" x14ac:dyDescent="0.2">
      <c r="A25" s="120"/>
      <c r="B25" s="119"/>
      <c r="C25" s="258" t="s">
        <v>107</v>
      </c>
      <c r="E25" s="113">
        <v>48.269742679680569</v>
      </c>
      <c r="F25" s="115">
        <v>544</v>
      </c>
      <c r="G25" s="114">
        <v>564</v>
      </c>
      <c r="H25" s="114">
        <v>554</v>
      </c>
      <c r="I25" s="114">
        <v>537</v>
      </c>
      <c r="J25" s="140">
        <v>531</v>
      </c>
      <c r="K25" s="114">
        <v>13</v>
      </c>
      <c r="L25" s="116">
        <v>2.4482109227871938</v>
      </c>
    </row>
    <row r="26" spans="1:12" s="110" customFormat="1" ht="15" customHeight="1" x14ac:dyDescent="0.2">
      <c r="A26" s="120"/>
      <c r="C26" s="121" t="s">
        <v>187</v>
      </c>
      <c r="D26" s="110" t="s">
        <v>188</v>
      </c>
      <c r="E26" s="113">
        <v>2.3098298020145882</v>
      </c>
      <c r="F26" s="115">
        <v>133</v>
      </c>
      <c r="G26" s="114">
        <v>114</v>
      </c>
      <c r="H26" s="114">
        <v>121</v>
      </c>
      <c r="I26" s="114">
        <v>104</v>
      </c>
      <c r="J26" s="140">
        <v>95</v>
      </c>
      <c r="K26" s="114">
        <v>38</v>
      </c>
      <c r="L26" s="116">
        <v>40</v>
      </c>
    </row>
    <row r="27" spans="1:12" s="110" customFormat="1" ht="15" customHeight="1" x14ac:dyDescent="0.2">
      <c r="A27" s="120"/>
      <c r="B27" s="119"/>
      <c r="D27" s="259" t="s">
        <v>106</v>
      </c>
      <c r="E27" s="113">
        <v>44.360902255639097</v>
      </c>
      <c r="F27" s="115">
        <v>59</v>
      </c>
      <c r="G27" s="114">
        <v>39</v>
      </c>
      <c r="H27" s="114">
        <v>42</v>
      </c>
      <c r="I27" s="114">
        <v>39</v>
      </c>
      <c r="J27" s="140">
        <v>37</v>
      </c>
      <c r="K27" s="114">
        <v>22</v>
      </c>
      <c r="L27" s="116">
        <v>59.45945945945946</v>
      </c>
    </row>
    <row r="28" spans="1:12" s="110" customFormat="1" ht="15" customHeight="1" x14ac:dyDescent="0.2">
      <c r="A28" s="120"/>
      <c r="B28" s="119"/>
      <c r="D28" s="259" t="s">
        <v>107</v>
      </c>
      <c r="E28" s="113">
        <v>55.639097744360903</v>
      </c>
      <c r="F28" s="115">
        <v>74</v>
      </c>
      <c r="G28" s="114">
        <v>75</v>
      </c>
      <c r="H28" s="114">
        <v>79</v>
      </c>
      <c r="I28" s="114">
        <v>65</v>
      </c>
      <c r="J28" s="140">
        <v>58</v>
      </c>
      <c r="K28" s="114">
        <v>16</v>
      </c>
      <c r="L28" s="116">
        <v>27.586206896551722</v>
      </c>
    </row>
    <row r="29" spans="1:12" s="110" customFormat="1" ht="24" customHeight="1" x14ac:dyDescent="0.2">
      <c r="A29" s="604" t="s">
        <v>189</v>
      </c>
      <c r="B29" s="605"/>
      <c r="C29" s="605"/>
      <c r="D29" s="606"/>
      <c r="E29" s="113">
        <v>94.685654741229598</v>
      </c>
      <c r="F29" s="115">
        <v>5452</v>
      </c>
      <c r="G29" s="114">
        <v>5650</v>
      </c>
      <c r="H29" s="114">
        <v>5740</v>
      </c>
      <c r="I29" s="114">
        <v>5710</v>
      </c>
      <c r="J29" s="140">
        <v>5506</v>
      </c>
      <c r="K29" s="114">
        <v>-54</v>
      </c>
      <c r="L29" s="116">
        <v>-0.98074827460951686</v>
      </c>
    </row>
    <row r="30" spans="1:12" s="110" customFormat="1" ht="15" customHeight="1" x14ac:dyDescent="0.2">
      <c r="A30" s="120"/>
      <c r="B30" s="119"/>
      <c r="C30" s="258" t="s">
        <v>106</v>
      </c>
      <c r="E30" s="113">
        <v>38.261188554658844</v>
      </c>
      <c r="F30" s="115">
        <v>2086</v>
      </c>
      <c r="G30" s="114">
        <v>2148</v>
      </c>
      <c r="H30" s="114">
        <v>2173</v>
      </c>
      <c r="I30" s="114">
        <v>2136</v>
      </c>
      <c r="J30" s="140">
        <v>2078</v>
      </c>
      <c r="K30" s="114">
        <v>8</v>
      </c>
      <c r="L30" s="116">
        <v>0.38498556304138593</v>
      </c>
    </row>
    <row r="31" spans="1:12" s="110" customFormat="1" ht="15" customHeight="1" x14ac:dyDescent="0.2">
      <c r="A31" s="120"/>
      <c r="B31" s="119"/>
      <c r="C31" s="258" t="s">
        <v>107</v>
      </c>
      <c r="E31" s="113">
        <v>61.738811445341156</v>
      </c>
      <c r="F31" s="115">
        <v>3366</v>
      </c>
      <c r="G31" s="114">
        <v>3502</v>
      </c>
      <c r="H31" s="114">
        <v>3567</v>
      </c>
      <c r="I31" s="114">
        <v>3574</v>
      </c>
      <c r="J31" s="140">
        <v>3428</v>
      </c>
      <c r="K31" s="114">
        <v>-62</v>
      </c>
      <c r="L31" s="116">
        <v>-1.808634772462077</v>
      </c>
    </row>
    <row r="32" spans="1:12" s="110" customFormat="1" ht="15" customHeight="1" x14ac:dyDescent="0.2">
      <c r="A32" s="120"/>
      <c r="B32" s="119" t="s">
        <v>117</v>
      </c>
      <c r="C32" s="258"/>
      <c r="E32" s="113">
        <v>5.0712052796109761</v>
      </c>
      <c r="F32" s="114">
        <v>292</v>
      </c>
      <c r="G32" s="114">
        <v>318</v>
      </c>
      <c r="H32" s="114">
        <v>337</v>
      </c>
      <c r="I32" s="114">
        <v>326</v>
      </c>
      <c r="J32" s="140">
        <v>313</v>
      </c>
      <c r="K32" s="114">
        <v>-21</v>
      </c>
      <c r="L32" s="116">
        <v>-6.7092651757188495</v>
      </c>
    </row>
    <row r="33" spans="1:12" s="110" customFormat="1" ht="15" customHeight="1" x14ac:dyDescent="0.2">
      <c r="A33" s="120"/>
      <c r="B33" s="119"/>
      <c r="C33" s="258" t="s">
        <v>106</v>
      </c>
      <c r="E33" s="113">
        <v>36.301369863013697</v>
      </c>
      <c r="F33" s="114">
        <v>106</v>
      </c>
      <c r="G33" s="114">
        <v>104</v>
      </c>
      <c r="H33" s="114">
        <v>117</v>
      </c>
      <c r="I33" s="114">
        <v>123</v>
      </c>
      <c r="J33" s="140">
        <v>115</v>
      </c>
      <c r="K33" s="114">
        <v>-9</v>
      </c>
      <c r="L33" s="116">
        <v>-7.8260869565217392</v>
      </c>
    </row>
    <row r="34" spans="1:12" s="110" customFormat="1" ht="15" customHeight="1" x14ac:dyDescent="0.2">
      <c r="A34" s="120"/>
      <c r="B34" s="119"/>
      <c r="C34" s="258" t="s">
        <v>107</v>
      </c>
      <c r="E34" s="113">
        <v>63.698630136986303</v>
      </c>
      <c r="F34" s="114">
        <v>186</v>
      </c>
      <c r="G34" s="114">
        <v>214</v>
      </c>
      <c r="H34" s="114">
        <v>220</v>
      </c>
      <c r="I34" s="114">
        <v>203</v>
      </c>
      <c r="J34" s="140">
        <v>198</v>
      </c>
      <c r="K34" s="114">
        <v>-12</v>
      </c>
      <c r="L34" s="116">
        <v>-6.0606060606060606</v>
      </c>
    </row>
    <row r="35" spans="1:12" s="110" customFormat="1" ht="24" customHeight="1" x14ac:dyDescent="0.2">
      <c r="A35" s="604" t="s">
        <v>192</v>
      </c>
      <c r="B35" s="605"/>
      <c r="C35" s="605"/>
      <c r="D35" s="606"/>
      <c r="E35" s="113">
        <v>18.478638416116706</v>
      </c>
      <c r="F35" s="114">
        <v>1064</v>
      </c>
      <c r="G35" s="114">
        <v>1102</v>
      </c>
      <c r="H35" s="114">
        <v>1121</v>
      </c>
      <c r="I35" s="114">
        <v>1124</v>
      </c>
      <c r="J35" s="114">
        <v>1046</v>
      </c>
      <c r="K35" s="318">
        <v>18</v>
      </c>
      <c r="L35" s="319">
        <v>1.7208413001912046</v>
      </c>
    </row>
    <row r="36" spans="1:12" s="110" customFormat="1" ht="15" customHeight="1" x14ac:dyDescent="0.2">
      <c r="A36" s="120"/>
      <c r="B36" s="119"/>
      <c r="C36" s="258" t="s">
        <v>106</v>
      </c>
      <c r="E36" s="113">
        <v>36.748120300751879</v>
      </c>
      <c r="F36" s="114">
        <v>391</v>
      </c>
      <c r="G36" s="114">
        <v>397</v>
      </c>
      <c r="H36" s="114">
        <v>405</v>
      </c>
      <c r="I36" s="114">
        <v>409</v>
      </c>
      <c r="J36" s="114">
        <v>359</v>
      </c>
      <c r="K36" s="318">
        <v>32</v>
      </c>
      <c r="L36" s="116">
        <v>8.9136490250696383</v>
      </c>
    </row>
    <row r="37" spans="1:12" s="110" customFormat="1" ht="15" customHeight="1" x14ac:dyDescent="0.2">
      <c r="A37" s="120"/>
      <c r="B37" s="119"/>
      <c r="C37" s="258" t="s">
        <v>107</v>
      </c>
      <c r="E37" s="113">
        <v>63.251879699248121</v>
      </c>
      <c r="F37" s="114">
        <v>673</v>
      </c>
      <c r="G37" s="114">
        <v>705</v>
      </c>
      <c r="H37" s="114">
        <v>716</v>
      </c>
      <c r="I37" s="114">
        <v>715</v>
      </c>
      <c r="J37" s="140">
        <v>687</v>
      </c>
      <c r="K37" s="114">
        <v>-14</v>
      </c>
      <c r="L37" s="116">
        <v>-2.0378457059679769</v>
      </c>
    </row>
    <row r="38" spans="1:12" s="110" customFormat="1" ht="15" customHeight="1" x14ac:dyDescent="0.2">
      <c r="A38" s="120"/>
      <c r="B38" s="119" t="s">
        <v>328</v>
      </c>
      <c r="C38" s="258"/>
      <c r="E38" s="113">
        <v>57.224730809308788</v>
      </c>
      <c r="F38" s="114">
        <v>3295</v>
      </c>
      <c r="G38" s="114">
        <v>3402</v>
      </c>
      <c r="H38" s="114">
        <v>3453</v>
      </c>
      <c r="I38" s="114">
        <v>3412</v>
      </c>
      <c r="J38" s="140">
        <v>3312</v>
      </c>
      <c r="K38" s="114">
        <v>-17</v>
      </c>
      <c r="L38" s="116">
        <v>-0.51328502415458932</v>
      </c>
    </row>
    <row r="39" spans="1:12" s="110" customFormat="1" ht="15" customHeight="1" x14ac:dyDescent="0.2">
      <c r="A39" s="120"/>
      <c r="B39" s="119"/>
      <c r="C39" s="258" t="s">
        <v>106</v>
      </c>
      <c r="E39" s="113">
        <v>39.210925644916543</v>
      </c>
      <c r="F39" s="115">
        <v>1292</v>
      </c>
      <c r="G39" s="114">
        <v>1314</v>
      </c>
      <c r="H39" s="114">
        <v>1330</v>
      </c>
      <c r="I39" s="114">
        <v>1297</v>
      </c>
      <c r="J39" s="140">
        <v>1293</v>
      </c>
      <c r="K39" s="114">
        <v>-1</v>
      </c>
      <c r="L39" s="116">
        <v>-7.7339520494972933E-2</v>
      </c>
    </row>
    <row r="40" spans="1:12" s="110" customFormat="1" ht="15" customHeight="1" x14ac:dyDescent="0.2">
      <c r="A40" s="120"/>
      <c r="B40" s="119"/>
      <c r="C40" s="258" t="s">
        <v>107</v>
      </c>
      <c r="E40" s="113">
        <v>60.789074355083457</v>
      </c>
      <c r="F40" s="115">
        <v>2003</v>
      </c>
      <c r="G40" s="114">
        <v>2088</v>
      </c>
      <c r="H40" s="114">
        <v>2123</v>
      </c>
      <c r="I40" s="114">
        <v>2115</v>
      </c>
      <c r="J40" s="140">
        <v>2019</v>
      </c>
      <c r="K40" s="114">
        <v>-16</v>
      </c>
      <c r="L40" s="116">
        <v>-0.79247152055473002</v>
      </c>
    </row>
    <row r="41" spans="1:12" s="110" customFormat="1" ht="15" customHeight="1" x14ac:dyDescent="0.2">
      <c r="A41" s="120"/>
      <c r="B41" s="320" t="s">
        <v>517</v>
      </c>
      <c r="C41" s="258"/>
      <c r="E41" s="113">
        <v>4.7412295936088924</v>
      </c>
      <c r="F41" s="115">
        <v>273</v>
      </c>
      <c r="G41" s="114">
        <v>275</v>
      </c>
      <c r="H41" s="114">
        <v>284</v>
      </c>
      <c r="I41" s="114">
        <v>279</v>
      </c>
      <c r="J41" s="140">
        <v>255</v>
      </c>
      <c r="K41" s="114">
        <v>18</v>
      </c>
      <c r="L41" s="116">
        <v>7.0588235294117645</v>
      </c>
    </row>
    <row r="42" spans="1:12" s="110" customFormat="1" ht="15" customHeight="1" x14ac:dyDescent="0.2">
      <c r="A42" s="120"/>
      <c r="B42" s="119"/>
      <c r="C42" s="268" t="s">
        <v>106</v>
      </c>
      <c r="D42" s="182"/>
      <c r="E42" s="113">
        <v>42.857142857142854</v>
      </c>
      <c r="F42" s="115">
        <v>117</v>
      </c>
      <c r="G42" s="114">
        <v>128</v>
      </c>
      <c r="H42" s="114">
        <v>135</v>
      </c>
      <c r="I42" s="114">
        <v>127</v>
      </c>
      <c r="J42" s="140">
        <v>113</v>
      </c>
      <c r="K42" s="114">
        <v>4</v>
      </c>
      <c r="L42" s="116">
        <v>3.5398230088495577</v>
      </c>
    </row>
    <row r="43" spans="1:12" s="110" customFormat="1" ht="15" customHeight="1" x14ac:dyDescent="0.2">
      <c r="A43" s="120"/>
      <c r="B43" s="119"/>
      <c r="C43" s="268" t="s">
        <v>107</v>
      </c>
      <c r="D43" s="182"/>
      <c r="E43" s="113">
        <v>57.142857142857146</v>
      </c>
      <c r="F43" s="115">
        <v>156</v>
      </c>
      <c r="G43" s="114">
        <v>147</v>
      </c>
      <c r="H43" s="114">
        <v>149</v>
      </c>
      <c r="I43" s="114">
        <v>152</v>
      </c>
      <c r="J43" s="140">
        <v>142</v>
      </c>
      <c r="K43" s="114">
        <v>14</v>
      </c>
      <c r="L43" s="116">
        <v>9.8591549295774641</v>
      </c>
    </row>
    <row r="44" spans="1:12" s="110" customFormat="1" ht="15" customHeight="1" x14ac:dyDescent="0.2">
      <c r="A44" s="120"/>
      <c r="B44" s="119" t="s">
        <v>205</v>
      </c>
      <c r="C44" s="268"/>
      <c r="D44" s="182"/>
      <c r="E44" s="113">
        <v>19.555401180965614</v>
      </c>
      <c r="F44" s="115">
        <v>1126</v>
      </c>
      <c r="G44" s="114">
        <v>1203</v>
      </c>
      <c r="H44" s="114">
        <v>1234</v>
      </c>
      <c r="I44" s="114">
        <v>1232</v>
      </c>
      <c r="J44" s="140">
        <v>1214</v>
      </c>
      <c r="K44" s="114">
        <v>-88</v>
      </c>
      <c r="L44" s="116">
        <v>-7.2487644151565078</v>
      </c>
    </row>
    <row r="45" spans="1:12" s="110" customFormat="1" ht="15" customHeight="1" x14ac:dyDescent="0.2">
      <c r="A45" s="120"/>
      <c r="B45" s="119"/>
      <c r="C45" s="268" t="s">
        <v>106</v>
      </c>
      <c r="D45" s="182"/>
      <c r="E45" s="113">
        <v>35.168738898756658</v>
      </c>
      <c r="F45" s="115">
        <v>396</v>
      </c>
      <c r="G45" s="114">
        <v>417</v>
      </c>
      <c r="H45" s="114">
        <v>425</v>
      </c>
      <c r="I45" s="114">
        <v>429</v>
      </c>
      <c r="J45" s="140">
        <v>430</v>
      </c>
      <c r="K45" s="114">
        <v>-34</v>
      </c>
      <c r="L45" s="116">
        <v>-7.9069767441860463</v>
      </c>
    </row>
    <row r="46" spans="1:12" s="110" customFormat="1" ht="15" customHeight="1" x14ac:dyDescent="0.2">
      <c r="A46" s="123"/>
      <c r="B46" s="124"/>
      <c r="C46" s="260" t="s">
        <v>107</v>
      </c>
      <c r="D46" s="261"/>
      <c r="E46" s="125">
        <v>64.831261101243342</v>
      </c>
      <c r="F46" s="143">
        <v>730</v>
      </c>
      <c r="G46" s="144">
        <v>786</v>
      </c>
      <c r="H46" s="144">
        <v>809</v>
      </c>
      <c r="I46" s="144">
        <v>803</v>
      </c>
      <c r="J46" s="145">
        <v>784</v>
      </c>
      <c r="K46" s="144">
        <v>-54</v>
      </c>
      <c r="L46" s="146">
        <v>-6.8877551020408161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5758</v>
      </c>
      <c r="E11" s="114">
        <v>5982</v>
      </c>
      <c r="F11" s="114">
        <v>6092</v>
      </c>
      <c r="G11" s="114">
        <v>6047</v>
      </c>
      <c r="H11" s="140">
        <v>5827</v>
      </c>
      <c r="I11" s="115">
        <v>-69</v>
      </c>
      <c r="J11" s="116">
        <v>-1.184142783593616</v>
      </c>
    </row>
    <row r="12" spans="1:15" s="110" customFormat="1" ht="24.95" customHeight="1" x14ac:dyDescent="0.2">
      <c r="A12" s="193" t="s">
        <v>132</v>
      </c>
      <c r="B12" s="194" t="s">
        <v>133</v>
      </c>
      <c r="C12" s="113">
        <v>1.87565126780132</v>
      </c>
      <c r="D12" s="115">
        <v>108</v>
      </c>
      <c r="E12" s="114">
        <v>105</v>
      </c>
      <c r="F12" s="114">
        <v>123</v>
      </c>
      <c r="G12" s="114">
        <v>114</v>
      </c>
      <c r="H12" s="140">
        <v>114</v>
      </c>
      <c r="I12" s="115">
        <v>-6</v>
      </c>
      <c r="J12" s="116">
        <v>-5.2631578947368425</v>
      </c>
    </row>
    <row r="13" spans="1:15" s="110" customFormat="1" ht="24.95" customHeight="1" x14ac:dyDescent="0.2">
      <c r="A13" s="193" t="s">
        <v>134</v>
      </c>
      <c r="B13" s="199" t="s">
        <v>214</v>
      </c>
      <c r="C13" s="113">
        <v>0.2605071205279611</v>
      </c>
      <c r="D13" s="115">
        <v>15</v>
      </c>
      <c r="E13" s="114">
        <v>25</v>
      </c>
      <c r="F13" s="114">
        <v>14</v>
      </c>
      <c r="G13" s="114">
        <v>17</v>
      </c>
      <c r="H13" s="140">
        <v>15</v>
      </c>
      <c r="I13" s="115">
        <v>0</v>
      </c>
      <c r="J13" s="116">
        <v>0</v>
      </c>
    </row>
    <row r="14" spans="1:15" s="287" customFormat="1" ht="24.95" customHeight="1" x14ac:dyDescent="0.2">
      <c r="A14" s="193" t="s">
        <v>215</v>
      </c>
      <c r="B14" s="199" t="s">
        <v>137</v>
      </c>
      <c r="C14" s="113">
        <v>12.209100382077111</v>
      </c>
      <c r="D14" s="115">
        <v>703</v>
      </c>
      <c r="E14" s="114">
        <v>736</v>
      </c>
      <c r="F14" s="114">
        <v>725</v>
      </c>
      <c r="G14" s="114">
        <v>707</v>
      </c>
      <c r="H14" s="140">
        <v>692</v>
      </c>
      <c r="I14" s="115">
        <v>11</v>
      </c>
      <c r="J14" s="116">
        <v>1.5895953757225434</v>
      </c>
      <c r="K14" s="110"/>
      <c r="L14" s="110"/>
      <c r="M14" s="110"/>
      <c r="N14" s="110"/>
      <c r="O14" s="110"/>
    </row>
    <row r="15" spans="1:15" s="110" customFormat="1" ht="24.95" customHeight="1" x14ac:dyDescent="0.2">
      <c r="A15" s="193" t="s">
        <v>216</v>
      </c>
      <c r="B15" s="199" t="s">
        <v>217</v>
      </c>
      <c r="C15" s="113">
        <v>5.9048280653004515</v>
      </c>
      <c r="D15" s="115">
        <v>340</v>
      </c>
      <c r="E15" s="114">
        <v>368</v>
      </c>
      <c r="F15" s="114">
        <v>349</v>
      </c>
      <c r="G15" s="114">
        <v>349</v>
      </c>
      <c r="H15" s="140">
        <v>348</v>
      </c>
      <c r="I15" s="115">
        <v>-8</v>
      </c>
      <c r="J15" s="116">
        <v>-2.2988505747126435</v>
      </c>
    </row>
    <row r="16" spans="1:15" s="287" customFormat="1" ht="24.95" customHeight="1" x14ac:dyDescent="0.2">
      <c r="A16" s="193" t="s">
        <v>218</v>
      </c>
      <c r="B16" s="199" t="s">
        <v>141</v>
      </c>
      <c r="C16" s="113">
        <v>2.7613754775963875</v>
      </c>
      <c r="D16" s="115">
        <v>159</v>
      </c>
      <c r="E16" s="114">
        <v>165</v>
      </c>
      <c r="F16" s="114">
        <v>173</v>
      </c>
      <c r="G16" s="114">
        <v>163</v>
      </c>
      <c r="H16" s="140">
        <v>165</v>
      </c>
      <c r="I16" s="115">
        <v>-6</v>
      </c>
      <c r="J16" s="116">
        <v>-3.6363636363636362</v>
      </c>
      <c r="K16" s="110"/>
      <c r="L16" s="110"/>
      <c r="M16" s="110"/>
      <c r="N16" s="110"/>
      <c r="O16" s="110"/>
    </row>
    <row r="17" spans="1:15" s="110" customFormat="1" ht="24.95" customHeight="1" x14ac:dyDescent="0.2">
      <c r="A17" s="193" t="s">
        <v>142</v>
      </c>
      <c r="B17" s="199" t="s">
        <v>220</v>
      </c>
      <c r="C17" s="113">
        <v>3.5428968391802709</v>
      </c>
      <c r="D17" s="115">
        <v>204</v>
      </c>
      <c r="E17" s="114">
        <v>203</v>
      </c>
      <c r="F17" s="114">
        <v>203</v>
      </c>
      <c r="G17" s="114">
        <v>195</v>
      </c>
      <c r="H17" s="140">
        <v>179</v>
      </c>
      <c r="I17" s="115">
        <v>25</v>
      </c>
      <c r="J17" s="116">
        <v>13.966480446927374</v>
      </c>
    </row>
    <row r="18" spans="1:15" s="287" customFormat="1" ht="24.95" customHeight="1" x14ac:dyDescent="0.2">
      <c r="A18" s="201" t="s">
        <v>144</v>
      </c>
      <c r="B18" s="202" t="s">
        <v>145</v>
      </c>
      <c r="C18" s="113">
        <v>6.80791941646405</v>
      </c>
      <c r="D18" s="115">
        <v>392</v>
      </c>
      <c r="E18" s="114">
        <v>394</v>
      </c>
      <c r="F18" s="114">
        <v>379</v>
      </c>
      <c r="G18" s="114">
        <v>377</v>
      </c>
      <c r="H18" s="140">
        <v>383</v>
      </c>
      <c r="I18" s="115">
        <v>9</v>
      </c>
      <c r="J18" s="116">
        <v>2.3498694516971281</v>
      </c>
      <c r="K18" s="110"/>
      <c r="L18" s="110"/>
      <c r="M18" s="110"/>
      <c r="N18" s="110"/>
      <c r="O18" s="110"/>
    </row>
    <row r="19" spans="1:15" s="110" customFormat="1" ht="24.95" customHeight="1" x14ac:dyDescent="0.2">
      <c r="A19" s="193" t="s">
        <v>146</v>
      </c>
      <c r="B19" s="199" t="s">
        <v>147</v>
      </c>
      <c r="C19" s="113">
        <v>17.992358457797845</v>
      </c>
      <c r="D19" s="115">
        <v>1036</v>
      </c>
      <c r="E19" s="114">
        <v>1064</v>
      </c>
      <c r="F19" s="114">
        <v>1086</v>
      </c>
      <c r="G19" s="114">
        <v>1118</v>
      </c>
      <c r="H19" s="140">
        <v>1059</v>
      </c>
      <c r="I19" s="115">
        <v>-23</v>
      </c>
      <c r="J19" s="116">
        <v>-2.1718602455146363</v>
      </c>
    </row>
    <row r="20" spans="1:15" s="287" customFormat="1" ht="24.95" customHeight="1" x14ac:dyDescent="0.2">
      <c r="A20" s="193" t="s">
        <v>148</v>
      </c>
      <c r="B20" s="199" t="s">
        <v>149</v>
      </c>
      <c r="C20" s="113">
        <v>5.3490795415074679</v>
      </c>
      <c r="D20" s="115">
        <v>308</v>
      </c>
      <c r="E20" s="114">
        <v>318</v>
      </c>
      <c r="F20" s="114">
        <v>321</v>
      </c>
      <c r="G20" s="114">
        <v>313</v>
      </c>
      <c r="H20" s="140">
        <v>314</v>
      </c>
      <c r="I20" s="115">
        <v>-6</v>
      </c>
      <c r="J20" s="116">
        <v>-1.910828025477707</v>
      </c>
      <c r="K20" s="110"/>
      <c r="L20" s="110"/>
      <c r="M20" s="110"/>
      <c r="N20" s="110"/>
      <c r="O20" s="110"/>
    </row>
    <row r="21" spans="1:15" s="110" customFormat="1" ht="24.95" customHeight="1" x14ac:dyDescent="0.2">
      <c r="A21" s="201" t="s">
        <v>150</v>
      </c>
      <c r="B21" s="202" t="s">
        <v>151</v>
      </c>
      <c r="C21" s="113">
        <v>14.258423063563738</v>
      </c>
      <c r="D21" s="115">
        <v>821</v>
      </c>
      <c r="E21" s="114">
        <v>949</v>
      </c>
      <c r="F21" s="114">
        <v>1018</v>
      </c>
      <c r="G21" s="114">
        <v>999</v>
      </c>
      <c r="H21" s="140">
        <v>919</v>
      </c>
      <c r="I21" s="115">
        <v>-98</v>
      </c>
      <c r="J21" s="116">
        <v>-10.663764961915126</v>
      </c>
    </row>
    <row r="22" spans="1:15" s="110" customFormat="1" ht="24.95" customHeight="1" x14ac:dyDescent="0.2">
      <c r="A22" s="201" t="s">
        <v>152</v>
      </c>
      <c r="B22" s="199" t="s">
        <v>153</v>
      </c>
      <c r="C22" s="113">
        <v>1.0420284821118444</v>
      </c>
      <c r="D22" s="115">
        <v>60</v>
      </c>
      <c r="E22" s="114">
        <v>62</v>
      </c>
      <c r="F22" s="114">
        <v>61</v>
      </c>
      <c r="G22" s="114">
        <v>62</v>
      </c>
      <c r="H22" s="140">
        <v>51</v>
      </c>
      <c r="I22" s="115">
        <v>9</v>
      </c>
      <c r="J22" s="116">
        <v>17.647058823529413</v>
      </c>
    </row>
    <row r="23" spans="1:15" s="110" customFormat="1" ht="24.95" customHeight="1" x14ac:dyDescent="0.2">
      <c r="A23" s="193" t="s">
        <v>154</v>
      </c>
      <c r="B23" s="199" t="s">
        <v>155</v>
      </c>
      <c r="C23" s="113">
        <v>0.81625564432094477</v>
      </c>
      <c r="D23" s="115">
        <v>47</v>
      </c>
      <c r="E23" s="114">
        <v>50</v>
      </c>
      <c r="F23" s="114">
        <v>56</v>
      </c>
      <c r="G23" s="114">
        <v>51</v>
      </c>
      <c r="H23" s="140">
        <v>47</v>
      </c>
      <c r="I23" s="115">
        <v>0</v>
      </c>
      <c r="J23" s="116">
        <v>0</v>
      </c>
    </row>
    <row r="24" spans="1:15" s="110" customFormat="1" ht="24.95" customHeight="1" x14ac:dyDescent="0.2">
      <c r="A24" s="193" t="s">
        <v>156</v>
      </c>
      <c r="B24" s="199" t="s">
        <v>221</v>
      </c>
      <c r="C24" s="113">
        <v>5.6964223688780828</v>
      </c>
      <c r="D24" s="115">
        <v>328</v>
      </c>
      <c r="E24" s="114">
        <v>317</v>
      </c>
      <c r="F24" s="114">
        <v>321</v>
      </c>
      <c r="G24" s="114">
        <v>319</v>
      </c>
      <c r="H24" s="140">
        <v>321</v>
      </c>
      <c r="I24" s="115">
        <v>7</v>
      </c>
      <c r="J24" s="116">
        <v>2.1806853582554515</v>
      </c>
    </row>
    <row r="25" spans="1:15" s="110" customFormat="1" ht="24.95" customHeight="1" x14ac:dyDescent="0.2">
      <c r="A25" s="193" t="s">
        <v>222</v>
      </c>
      <c r="B25" s="204" t="s">
        <v>159</v>
      </c>
      <c r="C25" s="113">
        <v>4.9322681486627298</v>
      </c>
      <c r="D25" s="115">
        <v>284</v>
      </c>
      <c r="E25" s="114">
        <v>293</v>
      </c>
      <c r="F25" s="114">
        <v>297</v>
      </c>
      <c r="G25" s="114">
        <v>295</v>
      </c>
      <c r="H25" s="140">
        <v>279</v>
      </c>
      <c r="I25" s="115">
        <v>5</v>
      </c>
      <c r="J25" s="116">
        <v>1.7921146953405018</v>
      </c>
    </row>
    <row r="26" spans="1:15" s="110" customFormat="1" ht="24.95" customHeight="1" x14ac:dyDescent="0.2">
      <c r="A26" s="201">
        <v>782.78300000000002</v>
      </c>
      <c r="B26" s="203" t="s">
        <v>160</v>
      </c>
      <c r="C26" s="113">
        <v>0.22577283779089963</v>
      </c>
      <c r="D26" s="115">
        <v>13</v>
      </c>
      <c r="E26" s="114">
        <v>15</v>
      </c>
      <c r="F26" s="114">
        <v>14</v>
      </c>
      <c r="G26" s="114">
        <v>12</v>
      </c>
      <c r="H26" s="140">
        <v>10</v>
      </c>
      <c r="I26" s="115">
        <v>3</v>
      </c>
      <c r="J26" s="116">
        <v>30</v>
      </c>
    </row>
    <row r="27" spans="1:15" s="110" customFormat="1" ht="24.95" customHeight="1" x14ac:dyDescent="0.2">
      <c r="A27" s="193" t="s">
        <v>161</v>
      </c>
      <c r="B27" s="199" t="s">
        <v>162</v>
      </c>
      <c r="C27" s="113">
        <v>5.4880166724557142</v>
      </c>
      <c r="D27" s="115">
        <v>316</v>
      </c>
      <c r="E27" s="114">
        <v>307</v>
      </c>
      <c r="F27" s="114">
        <v>310</v>
      </c>
      <c r="G27" s="114">
        <v>318</v>
      </c>
      <c r="H27" s="140">
        <v>305</v>
      </c>
      <c r="I27" s="115">
        <v>11</v>
      </c>
      <c r="J27" s="116">
        <v>3.6065573770491803</v>
      </c>
    </row>
    <row r="28" spans="1:15" s="110" customFormat="1" ht="24.95" customHeight="1" x14ac:dyDescent="0.2">
      <c r="A28" s="193" t="s">
        <v>163</v>
      </c>
      <c r="B28" s="199" t="s">
        <v>164</v>
      </c>
      <c r="C28" s="113">
        <v>1.7193469954845433</v>
      </c>
      <c r="D28" s="115">
        <v>99</v>
      </c>
      <c r="E28" s="114">
        <v>92</v>
      </c>
      <c r="F28" s="114">
        <v>106</v>
      </c>
      <c r="G28" s="114">
        <v>98</v>
      </c>
      <c r="H28" s="140">
        <v>93</v>
      </c>
      <c r="I28" s="115">
        <v>6</v>
      </c>
      <c r="J28" s="116">
        <v>6.4516129032258061</v>
      </c>
    </row>
    <row r="29" spans="1:15" s="110" customFormat="1" ht="24.95" customHeight="1" x14ac:dyDescent="0.2">
      <c r="A29" s="193">
        <v>86</v>
      </c>
      <c r="B29" s="199" t="s">
        <v>165</v>
      </c>
      <c r="C29" s="113">
        <v>5.939562348037513</v>
      </c>
      <c r="D29" s="115">
        <v>342</v>
      </c>
      <c r="E29" s="114">
        <v>345</v>
      </c>
      <c r="F29" s="114">
        <v>345</v>
      </c>
      <c r="G29" s="114">
        <v>345</v>
      </c>
      <c r="H29" s="140">
        <v>329</v>
      </c>
      <c r="I29" s="115">
        <v>13</v>
      </c>
      <c r="J29" s="116">
        <v>3.9513677811550152</v>
      </c>
    </row>
    <row r="30" spans="1:15" s="110" customFormat="1" ht="24.95" customHeight="1" x14ac:dyDescent="0.2">
      <c r="A30" s="193">
        <v>87.88</v>
      </c>
      <c r="B30" s="204" t="s">
        <v>166</v>
      </c>
      <c r="C30" s="113">
        <v>3.2476554359152483</v>
      </c>
      <c r="D30" s="115">
        <v>187</v>
      </c>
      <c r="E30" s="114">
        <v>194</v>
      </c>
      <c r="F30" s="114">
        <v>202</v>
      </c>
      <c r="G30" s="114">
        <v>204</v>
      </c>
      <c r="H30" s="140">
        <v>193</v>
      </c>
      <c r="I30" s="115">
        <v>-6</v>
      </c>
      <c r="J30" s="116">
        <v>-3.1088082901554404</v>
      </c>
    </row>
    <row r="31" spans="1:15" s="110" customFormat="1" ht="24.95" customHeight="1" x14ac:dyDescent="0.2">
      <c r="A31" s="193" t="s">
        <v>167</v>
      </c>
      <c r="B31" s="199" t="s">
        <v>168</v>
      </c>
      <c r="C31" s="113">
        <v>11.931226120180618</v>
      </c>
      <c r="D31" s="115">
        <v>687</v>
      </c>
      <c r="E31" s="114">
        <v>716</v>
      </c>
      <c r="F31" s="114">
        <v>714</v>
      </c>
      <c r="G31" s="114">
        <v>698</v>
      </c>
      <c r="H31" s="140">
        <v>703</v>
      </c>
      <c r="I31" s="115">
        <v>-16</v>
      </c>
      <c r="J31" s="116">
        <v>-2.275960170697013</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1.87565126780132</v>
      </c>
      <c r="D34" s="115">
        <v>108</v>
      </c>
      <c r="E34" s="114">
        <v>105</v>
      </c>
      <c r="F34" s="114">
        <v>123</v>
      </c>
      <c r="G34" s="114">
        <v>114</v>
      </c>
      <c r="H34" s="140">
        <v>114</v>
      </c>
      <c r="I34" s="115">
        <v>-6</v>
      </c>
      <c r="J34" s="116">
        <v>-5.2631578947368425</v>
      </c>
    </row>
    <row r="35" spans="1:10" s="110" customFormat="1" ht="24.95" customHeight="1" x14ac:dyDescent="0.2">
      <c r="A35" s="292" t="s">
        <v>171</v>
      </c>
      <c r="B35" s="293" t="s">
        <v>172</v>
      </c>
      <c r="C35" s="113">
        <v>19.277526919069121</v>
      </c>
      <c r="D35" s="115">
        <v>1110</v>
      </c>
      <c r="E35" s="114">
        <v>1155</v>
      </c>
      <c r="F35" s="114">
        <v>1118</v>
      </c>
      <c r="G35" s="114">
        <v>1101</v>
      </c>
      <c r="H35" s="140">
        <v>1090</v>
      </c>
      <c r="I35" s="115">
        <v>20</v>
      </c>
      <c r="J35" s="116">
        <v>1.834862385321101</v>
      </c>
    </row>
    <row r="36" spans="1:10" s="110" customFormat="1" ht="24.95" customHeight="1" x14ac:dyDescent="0.2">
      <c r="A36" s="294" t="s">
        <v>173</v>
      </c>
      <c r="B36" s="295" t="s">
        <v>174</v>
      </c>
      <c r="C36" s="125">
        <v>78.638416116707191</v>
      </c>
      <c r="D36" s="143">
        <v>4528</v>
      </c>
      <c r="E36" s="144">
        <v>4722</v>
      </c>
      <c r="F36" s="144">
        <v>4851</v>
      </c>
      <c r="G36" s="144">
        <v>4832</v>
      </c>
      <c r="H36" s="145">
        <v>4623</v>
      </c>
      <c r="I36" s="143">
        <v>-95</v>
      </c>
      <c r="J36" s="146">
        <v>-2.0549426779147741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5758</v>
      </c>
      <c r="F11" s="264">
        <v>5982</v>
      </c>
      <c r="G11" s="264">
        <v>6092</v>
      </c>
      <c r="H11" s="264">
        <v>6047</v>
      </c>
      <c r="I11" s="265">
        <v>5827</v>
      </c>
      <c r="J11" s="263">
        <v>-69</v>
      </c>
      <c r="K11" s="266">
        <v>-1.184142783593616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41.802709274053491</v>
      </c>
      <c r="E13" s="115">
        <v>2407</v>
      </c>
      <c r="F13" s="114">
        <v>2543</v>
      </c>
      <c r="G13" s="114">
        <v>2645</v>
      </c>
      <c r="H13" s="114">
        <v>2621</v>
      </c>
      <c r="I13" s="140">
        <v>2490</v>
      </c>
      <c r="J13" s="115">
        <v>-83</v>
      </c>
      <c r="K13" s="116">
        <v>-3.3333333333333335</v>
      </c>
    </row>
    <row r="14" spans="1:15" ht="15.95" customHeight="1" x14ac:dyDescent="0.2">
      <c r="A14" s="306" t="s">
        <v>230</v>
      </c>
      <c r="B14" s="307"/>
      <c r="C14" s="308"/>
      <c r="D14" s="113">
        <v>45.727683223341437</v>
      </c>
      <c r="E14" s="115">
        <v>2633</v>
      </c>
      <c r="F14" s="114">
        <v>2711</v>
      </c>
      <c r="G14" s="114">
        <v>2719</v>
      </c>
      <c r="H14" s="114">
        <v>2720</v>
      </c>
      <c r="I14" s="140">
        <v>2629</v>
      </c>
      <c r="J14" s="115">
        <v>4</v>
      </c>
      <c r="K14" s="116">
        <v>0.15214910612400151</v>
      </c>
    </row>
    <row r="15" spans="1:15" ht="15.95" customHeight="1" x14ac:dyDescent="0.2">
      <c r="A15" s="306" t="s">
        <v>231</v>
      </c>
      <c r="B15" s="307"/>
      <c r="C15" s="308"/>
      <c r="D15" s="113">
        <v>5.1927752691906912</v>
      </c>
      <c r="E15" s="115">
        <v>299</v>
      </c>
      <c r="F15" s="114">
        <v>300</v>
      </c>
      <c r="G15" s="114">
        <v>289</v>
      </c>
      <c r="H15" s="114">
        <v>264</v>
      </c>
      <c r="I15" s="140">
        <v>266</v>
      </c>
      <c r="J15" s="115">
        <v>33</v>
      </c>
      <c r="K15" s="116">
        <v>12.406015037593985</v>
      </c>
    </row>
    <row r="16" spans="1:15" ht="15.95" customHeight="1" x14ac:dyDescent="0.2">
      <c r="A16" s="306" t="s">
        <v>232</v>
      </c>
      <c r="B16" s="307"/>
      <c r="C16" s="308"/>
      <c r="D16" s="113">
        <v>2.8308440430705106</v>
      </c>
      <c r="E16" s="115">
        <v>163</v>
      </c>
      <c r="F16" s="114">
        <v>155</v>
      </c>
      <c r="G16" s="114">
        <v>165</v>
      </c>
      <c r="H16" s="114">
        <v>165</v>
      </c>
      <c r="I16" s="140">
        <v>152</v>
      </c>
      <c r="J16" s="115">
        <v>11</v>
      </c>
      <c r="K16" s="116">
        <v>7.2368421052631575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1.6325112886418895</v>
      </c>
      <c r="E18" s="115">
        <v>94</v>
      </c>
      <c r="F18" s="114">
        <v>86</v>
      </c>
      <c r="G18" s="114">
        <v>93</v>
      </c>
      <c r="H18" s="114">
        <v>86</v>
      </c>
      <c r="I18" s="140">
        <v>86</v>
      </c>
      <c r="J18" s="115">
        <v>8</v>
      </c>
      <c r="K18" s="116">
        <v>9.3023255813953494</v>
      </c>
    </row>
    <row r="19" spans="1:11" ht="14.1" customHeight="1" x14ac:dyDescent="0.2">
      <c r="A19" s="306" t="s">
        <v>235</v>
      </c>
      <c r="B19" s="307" t="s">
        <v>236</v>
      </c>
      <c r="C19" s="308"/>
      <c r="D19" s="113">
        <v>0.88572420979506772</v>
      </c>
      <c r="E19" s="115">
        <v>51</v>
      </c>
      <c r="F19" s="114">
        <v>48</v>
      </c>
      <c r="G19" s="114">
        <v>54</v>
      </c>
      <c r="H19" s="114">
        <v>49</v>
      </c>
      <c r="I19" s="140">
        <v>46</v>
      </c>
      <c r="J19" s="115">
        <v>5</v>
      </c>
      <c r="K19" s="116">
        <v>10.869565217391305</v>
      </c>
    </row>
    <row r="20" spans="1:11" ht="14.1" customHeight="1" x14ac:dyDescent="0.2">
      <c r="A20" s="306">
        <v>12</v>
      </c>
      <c r="B20" s="307" t="s">
        <v>237</v>
      </c>
      <c r="C20" s="308"/>
      <c r="D20" s="113">
        <v>2.2229940951719347</v>
      </c>
      <c r="E20" s="115">
        <v>128</v>
      </c>
      <c r="F20" s="114">
        <v>137</v>
      </c>
      <c r="G20" s="114">
        <v>156</v>
      </c>
      <c r="H20" s="114">
        <v>153</v>
      </c>
      <c r="I20" s="140">
        <v>141</v>
      </c>
      <c r="J20" s="115">
        <v>-13</v>
      </c>
      <c r="K20" s="116">
        <v>-9.2198581560283692</v>
      </c>
    </row>
    <row r="21" spans="1:11" ht="14.1" customHeight="1" x14ac:dyDescent="0.2">
      <c r="A21" s="306">
        <v>21</v>
      </c>
      <c r="B21" s="307" t="s">
        <v>238</v>
      </c>
      <c r="C21" s="308"/>
      <c r="D21" s="113">
        <v>0.10420284821118445</v>
      </c>
      <c r="E21" s="115">
        <v>6</v>
      </c>
      <c r="F21" s="114">
        <v>4</v>
      </c>
      <c r="G21" s="114" t="s">
        <v>513</v>
      </c>
      <c r="H21" s="114" t="s">
        <v>513</v>
      </c>
      <c r="I21" s="140">
        <v>7</v>
      </c>
      <c r="J21" s="115">
        <v>-1</v>
      </c>
      <c r="K21" s="116">
        <v>-14.285714285714286</v>
      </c>
    </row>
    <row r="22" spans="1:11" ht="14.1" customHeight="1" x14ac:dyDescent="0.2">
      <c r="A22" s="306">
        <v>22</v>
      </c>
      <c r="B22" s="307" t="s">
        <v>239</v>
      </c>
      <c r="C22" s="308"/>
      <c r="D22" s="113">
        <v>1.806182702327197</v>
      </c>
      <c r="E22" s="115">
        <v>104</v>
      </c>
      <c r="F22" s="114">
        <v>107</v>
      </c>
      <c r="G22" s="114">
        <v>99</v>
      </c>
      <c r="H22" s="114">
        <v>92</v>
      </c>
      <c r="I22" s="140">
        <v>92</v>
      </c>
      <c r="J22" s="115">
        <v>12</v>
      </c>
      <c r="K22" s="116">
        <v>13.043478260869565</v>
      </c>
    </row>
    <row r="23" spans="1:11" ht="14.1" customHeight="1" x14ac:dyDescent="0.2">
      <c r="A23" s="306">
        <v>23</v>
      </c>
      <c r="B23" s="307" t="s">
        <v>240</v>
      </c>
      <c r="C23" s="308"/>
      <c r="D23" s="113">
        <v>0.34734282737061478</v>
      </c>
      <c r="E23" s="115">
        <v>20</v>
      </c>
      <c r="F23" s="114">
        <v>20</v>
      </c>
      <c r="G23" s="114">
        <v>22</v>
      </c>
      <c r="H23" s="114">
        <v>18</v>
      </c>
      <c r="I23" s="140">
        <v>20</v>
      </c>
      <c r="J23" s="115">
        <v>0</v>
      </c>
      <c r="K23" s="116">
        <v>0</v>
      </c>
    </row>
    <row r="24" spans="1:11" ht="14.1" customHeight="1" x14ac:dyDescent="0.2">
      <c r="A24" s="306">
        <v>24</v>
      </c>
      <c r="B24" s="307" t="s">
        <v>241</v>
      </c>
      <c r="C24" s="308"/>
      <c r="D24" s="113">
        <v>1.0246613407433136</v>
      </c>
      <c r="E24" s="115">
        <v>59</v>
      </c>
      <c r="F24" s="114">
        <v>58</v>
      </c>
      <c r="G24" s="114">
        <v>61</v>
      </c>
      <c r="H24" s="114">
        <v>59</v>
      </c>
      <c r="I24" s="140">
        <v>64</v>
      </c>
      <c r="J24" s="115">
        <v>-5</v>
      </c>
      <c r="K24" s="116">
        <v>-7.8125</v>
      </c>
    </row>
    <row r="25" spans="1:11" ht="14.1" customHeight="1" x14ac:dyDescent="0.2">
      <c r="A25" s="306">
        <v>25</v>
      </c>
      <c r="B25" s="307" t="s">
        <v>242</v>
      </c>
      <c r="C25" s="308"/>
      <c r="D25" s="113">
        <v>1.4935741576936437</v>
      </c>
      <c r="E25" s="115">
        <v>86</v>
      </c>
      <c r="F25" s="114">
        <v>85</v>
      </c>
      <c r="G25" s="114">
        <v>93</v>
      </c>
      <c r="H25" s="114">
        <v>88</v>
      </c>
      <c r="I25" s="140">
        <v>89</v>
      </c>
      <c r="J25" s="115">
        <v>-3</v>
      </c>
      <c r="K25" s="116">
        <v>-3.3707865168539324</v>
      </c>
    </row>
    <row r="26" spans="1:11" ht="14.1" customHeight="1" x14ac:dyDescent="0.2">
      <c r="A26" s="306">
        <v>26</v>
      </c>
      <c r="B26" s="307" t="s">
        <v>243</v>
      </c>
      <c r="C26" s="308"/>
      <c r="D26" s="113">
        <v>0.79888850295241398</v>
      </c>
      <c r="E26" s="115">
        <v>46</v>
      </c>
      <c r="F26" s="114">
        <v>45</v>
      </c>
      <c r="G26" s="114">
        <v>43</v>
      </c>
      <c r="H26" s="114">
        <v>44</v>
      </c>
      <c r="I26" s="140">
        <v>47</v>
      </c>
      <c r="J26" s="115">
        <v>-1</v>
      </c>
      <c r="K26" s="116">
        <v>-2.1276595744680851</v>
      </c>
    </row>
    <row r="27" spans="1:11" ht="14.1" customHeight="1" x14ac:dyDescent="0.2">
      <c r="A27" s="306">
        <v>27</v>
      </c>
      <c r="B27" s="307" t="s">
        <v>244</v>
      </c>
      <c r="C27" s="308"/>
      <c r="D27" s="113">
        <v>0.41681139284473778</v>
      </c>
      <c r="E27" s="115">
        <v>24</v>
      </c>
      <c r="F27" s="114">
        <v>22</v>
      </c>
      <c r="G27" s="114">
        <v>21</v>
      </c>
      <c r="H27" s="114">
        <v>21</v>
      </c>
      <c r="I27" s="140">
        <v>23</v>
      </c>
      <c r="J27" s="115">
        <v>1</v>
      </c>
      <c r="K27" s="116">
        <v>4.3478260869565215</v>
      </c>
    </row>
    <row r="28" spans="1:11" ht="14.1" customHeight="1" x14ac:dyDescent="0.2">
      <c r="A28" s="306">
        <v>28</v>
      </c>
      <c r="B28" s="307" t="s">
        <v>245</v>
      </c>
      <c r="C28" s="308"/>
      <c r="D28" s="113">
        <v>1.0246613407433136</v>
      </c>
      <c r="E28" s="115">
        <v>59</v>
      </c>
      <c r="F28" s="114">
        <v>75</v>
      </c>
      <c r="G28" s="114">
        <v>74</v>
      </c>
      <c r="H28" s="114">
        <v>74</v>
      </c>
      <c r="I28" s="140">
        <v>76</v>
      </c>
      <c r="J28" s="115">
        <v>-17</v>
      </c>
      <c r="K28" s="116">
        <v>-22.368421052631579</v>
      </c>
    </row>
    <row r="29" spans="1:11" ht="14.1" customHeight="1" x14ac:dyDescent="0.2">
      <c r="A29" s="306">
        <v>29</v>
      </c>
      <c r="B29" s="307" t="s">
        <v>246</v>
      </c>
      <c r="C29" s="308"/>
      <c r="D29" s="113">
        <v>5.0364709968739145</v>
      </c>
      <c r="E29" s="115">
        <v>290</v>
      </c>
      <c r="F29" s="114">
        <v>333</v>
      </c>
      <c r="G29" s="114">
        <v>329</v>
      </c>
      <c r="H29" s="114">
        <v>315</v>
      </c>
      <c r="I29" s="140">
        <v>284</v>
      </c>
      <c r="J29" s="115">
        <v>6</v>
      </c>
      <c r="K29" s="116">
        <v>2.112676056338028</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3.6992011114970476</v>
      </c>
      <c r="E31" s="115">
        <v>213</v>
      </c>
      <c r="F31" s="114">
        <v>251</v>
      </c>
      <c r="G31" s="114">
        <v>255</v>
      </c>
      <c r="H31" s="114">
        <v>243</v>
      </c>
      <c r="I31" s="140">
        <v>221</v>
      </c>
      <c r="J31" s="115">
        <v>-8</v>
      </c>
      <c r="K31" s="116">
        <v>-3.6199095022624435</v>
      </c>
    </row>
    <row r="32" spans="1:11" ht="14.1" customHeight="1" x14ac:dyDescent="0.2">
      <c r="A32" s="306">
        <v>31</v>
      </c>
      <c r="B32" s="307" t="s">
        <v>251</v>
      </c>
      <c r="C32" s="308"/>
      <c r="D32" s="113">
        <v>0.17367141368530739</v>
      </c>
      <c r="E32" s="115">
        <v>10</v>
      </c>
      <c r="F32" s="114">
        <v>11</v>
      </c>
      <c r="G32" s="114">
        <v>11</v>
      </c>
      <c r="H32" s="114">
        <v>12</v>
      </c>
      <c r="I32" s="140">
        <v>12</v>
      </c>
      <c r="J32" s="115">
        <v>-2</v>
      </c>
      <c r="K32" s="116">
        <v>-16.666666666666668</v>
      </c>
    </row>
    <row r="33" spans="1:11" ht="14.1" customHeight="1" x14ac:dyDescent="0.2">
      <c r="A33" s="306">
        <v>32</v>
      </c>
      <c r="B33" s="307" t="s">
        <v>252</v>
      </c>
      <c r="C33" s="308"/>
      <c r="D33" s="113">
        <v>1.8582841264327892</v>
      </c>
      <c r="E33" s="115">
        <v>107</v>
      </c>
      <c r="F33" s="114">
        <v>117</v>
      </c>
      <c r="G33" s="114">
        <v>118</v>
      </c>
      <c r="H33" s="114">
        <v>121</v>
      </c>
      <c r="I33" s="140">
        <v>121</v>
      </c>
      <c r="J33" s="115">
        <v>-14</v>
      </c>
      <c r="K33" s="116">
        <v>-11.570247933884298</v>
      </c>
    </row>
    <row r="34" spans="1:11" ht="14.1" customHeight="1" x14ac:dyDescent="0.2">
      <c r="A34" s="306">
        <v>33</v>
      </c>
      <c r="B34" s="307" t="s">
        <v>253</v>
      </c>
      <c r="C34" s="308"/>
      <c r="D34" s="113">
        <v>0.76415422021535251</v>
      </c>
      <c r="E34" s="115">
        <v>44</v>
      </c>
      <c r="F34" s="114">
        <v>49</v>
      </c>
      <c r="G34" s="114">
        <v>44</v>
      </c>
      <c r="H34" s="114">
        <v>39</v>
      </c>
      <c r="I34" s="140">
        <v>47</v>
      </c>
      <c r="J34" s="115">
        <v>-3</v>
      </c>
      <c r="K34" s="116">
        <v>-6.3829787234042552</v>
      </c>
    </row>
    <row r="35" spans="1:11" ht="14.1" customHeight="1" x14ac:dyDescent="0.2">
      <c r="A35" s="306">
        <v>34</v>
      </c>
      <c r="B35" s="307" t="s">
        <v>254</v>
      </c>
      <c r="C35" s="308"/>
      <c r="D35" s="113">
        <v>4.6717610281347692</v>
      </c>
      <c r="E35" s="115">
        <v>269</v>
      </c>
      <c r="F35" s="114">
        <v>269</v>
      </c>
      <c r="G35" s="114">
        <v>264</v>
      </c>
      <c r="H35" s="114">
        <v>250</v>
      </c>
      <c r="I35" s="140">
        <v>242</v>
      </c>
      <c r="J35" s="115">
        <v>27</v>
      </c>
      <c r="K35" s="116">
        <v>11.15702479338843</v>
      </c>
    </row>
    <row r="36" spans="1:11" ht="14.1" customHeight="1" x14ac:dyDescent="0.2">
      <c r="A36" s="306">
        <v>41</v>
      </c>
      <c r="B36" s="307" t="s">
        <v>255</v>
      </c>
      <c r="C36" s="308"/>
      <c r="D36" s="113">
        <v>0.10420284821118445</v>
      </c>
      <c r="E36" s="115">
        <v>6</v>
      </c>
      <c r="F36" s="114">
        <v>7</v>
      </c>
      <c r="G36" s="114">
        <v>6</v>
      </c>
      <c r="H36" s="114">
        <v>7</v>
      </c>
      <c r="I36" s="140" t="s">
        <v>513</v>
      </c>
      <c r="J36" s="115" t="s">
        <v>513</v>
      </c>
      <c r="K36" s="116" t="s">
        <v>513</v>
      </c>
    </row>
    <row r="37" spans="1:11" ht="14.1" customHeight="1" x14ac:dyDescent="0.2">
      <c r="A37" s="306">
        <v>42</v>
      </c>
      <c r="B37" s="307" t="s">
        <v>256</v>
      </c>
      <c r="C37" s="308"/>
      <c r="D37" s="113">
        <v>8.6835706842653695E-2</v>
      </c>
      <c r="E37" s="115">
        <v>5</v>
      </c>
      <c r="F37" s="114" t="s">
        <v>513</v>
      </c>
      <c r="G37" s="114" t="s">
        <v>513</v>
      </c>
      <c r="H37" s="114" t="s">
        <v>513</v>
      </c>
      <c r="I37" s="140" t="s">
        <v>513</v>
      </c>
      <c r="J37" s="115" t="s">
        <v>513</v>
      </c>
      <c r="K37" s="116" t="s">
        <v>513</v>
      </c>
    </row>
    <row r="38" spans="1:11" ht="14.1" customHeight="1" x14ac:dyDescent="0.2">
      <c r="A38" s="306">
        <v>43</v>
      </c>
      <c r="B38" s="307" t="s">
        <v>257</v>
      </c>
      <c r="C38" s="308"/>
      <c r="D38" s="113">
        <v>0.24313997915943036</v>
      </c>
      <c r="E38" s="115">
        <v>14</v>
      </c>
      <c r="F38" s="114">
        <v>14</v>
      </c>
      <c r="G38" s="114">
        <v>14</v>
      </c>
      <c r="H38" s="114">
        <v>13</v>
      </c>
      <c r="I38" s="140">
        <v>14</v>
      </c>
      <c r="J38" s="115">
        <v>0</v>
      </c>
      <c r="K38" s="116">
        <v>0</v>
      </c>
    </row>
    <row r="39" spans="1:11" ht="14.1" customHeight="1" x14ac:dyDescent="0.2">
      <c r="A39" s="306">
        <v>51</v>
      </c>
      <c r="B39" s="307" t="s">
        <v>258</v>
      </c>
      <c r="C39" s="308"/>
      <c r="D39" s="113">
        <v>5.0712052796109761</v>
      </c>
      <c r="E39" s="115">
        <v>292</v>
      </c>
      <c r="F39" s="114">
        <v>277</v>
      </c>
      <c r="G39" s="114">
        <v>292</v>
      </c>
      <c r="H39" s="114">
        <v>293</v>
      </c>
      <c r="I39" s="140">
        <v>279</v>
      </c>
      <c r="J39" s="115">
        <v>13</v>
      </c>
      <c r="K39" s="116">
        <v>4.6594982078853047</v>
      </c>
    </row>
    <row r="40" spans="1:11" ht="14.1" customHeight="1" x14ac:dyDescent="0.2">
      <c r="A40" s="306" t="s">
        <v>259</v>
      </c>
      <c r="B40" s="307" t="s">
        <v>260</v>
      </c>
      <c r="C40" s="308"/>
      <c r="D40" s="113">
        <v>3.9076068079194166</v>
      </c>
      <c r="E40" s="115">
        <v>225</v>
      </c>
      <c r="F40" s="114">
        <v>212</v>
      </c>
      <c r="G40" s="114">
        <v>231</v>
      </c>
      <c r="H40" s="114">
        <v>229</v>
      </c>
      <c r="I40" s="140">
        <v>214</v>
      </c>
      <c r="J40" s="115">
        <v>11</v>
      </c>
      <c r="K40" s="116">
        <v>5.1401869158878508</v>
      </c>
    </row>
    <row r="41" spans="1:11" ht="14.1" customHeight="1" x14ac:dyDescent="0.2">
      <c r="A41" s="306"/>
      <c r="B41" s="307" t="s">
        <v>261</v>
      </c>
      <c r="C41" s="308"/>
      <c r="D41" s="113">
        <v>2.9350468912816949</v>
      </c>
      <c r="E41" s="115">
        <v>169</v>
      </c>
      <c r="F41" s="114">
        <v>155</v>
      </c>
      <c r="G41" s="114">
        <v>177</v>
      </c>
      <c r="H41" s="114">
        <v>172</v>
      </c>
      <c r="I41" s="140">
        <v>160</v>
      </c>
      <c r="J41" s="115">
        <v>9</v>
      </c>
      <c r="K41" s="116">
        <v>5.625</v>
      </c>
    </row>
    <row r="42" spans="1:11" ht="14.1" customHeight="1" x14ac:dyDescent="0.2">
      <c r="A42" s="306">
        <v>52</v>
      </c>
      <c r="B42" s="307" t="s">
        <v>262</v>
      </c>
      <c r="C42" s="308"/>
      <c r="D42" s="113">
        <v>5.1059395623480377</v>
      </c>
      <c r="E42" s="115">
        <v>294</v>
      </c>
      <c r="F42" s="114">
        <v>301</v>
      </c>
      <c r="G42" s="114">
        <v>305</v>
      </c>
      <c r="H42" s="114">
        <v>292</v>
      </c>
      <c r="I42" s="140">
        <v>287</v>
      </c>
      <c r="J42" s="115">
        <v>7</v>
      </c>
      <c r="K42" s="116">
        <v>2.4390243902439024</v>
      </c>
    </row>
    <row r="43" spans="1:11" ht="14.1" customHeight="1" x14ac:dyDescent="0.2">
      <c r="A43" s="306" t="s">
        <v>263</v>
      </c>
      <c r="B43" s="307" t="s">
        <v>264</v>
      </c>
      <c r="C43" s="308"/>
      <c r="D43" s="113">
        <v>4.9670024313997914</v>
      </c>
      <c r="E43" s="115">
        <v>286</v>
      </c>
      <c r="F43" s="114">
        <v>294</v>
      </c>
      <c r="G43" s="114">
        <v>299</v>
      </c>
      <c r="H43" s="114">
        <v>285</v>
      </c>
      <c r="I43" s="140">
        <v>280</v>
      </c>
      <c r="J43" s="115">
        <v>6</v>
      </c>
      <c r="K43" s="116">
        <v>2.1428571428571428</v>
      </c>
    </row>
    <row r="44" spans="1:11" ht="14.1" customHeight="1" x14ac:dyDescent="0.2">
      <c r="A44" s="306">
        <v>53</v>
      </c>
      <c r="B44" s="307" t="s">
        <v>265</v>
      </c>
      <c r="C44" s="308"/>
      <c r="D44" s="113">
        <v>0.81625564432094477</v>
      </c>
      <c r="E44" s="115">
        <v>47</v>
      </c>
      <c r="F44" s="114">
        <v>54</v>
      </c>
      <c r="G44" s="114">
        <v>57</v>
      </c>
      <c r="H44" s="114">
        <v>57</v>
      </c>
      <c r="I44" s="140">
        <v>57</v>
      </c>
      <c r="J44" s="115">
        <v>-10</v>
      </c>
      <c r="K44" s="116">
        <v>-17.543859649122808</v>
      </c>
    </row>
    <row r="45" spans="1:11" ht="14.1" customHeight="1" x14ac:dyDescent="0.2">
      <c r="A45" s="306" t="s">
        <v>266</v>
      </c>
      <c r="B45" s="307" t="s">
        <v>267</v>
      </c>
      <c r="C45" s="308"/>
      <c r="D45" s="113">
        <v>0.81625564432094477</v>
      </c>
      <c r="E45" s="115">
        <v>47</v>
      </c>
      <c r="F45" s="114">
        <v>54</v>
      </c>
      <c r="G45" s="114">
        <v>57</v>
      </c>
      <c r="H45" s="114">
        <v>56</v>
      </c>
      <c r="I45" s="140">
        <v>56</v>
      </c>
      <c r="J45" s="115">
        <v>-9</v>
      </c>
      <c r="K45" s="116">
        <v>-16.071428571428573</v>
      </c>
    </row>
    <row r="46" spans="1:11" ht="14.1" customHeight="1" x14ac:dyDescent="0.2">
      <c r="A46" s="306">
        <v>54</v>
      </c>
      <c r="B46" s="307" t="s">
        <v>268</v>
      </c>
      <c r="C46" s="308"/>
      <c r="D46" s="113">
        <v>12.139631816602988</v>
      </c>
      <c r="E46" s="115">
        <v>699</v>
      </c>
      <c r="F46" s="114">
        <v>719</v>
      </c>
      <c r="G46" s="114">
        <v>726</v>
      </c>
      <c r="H46" s="114">
        <v>720</v>
      </c>
      <c r="I46" s="140">
        <v>696</v>
      </c>
      <c r="J46" s="115">
        <v>3</v>
      </c>
      <c r="K46" s="116">
        <v>0.43103448275862066</v>
      </c>
    </row>
    <row r="47" spans="1:11" ht="14.1" customHeight="1" x14ac:dyDescent="0.2">
      <c r="A47" s="306">
        <v>61</v>
      </c>
      <c r="B47" s="307" t="s">
        <v>269</v>
      </c>
      <c r="C47" s="308"/>
      <c r="D47" s="113">
        <v>0.65995137200416809</v>
      </c>
      <c r="E47" s="115">
        <v>38</v>
      </c>
      <c r="F47" s="114">
        <v>37</v>
      </c>
      <c r="G47" s="114">
        <v>37</v>
      </c>
      <c r="H47" s="114">
        <v>38</v>
      </c>
      <c r="I47" s="140">
        <v>37</v>
      </c>
      <c r="J47" s="115">
        <v>1</v>
      </c>
      <c r="K47" s="116">
        <v>2.7027027027027026</v>
      </c>
    </row>
    <row r="48" spans="1:11" ht="14.1" customHeight="1" x14ac:dyDescent="0.2">
      <c r="A48" s="306">
        <v>62</v>
      </c>
      <c r="B48" s="307" t="s">
        <v>270</v>
      </c>
      <c r="C48" s="308"/>
      <c r="D48" s="113">
        <v>10.194511983327544</v>
      </c>
      <c r="E48" s="115">
        <v>587</v>
      </c>
      <c r="F48" s="114">
        <v>579</v>
      </c>
      <c r="G48" s="114">
        <v>604</v>
      </c>
      <c r="H48" s="114">
        <v>628</v>
      </c>
      <c r="I48" s="140">
        <v>584</v>
      </c>
      <c r="J48" s="115">
        <v>3</v>
      </c>
      <c r="K48" s="116">
        <v>0.51369863013698636</v>
      </c>
    </row>
    <row r="49" spans="1:11" ht="14.1" customHeight="1" x14ac:dyDescent="0.2">
      <c r="A49" s="306">
        <v>63</v>
      </c>
      <c r="B49" s="307" t="s">
        <v>271</v>
      </c>
      <c r="C49" s="308"/>
      <c r="D49" s="113">
        <v>9.9340048627995827</v>
      </c>
      <c r="E49" s="115">
        <v>572</v>
      </c>
      <c r="F49" s="114">
        <v>681</v>
      </c>
      <c r="G49" s="114">
        <v>718</v>
      </c>
      <c r="H49" s="114">
        <v>707</v>
      </c>
      <c r="I49" s="140">
        <v>648</v>
      </c>
      <c r="J49" s="115">
        <v>-76</v>
      </c>
      <c r="K49" s="116">
        <v>-11.728395061728396</v>
      </c>
    </row>
    <row r="50" spans="1:11" ht="14.1" customHeight="1" x14ac:dyDescent="0.2">
      <c r="A50" s="306" t="s">
        <v>272</v>
      </c>
      <c r="B50" s="307" t="s">
        <v>273</v>
      </c>
      <c r="C50" s="308"/>
      <c r="D50" s="113">
        <v>0.55574852379298367</v>
      </c>
      <c r="E50" s="115">
        <v>32</v>
      </c>
      <c r="F50" s="114">
        <v>41</v>
      </c>
      <c r="G50" s="114">
        <v>39</v>
      </c>
      <c r="H50" s="114">
        <v>36</v>
      </c>
      <c r="I50" s="140">
        <v>41</v>
      </c>
      <c r="J50" s="115">
        <v>-9</v>
      </c>
      <c r="K50" s="116">
        <v>-21.951219512195124</v>
      </c>
    </row>
    <row r="51" spans="1:11" ht="14.1" customHeight="1" x14ac:dyDescent="0.2">
      <c r="A51" s="306" t="s">
        <v>274</v>
      </c>
      <c r="B51" s="307" t="s">
        <v>275</v>
      </c>
      <c r="C51" s="308"/>
      <c r="D51" s="113">
        <v>9.1524835012157002</v>
      </c>
      <c r="E51" s="115">
        <v>527</v>
      </c>
      <c r="F51" s="114">
        <v>628</v>
      </c>
      <c r="G51" s="114">
        <v>666</v>
      </c>
      <c r="H51" s="114">
        <v>658</v>
      </c>
      <c r="I51" s="140">
        <v>594</v>
      </c>
      <c r="J51" s="115">
        <v>-67</v>
      </c>
      <c r="K51" s="116">
        <v>-11.27946127946128</v>
      </c>
    </row>
    <row r="52" spans="1:11" ht="14.1" customHeight="1" x14ac:dyDescent="0.2">
      <c r="A52" s="306">
        <v>71</v>
      </c>
      <c r="B52" s="307" t="s">
        <v>276</v>
      </c>
      <c r="C52" s="308"/>
      <c r="D52" s="113">
        <v>15.560958666203543</v>
      </c>
      <c r="E52" s="115">
        <v>896</v>
      </c>
      <c r="F52" s="114">
        <v>914</v>
      </c>
      <c r="G52" s="114">
        <v>916</v>
      </c>
      <c r="H52" s="114">
        <v>932</v>
      </c>
      <c r="I52" s="140">
        <v>886</v>
      </c>
      <c r="J52" s="115">
        <v>10</v>
      </c>
      <c r="K52" s="116">
        <v>1.1286681715575622</v>
      </c>
    </row>
    <row r="53" spans="1:11" ht="14.1" customHeight="1" x14ac:dyDescent="0.2">
      <c r="A53" s="306" t="s">
        <v>277</v>
      </c>
      <c r="B53" s="307" t="s">
        <v>278</v>
      </c>
      <c r="C53" s="308"/>
      <c r="D53" s="113">
        <v>0.76415422021535251</v>
      </c>
      <c r="E53" s="115">
        <v>44</v>
      </c>
      <c r="F53" s="114">
        <v>43</v>
      </c>
      <c r="G53" s="114">
        <v>46</v>
      </c>
      <c r="H53" s="114">
        <v>46</v>
      </c>
      <c r="I53" s="140">
        <v>42</v>
      </c>
      <c r="J53" s="115">
        <v>2</v>
      </c>
      <c r="K53" s="116">
        <v>4.7619047619047619</v>
      </c>
    </row>
    <row r="54" spans="1:11" ht="14.1" customHeight="1" x14ac:dyDescent="0.2">
      <c r="A54" s="306" t="s">
        <v>279</v>
      </c>
      <c r="B54" s="307" t="s">
        <v>280</v>
      </c>
      <c r="C54" s="308"/>
      <c r="D54" s="113">
        <v>13.529003126085446</v>
      </c>
      <c r="E54" s="115">
        <v>779</v>
      </c>
      <c r="F54" s="114">
        <v>798</v>
      </c>
      <c r="G54" s="114">
        <v>796</v>
      </c>
      <c r="H54" s="114">
        <v>820</v>
      </c>
      <c r="I54" s="140">
        <v>782</v>
      </c>
      <c r="J54" s="115">
        <v>-3</v>
      </c>
      <c r="K54" s="116">
        <v>-0.38363171355498721</v>
      </c>
    </row>
    <row r="55" spans="1:11" ht="14.1" customHeight="1" x14ac:dyDescent="0.2">
      <c r="A55" s="306">
        <v>72</v>
      </c>
      <c r="B55" s="307" t="s">
        <v>281</v>
      </c>
      <c r="C55" s="308"/>
      <c r="D55" s="113">
        <v>1.0420284821118444</v>
      </c>
      <c r="E55" s="115">
        <v>60</v>
      </c>
      <c r="F55" s="114">
        <v>61</v>
      </c>
      <c r="G55" s="114">
        <v>61</v>
      </c>
      <c r="H55" s="114">
        <v>59</v>
      </c>
      <c r="I55" s="140">
        <v>57</v>
      </c>
      <c r="J55" s="115">
        <v>3</v>
      </c>
      <c r="K55" s="116">
        <v>5.2631578947368425</v>
      </c>
    </row>
    <row r="56" spans="1:11" ht="14.1" customHeight="1" x14ac:dyDescent="0.2">
      <c r="A56" s="306" t="s">
        <v>282</v>
      </c>
      <c r="B56" s="307" t="s">
        <v>283</v>
      </c>
      <c r="C56" s="308"/>
      <c r="D56" s="113">
        <v>0.10420284821118445</v>
      </c>
      <c r="E56" s="115">
        <v>6</v>
      </c>
      <c r="F56" s="114">
        <v>7</v>
      </c>
      <c r="G56" s="114">
        <v>7</v>
      </c>
      <c r="H56" s="114">
        <v>5</v>
      </c>
      <c r="I56" s="140">
        <v>4</v>
      </c>
      <c r="J56" s="115">
        <v>2</v>
      </c>
      <c r="K56" s="116">
        <v>50</v>
      </c>
    </row>
    <row r="57" spans="1:11" ht="14.1" customHeight="1" x14ac:dyDescent="0.2">
      <c r="A57" s="306" t="s">
        <v>284</v>
      </c>
      <c r="B57" s="307" t="s">
        <v>285</v>
      </c>
      <c r="C57" s="308"/>
      <c r="D57" s="113">
        <v>0.60784994789857594</v>
      </c>
      <c r="E57" s="115">
        <v>35</v>
      </c>
      <c r="F57" s="114">
        <v>35</v>
      </c>
      <c r="G57" s="114">
        <v>34</v>
      </c>
      <c r="H57" s="114">
        <v>34</v>
      </c>
      <c r="I57" s="140">
        <v>36</v>
      </c>
      <c r="J57" s="115">
        <v>-1</v>
      </c>
      <c r="K57" s="116">
        <v>-2.7777777777777777</v>
      </c>
    </row>
    <row r="58" spans="1:11" ht="14.1" customHeight="1" x14ac:dyDescent="0.2">
      <c r="A58" s="306">
        <v>73</v>
      </c>
      <c r="B58" s="307" t="s">
        <v>286</v>
      </c>
      <c r="C58" s="308"/>
      <c r="D58" s="113">
        <v>0.79888850295241398</v>
      </c>
      <c r="E58" s="115">
        <v>46</v>
      </c>
      <c r="F58" s="114">
        <v>46</v>
      </c>
      <c r="G58" s="114">
        <v>44</v>
      </c>
      <c r="H58" s="114">
        <v>47</v>
      </c>
      <c r="I58" s="140">
        <v>52</v>
      </c>
      <c r="J58" s="115">
        <v>-6</v>
      </c>
      <c r="K58" s="116">
        <v>-11.538461538461538</v>
      </c>
    </row>
    <row r="59" spans="1:11" ht="14.1" customHeight="1" x14ac:dyDescent="0.2">
      <c r="A59" s="306" t="s">
        <v>287</v>
      </c>
      <c r="B59" s="307" t="s">
        <v>288</v>
      </c>
      <c r="C59" s="308"/>
      <c r="D59" s="113">
        <v>0.64258423063563741</v>
      </c>
      <c r="E59" s="115">
        <v>37</v>
      </c>
      <c r="F59" s="114">
        <v>35</v>
      </c>
      <c r="G59" s="114">
        <v>34</v>
      </c>
      <c r="H59" s="114">
        <v>39</v>
      </c>
      <c r="I59" s="140">
        <v>41</v>
      </c>
      <c r="J59" s="115">
        <v>-4</v>
      </c>
      <c r="K59" s="116">
        <v>-9.7560975609756095</v>
      </c>
    </row>
    <row r="60" spans="1:11" ht="14.1" customHeight="1" x14ac:dyDescent="0.2">
      <c r="A60" s="306">
        <v>81</v>
      </c>
      <c r="B60" s="307" t="s">
        <v>289</v>
      </c>
      <c r="C60" s="308"/>
      <c r="D60" s="113">
        <v>3.2476554359152483</v>
      </c>
      <c r="E60" s="115">
        <v>187</v>
      </c>
      <c r="F60" s="114">
        <v>188</v>
      </c>
      <c r="G60" s="114">
        <v>176</v>
      </c>
      <c r="H60" s="114">
        <v>179</v>
      </c>
      <c r="I60" s="140">
        <v>178</v>
      </c>
      <c r="J60" s="115">
        <v>9</v>
      </c>
      <c r="K60" s="116">
        <v>5.0561797752808992</v>
      </c>
    </row>
    <row r="61" spans="1:11" ht="14.1" customHeight="1" x14ac:dyDescent="0.2">
      <c r="A61" s="306" t="s">
        <v>290</v>
      </c>
      <c r="B61" s="307" t="s">
        <v>291</v>
      </c>
      <c r="C61" s="308"/>
      <c r="D61" s="113">
        <v>0.97255991663772146</v>
      </c>
      <c r="E61" s="115">
        <v>56</v>
      </c>
      <c r="F61" s="114">
        <v>61</v>
      </c>
      <c r="G61" s="114">
        <v>58</v>
      </c>
      <c r="H61" s="114">
        <v>62</v>
      </c>
      <c r="I61" s="140">
        <v>60</v>
      </c>
      <c r="J61" s="115">
        <v>-4</v>
      </c>
      <c r="K61" s="116">
        <v>-6.666666666666667</v>
      </c>
    </row>
    <row r="62" spans="1:11" ht="14.1" customHeight="1" x14ac:dyDescent="0.2">
      <c r="A62" s="306" t="s">
        <v>292</v>
      </c>
      <c r="B62" s="307" t="s">
        <v>293</v>
      </c>
      <c r="C62" s="308"/>
      <c r="D62" s="113">
        <v>1.1983327544286211</v>
      </c>
      <c r="E62" s="115">
        <v>69</v>
      </c>
      <c r="F62" s="114">
        <v>68</v>
      </c>
      <c r="G62" s="114">
        <v>59</v>
      </c>
      <c r="H62" s="114">
        <v>57</v>
      </c>
      <c r="I62" s="140">
        <v>61</v>
      </c>
      <c r="J62" s="115">
        <v>8</v>
      </c>
      <c r="K62" s="116">
        <v>13.114754098360656</v>
      </c>
    </row>
    <row r="63" spans="1:11" ht="14.1" customHeight="1" x14ac:dyDescent="0.2">
      <c r="A63" s="306"/>
      <c r="B63" s="307" t="s">
        <v>294</v>
      </c>
      <c r="C63" s="308"/>
      <c r="D63" s="113">
        <v>1.1983327544286211</v>
      </c>
      <c r="E63" s="115">
        <v>69</v>
      </c>
      <c r="F63" s="114">
        <v>68</v>
      </c>
      <c r="G63" s="114">
        <v>59</v>
      </c>
      <c r="H63" s="114">
        <v>57</v>
      </c>
      <c r="I63" s="140">
        <v>61</v>
      </c>
      <c r="J63" s="115">
        <v>8</v>
      </c>
      <c r="K63" s="116">
        <v>13.114754098360656</v>
      </c>
    </row>
    <row r="64" spans="1:11" ht="14.1" customHeight="1" x14ac:dyDescent="0.2">
      <c r="A64" s="306" t="s">
        <v>295</v>
      </c>
      <c r="B64" s="307" t="s">
        <v>296</v>
      </c>
      <c r="C64" s="308"/>
      <c r="D64" s="113">
        <v>0</v>
      </c>
      <c r="E64" s="115">
        <v>0</v>
      </c>
      <c r="F64" s="114" t="s">
        <v>513</v>
      </c>
      <c r="G64" s="114" t="s">
        <v>513</v>
      </c>
      <c r="H64" s="114" t="s">
        <v>513</v>
      </c>
      <c r="I64" s="140" t="s">
        <v>513</v>
      </c>
      <c r="J64" s="115" t="s">
        <v>513</v>
      </c>
      <c r="K64" s="116" t="s">
        <v>513</v>
      </c>
    </row>
    <row r="65" spans="1:11" ht="14.1" customHeight="1" x14ac:dyDescent="0.2">
      <c r="A65" s="306" t="s">
        <v>297</v>
      </c>
      <c r="B65" s="307" t="s">
        <v>298</v>
      </c>
      <c r="C65" s="308"/>
      <c r="D65" s="113">
        <v>0.83362278568947557</v>
      </c>
      <c r="E65" s="115">
        <v>48</v>
      </c>
      <c r="F65" s="114">
        <v>43</v>
      </c>
      <c r="G65" s="114">
        <v>43</v>
      </c>
      <c r="H65" s="114">
        <v>43</v>
      </c>
      <c r="I65" s="140">
        <v>44</v>
      </c>
      <c r="J65" s="115">
        <v>4</v>
      </c>
      <c r="K65" s="116">
        <v>9.0909090909090917</v>
      </c>
    </row>
    <row r="66" spans="1:11" ht="14.1" customHeight="1" x14ac:dyDescent="0.2">
      <c r="A66" s="306">
        <v>82</v>
      </c>
      <c r="B66" s="307" t="s">
        <v>299</v>
      </c>
      <c r="C66" s="308"/>
      <c r="D66" s="113">
        <v>1.9798541160125043</v>
      </c>
      <c r="E66" s="115">
        <v>114</v>
      </c>
      <c r="F66" s="114">
        <v>116</v>
      </c>
      <c r="G66" s="114">
        <v>122</v>
      </c>
      <c r="H66" s="114">
        <v>120</v>
      </c>
      <c r="I66" s="140">
        <v>107</v>
      </c>
      <c r="J66" s="115">
        <v>7</v>
      </c>
      <c r="K66" s="116">
        <v>6.5420560747663554</v>
      </c>
    </row>
    <row r="67" spans="1:11" ht="14.1" customHeight="1" x14ac:dyDescent="0.2">
      <c r="A67" s="306" t="s">
        <v>300</v>
      </c>
      <c r="B67" s="307" t="s">
        <v>301</v>
      </c>
      <c r="C67" s="308"/>
      <c r="D67" s="113">
        <v>0.76415422021535251</v>
      </c>
      <c r="E67" s="115">
        <v>44</v>
      </c>
      <c r="F67" s="114">
        <v>43</v>
      </c>
      <c r="G67" s="114">
        <v>51</v>
      </c>
      <c r="H67" s="114">
        <v>48</v>
      </c>
      <c r="I67" s="140">
        <v>36</v>
      </c>
      <c r="J67" s="115">
        <v>8</v>
      </c>
      <c r="K67" s="116">
        <v>22.222222222222221</v>
      </c>
    </row>
    <row r="68" spans="1:11" ht="14.1" customHeight="1" x14ac:dyDescent="0.2">
      <c r="A68" s="306" t="s">
        <v>302</v>
      </c>
      <c r="B68" s="307" t="s">
        <v>303</v>
      </c>
      <c r="C68" s="308"/>
      <c r="D68" s="113">
        <v>0.85098992705800625</v>
      </c>
      <c r="E68" s="115">
        <v>49</v>
      </c>
      <c r="F68" s="114">
        <v>51</v>
      </c>
      <c r="G68" s="114">
        <v>50</v>
      </c>
      <c r="H68" s="114">
        <v>51</v>
      </c>
      <c r="I68" s="140">
        <v>53</v>
      </c>
      <c r="J68" s="115">
        <v>-4</v>
      </c>
      <c r="K68" s="116">
        <v>-7.5471698113207548</v>
      </c>
    </row>
    <row r="69" spans="1:11" ht="14.1" customHeight="1" x14ac:dyDescent="0.2">
      <c r="A69" s="306">
        <v>83</v>
      </c>
      <c r="B69" s="307" t="s">
        <v>304</v>
      </c>
      <c r="C69" s="308"/>
      <c r="D69" s="113">
        <v>3.0045154567558181</v>
      </c>
      <c r="E69" s="115">
        <v>173</v>
      </c>
      <c r="F69" s="114">
        <v>173</v>
      </c>
      <c r="G69" s="114">
        <v>180</v>
      </c>
      <c r="H69" s="114">
        <v>173</v>
      </c>
      <c r="I69" s="140">
        <v>175</v>
      </c>
      <c r="J69" s="115">
        <v>-2</v>
      </c>
      <c r="K69" s="116">
        <v>-1.1428571428571428</v>
      </c>
    </row>
    <row r="70" spans="1:11" ht="14.1" customHeight="1" x14ac:dyDescent="0.2">
      <c r="A70" s="306" t="s">
        <v>305</v>
      </c>
      <c r="B70" s="307" t="s">
        <v>306</v>
      </c>
      <c r="C70" s="308"/>
      <c r="D70" s="113">
        <v>0.97255991663772146</v>
      </c>
      <c r="E70" s="115">
        <v>56</v>
      </c>
      <c r="F70" s="114">
        <v>52</v>
      </c>
      <c r="G70" s="114">
        <v>49</v>
      </c>
      <c r="H70" s="114">
        <v>51</v>
      </c>
      <c r="I70" s="140">
        <v>50</v>
      </c>
      <c r="J70" s="115">
        <v>6</v>
      </c>
      <c r="K70" s="116">
        <v>12</v>
      </c>
    </row>
    <row r="71" spans="1:11" ht="14.1" customHeight="1" x14ac:dyDescent="0.2">
      <c r="A71" s="306"/>
      <c r="B71" s="307" t="s">
        <v>307</v>
      </c>
      <c r="C71" s="308"/>
      <c r="D71" s="113">
        <v>0.57311566516151446</v>
      </c>
      <c r="E71" s="115">
        <v>33</v>
      </c>
      <c r="F71" s="114">
        <v>31</v>
      </c>
      <c r="G71" s="114">
        <v>29</v>
      </c>
      <c r="H71" s="114">
        <v>32</v>
      </c>
      <c r="I71" s="140">
        <v>30</v>
      </c>
      <c r="J71" s="115">
        <v>3</v>
      </c>
      <c r="K71" s="116">
        <v>10</v>
      </c>
    </row>
    <row r="72" spans="1:11" ht="14.1" customHeight="1" x14ac:dyDescent="0.2">
      <c r="A72" s="306">
        <v>84</v>
      </c>
      <c r="B72" s="307" t="s">
        <v>308</v>
      </c>
      <c r="C72" s="308"/>
      <c r="D72" s="113">
        <v>1.2851684612712748</v>
      </c>
      <c r="E72" s="115">
        <v>74</v>
      </c>
      <c r="F72" s="114">
        <v>71</v>
      </c>
      <c r="G72" s="114">
        <v>76</v>
      </c>
      <c r="H72" s="114">
        <v>75</v>
      </c>
      <c r="I72" s="140">
        <v>70</v>
      </c>
      <c r="J72" s="115">
        <v>4</v>
      </c>
      <c r="K72" s="116">
        <v>5.7142857142857144</v>
      </c>
    </row>
    <row r="73" spans="1:11" ht="14.1" customHeight="1" x14ac:dyDescent="0.2">
      <c r="A73" s="306" t="s">
        <v>309</v>
      </c>
      <c r="B73" s="307" t="s">
        <v>310</v>
      </c>
      <c r="C73" s="308"/>
      <c r="D73" s="113">
        <v>0.24313997915943036</v>
      </c>
      <c r="E73" s="115">
        <v>14</v>
      </c>
      <c r="F73" s="114">
        <v>8</v>
      </c>
      <c r="G73" s="114">
        <v>8</v>
      </c>
      <c r="H73" s="114">
        <v>10</v>
      </c>
      <c r="I73" s="140">
        <v>11</v>
      </c>
      <c r="J73" s="115">
        <v>3</v>
      </c>
      <c r="K73" s="116">
        <v>27.272727272727273</v>
      </c>
    </row>
    <row r="74" spans="1:11" ht="14.1" customHeight="1" x14ac:dyDescent="0.2">
      <c r="A74" s="306" t="s">
        <v>311</v>
      </c>
      <c r="B74" s="307" t="s">
        <v>312</v>
      </c>
      <c r="C74" s="308"/>
      <c r="D74" s="113">
        <v>0</v>
      </c>
      <c r="E74" s="115">
        <v>0</v>
      </c>
      <c r="F74" s="114">
        <v>0</v>
      </c>
      <c r="G74" s="114">
        <v>0</v>
      </c>
      <c r="H74" s="114">
        <v>0</v>
      </c>
      <c r="I74" s="140">
        <v>0</v>
      </c>
      <c r="J74" s="115">
        <v>0</v>
      </c>
      <c r="K74" s="116">
        <v>0</v>
      </c>
    </row>
    <row r="75" spans="1:11" ht="14.1" customHeight="1" x14ac:dyDescent="0.2">
      <c r="A75" s="306" t="s">
        <v>313</v>
      </c>
      <c r="B75" s="307" t="s">
        <v>314</v>
      </c>
      <c r="C75" s="308"/>
      <c r="D75" s="113">
        <v>5.2101424105592223E-2</v>
      </c>
      <c r="E75" s="115">
        <v>3</v>
      </c>
      <c r="F75" s="114">
        <v>3</v>
      </c>
      <c r="G75" s="114">
        <v>4</v>
      </c>
      <c r="H75" s="114" t="s">
        <v>513</v>
      </c>
      <c r="I75" s="140" t="s">
        <v>513</v>
      </c>
      <c r="J75" s="115" t="s">
        <v>513</v>
      </c>
      <c r="K75" s="116" t="s">
        <v>513</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0.12156998957971518</v>
      </c>
      <c r="E77" s="115">
        <v>7</v>
      </c>
      <c r="F77" s="114">
        <v>7</v>
      </c>
      <c r="G77" s="114">
        <v>4</v>
      </c>
      <c r="H77" s="114">
        <v>6</v>
      </c>
      <c r="I77" s="140">
        <v>6</v>
      </c>
      <c r="J77" s="115">
        <v>1</v>
      </c>
      <c r="K77" s="116">
        <v>16.666666666666668</v>
      </c>
    </row>
    <row r="78" spans="1:11" ht="14.1" customHeight="1" x14ac:dyDescent="0.2">
      <c r="A78" s="306">
        <v>93</v>
      </c>
      <c r="B78" s="307" t="s">
        <v>317</v>
      </c>
      <c r="C78" s="308"/>
      <c r="D78" s="113">
        <v>8.6835706842653695E-2</v>
      </c>
      <c r="E78" s="115">
        <v>5</v>
      </c>
      <c r="F78" s="114">
        <v>5</v>
      </c>
      <c r="G78" s="114">
        <v>6</v>
      </c>
      <c r="H78" s="114">
        <v>7</v>
      </c>
      <c r="I78" s="140">
        <v>7</v>
      </c>
      <c r="J78" s="115">
        <v>-2</v>
      </c>
      <c r="K78" s="116">
        <v>-28.571428571428573</v>
      </c>
    </row>
    <row r="79" spans="1:11" ht="14.1" customHeight="1" x14ac:dyDescent="0.2">
      <c r="A79" s="306">
        <v>94</v>
      </c>
      <c r="B79" s="307" t="s">
        <v>318</v>
      </c>
      <c r="C79" s="308"/>
      <c r="D79" s="113">
        <v>0.69468565474122956</v>
      </c>
      <c r="E79" s="115">
        <v>40</v>
      </c>
      <c r="F79" s="114">
        <v>38</v>
      </c>
      <c r="G79" s="114">
        <v>40</v>
      </c>
      <c r="H79" s="114">
        <v>37</v>
      </c>
      <c r="I79" s="140">
        <v>39</v>
      </c>
      <c r="J79" s="115">
        <v>1</v>
      </c>
      <c r="K79" s="116">
        <v>2.5641025641025643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4.4459881903438694</v>
      </c>
      <c r="E81" s="143">
        <v>256</v>
      </c>
      <c r="F81" s="144">
        <v>273</v>
      </c>
      <c r="G81" s="144">
        <v>274</v>
      </c>
      <c r="H81" s="144">
        <v>277</v>
      </c>
      <c r="I81" s="145">
        <v>290</v>
      </c>
      <c r="J81" s="143">
        <v>-34</v>
      </c>
      <c r="K81" s="146">
        <v>-11.724137931034482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1101</v>
      </c>
      <c r="G12" s="536">
        <v>854</v>
      </c>
      <c r="H12" s="536">
        <v>1496</v>
      </c>
      <c r="I12" s="536">
        <v>1123</v>
      </c>
      <c r="J12" s="537">
        <v>1199</v>
      </c>
      <c r="K12" s="538">
        <v>-98</v>
      </c>
      <c r="L12" s="349">
        <v>-8.1734778982485405</v>
      </c>
    </row>
    <row r="13" spans="1:17" s="110" customFormat="1" ht="15" customHeight="1" x14ac:dyDescent="0.2">
      <c r="A13" s="350" t="s">
        <v>344</v>
      </c>
      <c r="B13" s="351" t="s">
        <v>345</v>
      </c>
      <c r="C13" s="347"/>
      <c r="D13" s="347"/>
      <c r="E13" s="348"/>
      <c r="F13" s="536">
        <v>572</v>
      </c>
      <c r="G13" s="536">
        <v>369</v>
      </c>
      <c r="H13" s="536">
        <v>769</v>
      </c>
      <c r="I13" s="536">
        <v>597</v>
      </c>
      <c r="J13" s="537">
        <v>626</v>
      </c>
      <c r="K13" s="538">
        <v>-54</v>
      </c>
      <c r="L13" s="349">
        <v>-8.6261980830670932</v>
      </c>
    </row>
    <row r="14" spans="1:17" s="110" customFormat="1" ht="22.5" customHeight="1" x14ac:dyDescent="0.2">
      <c r="A14" s="350"/>
      <c r="B14" s="351" t="s">
        <v>346</v>
      </c>
      <c r="C14" s="347"/>
      <c r="D14" s="347"/>
      <c r="E14" s="348"/>
      <c r="F14" s="536">
        <v>529</v>
      </c>
      <c r="G14" s="536">
        <v>485</v>
      </c>
      <c r="H14" s="536">
        <v>727</v>
      </c>
      <c r="I14" s="536">
        <v>526</v>
      </c>
      <c r="J14" s="537">
        <v>573</v>
      </c>
      <c r="K14" s="538">
        <v>-44</v>
      </c>
      <c r="L14" s="349">
        <v>-7.678883071553229</v>
      </c>
    </row>
    <row r="15" spans="1:17" s="110" customFormat="1" ht="15" customHeight="1" x14ac:dyDescent="0.2">
      <c r="A15" s="350" t="s">
        <v>347</v>
      </c>
      <c r="B15" s="351" t="s">
        <v>108</v>
      </c>
      <c r="C15" s="347"/>
      <c r="D15" s="347"/>
      <c r="E15" s="348"/>
      <c r="F15" s="536">
        <v>187</v>
      </c>
      <c r="G15" s="536">
        <v>177</v>
      </c>
      <c r="H15" s="536">
        <v>565</v>
      </c>
      <c r="I15" s="536">
        <v>260</v>
      </c>
      <c r="J15" s="537">
        <v>233</v>
      </c>
      <c r="K15" s="538">
        <v>-46</v>
      </c>
      <c r="L15" s="349">
        <v>-19.742489270386265</v>
      </c>
    </row>
    <row r="16" spans="1:17" s="110" customFormat="1" ht="15" customHeight="1" x14ac:dyDescent="0.2">
      <c r="A16" s="350"/>
      <c r="B16" s="351" t="s">
        <v>109</v>
      </c>
      <c r="C16" s="347"/>
      <c r="D16" s="347"/>
      <c r="E16" s="348"/>
      <c r="F16" s="536">
        <v>729</v>
      </c>
      <c r="G16" s="536">
        <v>582</v>
      </c>
      <c r="H16" s="536">
        <v>792</v>
      </c>
      <c r="I16" s="536">
        <v>717</v>
      </c>
      <c r="J16" s="537">
        <v>780</v>
      </c>
      <c r="K16" s="538">
        <v>-51</v>
      </c>
      <c r="L16" s="349">
        <v>-6.5384615384615383</v>
      </c>
    </row>
    <row r="17" spans="1:12" s="110" customFormat="1" ht="15" customHeight="1" x14ac:dyDescent="0.2">
      <c r="A17" s="350"/>
      <c r="B17" s="351" t="s">
        <v>110</v>
      </c>
      <c r="C17" s="347"/>
      <c r="D17" s="347"/>
      <c r="E17" s="348"/>
      <c r="F17" s="536">
        <v>160</v>
      </c>
      <c r="G17" s="536">
        <v>81</v>
      </c>
      <c r="H17" s="536">
        <v>119</v>
      </c>
      <c r="I17" s="536">
        <v>134</v>
      </c>
      <c r="J17" s="537">
        <v>161</v>
      </c>
      <c r="K17" s="538">
        <v>-1</v>
      </c>
      <c r="L17" s="349">
        <v>-0.6211180124223602</v>
      </c>
    </row>
    <row r="18" spans="1:12" s="110" customFormat="1" ht="15" customHeight="1" x14ac:dyDescent="0.2">
      <c r="A18" s="350"/>
      <c r="B18" s="351" t="s">
        <v>111</v>
      </c>
      <c r="C18" s="347"/>
      <c r="D18" s="347"/>
      <c r="E18" s="348"/>
      <c r="F18" s="536">
        <v>25</v>
      </c>
      <c r="G18" s="536">
        <v>14</v>
      </c>
      <c r="H18" s="536">
        <v>20</v>
      </c>
      <c r="I18" s="536">
        <v>12</v>
      </c>
      <c r="J18" s="537">
        <v>25</v>
      </c>
      <c r="K18" s="538">
        <v>0</v>
      </c>
      <c r="L18" s="349">
        <v>0</v>
      </c>
    </row>
    <row r="19" spans="1:12" s="110" customFormat="1" ht="15" customHeight="1" x14ac:dyDescent="0.2">
      <c r="A19" s="118" t="s">
        <v>113</v>
      </c>
      <c r="B19" s="119" t="s">
        <v>181</v>
      </c>
      <c r="C19" s="347"/>
      <c r="D19" s="347"/>
      <c r="E19" s="348"/>
      <c r="F19" s="536">
        <v>652</v>
      </c>
      <c r="G19" s="536">
        <v>480</v>
      </c>
      <c r="H19" s="536">
        <v>1025</v>
      </c>
      <c r="I19" s="536">
        <v>693</v>
      </c>
      <c r="J19" s="537">
        <v>703</v>
      </c>
      <c r="K19" s="538">
        <v>-51</v>
      </c>
      <c r="L19" s="349">
        <v>-7.2546230440967285</v>
      </c>
    </row>
    <row r="20" spans="1:12" s="110" customFormat="1" ht="15" customHeight="1" x14ac:dyDescent="0.2">
      <c r="A20" s="118"/>
      <c r="B20" s="119" t="s">
        <v>182</v>
      </c>
      <c r="C20" s="347"/>
      <c r="D20" s="347"/>
      <c r="E20" s="348"/>
      <c r="F20" s="536">
        <v>449</v>
      </c>
      <c r="G20" s="536">
        <v>374</v>
      </c>
      <c r="H20" s="536">
        <v>471</v>
      </c>
      <c r="I20" s="536">
        <v>430</v>
      </c>
      <c r="J20" s="537">
        <v>496</v>
      </c>
      <c r="K20" s="538">
        <v>-47</v>
      </c>
      <c r="L20" s="349">
        <v>-9.4758064516129039</v>
      </c>
    </row>
    <row r="21" spans="1:12" s="110" customFormat="1" ht="15" customHeight="1" x14ac:dyDescent="0.2">
      <c r="A21" s="118" t="s">
        <v>113</v>
      </c>
      <c r="B21" s="119" t="s">
        <v>116</v>
      </c>
      <c r="C21" s="347"/>
      <c r="D21" s="347"/>
      <c r="E21" s="348"/>
      <c r="F21" s="536">
        <v>928</v>
      </c>
      <c r="G21" s="536">
        <v>701</v>
      </c>
      <c r="H21" s="536">
        <v>1277</v>
      </c>
      <c r="I21" s="536">
        <v>925</v>
      </c>
      <c r="J21" s="537">
        <v>1004</v>
      </c>
      <c r="K21" s="538">
        <v>-76</v>
      </c>
      <c r="L21" s="349">
        <v>-7.569721115537849</v>
      </c>
    </row>
    <row r="22" spans="1:12" s="110" customFormat="1" ht="15" customHeight="1" x14ac:dyDescent="0.2">
      <c r="A22" s="118"/>
      <c r="B22" s="119" t="s">
        <v>117</v>
      </c>
      <c r="C22" s="347"/>
      <c r="D22" s="347"/>
      <c r="E22" s="348"/>
      <c r="F22" s="536">
        <v>172</v>
      </c>
      <c r="G22" s="536">
        <v>153</v>
      </c>
      <c r="H22" s="536">
        <v>219</v>
      </c>
      <c r="I22" s="536">
        <v>194</v>
      </c>
      <c r="J22" s="537">
        <v>193</v>
      </c>
      <c r="K22" s="538">
        <v>-21</v>
      </c>
      <c r="L22" s="349">
        <v>-10.880829015544041</v>
      </c>
    </row>
    <row r="23" spans="1:12" s="110" customFormat="1" ht="15" customHeight="1" x14ac:dyDescent="0.2">
      <c r="A23" s="352" t="s">
        <v>347</v>
      </c>
      <c r="B23" s="353" t="s">
        <v>193</v>
      </c>
      <c r="C23" s="354"/>
      <c r="D23" s="354"/>
      <c r="E23" s="355"/>
      <c r="F23" s="539">
        <v>28</v>
      </c>
      <c r="G23" s="539">
        <v>55</v>
      </c>
      <c r="H23" s="539">
        <v>335</v>
      </c>
      <c r="I23" s="539">
        <v>27</v>
      </c>
      <c r="J23" s="540">
        <v>27</v>
      </c>
      <c r="K23" s="541">
        <v>1</v>
      </c>
      <c r="L23" s="356">
        <v>3.7037037037037037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33.700000000000003</v>
      </c>
      <c r="G25" s="542">
        <v>37.700000000000003</v>
      </c>
      <c r="H25" s="542">
        <v>42.7</v>
      </c>
      <c r="I25" s="542">
        <v>33.4</v>
      </c>
      <c r="J25" s="542">
        <v>34.799999999999997</v>
      </c>
      <c r="K25" s="543" t="s">
        <v>349</v>
      </c>
      <c r="L25" s="364">
        <v>-1.0999999999999943</v>
      </c>
    </row>
    <row r="26" spans="1:12" s="110" customFormat="1" ht="15" customHeight="1" x14ac:dyDescent="0.2">
      <c r="A26" s="365" t="s">
        <v>105</v>
      </c>
      <c r="B26" s="366" t="s">
        <v>345</v>
      </c>
      <c r="C26" s="362"/>
      <c r="D26" s="362"/>
      <c r="E26" s="363"/>
      <c r="F26" s="542">
        <v>31.6</v>
      </c>
      <c r="G26" s="542">
        <v>35.9</v>
      </c>
      <c r="H26" s="542">
        <v>40.4</v>
      </c>
      <c r="I26" s="542">
        <v>27.7</v>
      </c>
      <c r="J26" s="544">
        <v>33.6</v>
      </c>
      <c r="K26" s="543" t="s">
        <v>349</v>
      </c>
      <c r="L26" s="364">
        <v>-2</v>
      </c>
    </row>
    <row r="27" spans="1:12" s="110" customFormat="1" ht="15" customHeight="1" x14ac:dyDescent="0.2">
      <c r="A27" s="365"/>
      <c r="B27" s="366" t="s">
        <v>346</v>
      </c>
      <c r="C27" s="362"/>
      <c r="D27" s="362"/>
      <c r="E27" s="363"/>
      <c r="F27" s="542">
        <v>36</v>
      </c>
      <c r="G27" s="542">
        <v>39.1</v>
      </c>
      <c r="H27" s="542">
        <v>45</v>
      </c>
      <c r="I27" s="542">
        <v>39.700000000000003</v>
      </c>
      <c r="J27" s="542">
        <v>36.200000000000003</v>
      </c>
      <c r="K27" s="543" t="s">
        <v>349</v>
      </c>
      <c r="L27" s="364">
        <v>-0.20000000000000284</v>
      </c>
    </row>
    <row r="28" spans="1:12" s="110" customFormat="1" ht="15" customHeight="1" x14ac:dyDescent="0.2">
      <c r="A28" s="365" t="s">
        <v>113</v>
      </c>
      <c r="B28" s="366" t="s">
        <v>108</v>
      </c>
      <c r="C28" s="362"/>
      <c r="D28" s="362"/>
      <c r="E28" s="363"/>
      <c r="F28" s="542">
        <v>42.6</v>
      </c>
      <c r="G28" s="542">
        <v>45.9</v>
      </c>
      <c r="H28" s="542">
        <v>53.4</v>
      </c>
      <c r="I28" s="542">
        <v>41.6</v>
      </c>
      <c r="J28" s="542">
        <v>45.9</v>
      </c>
      <c r="K28" s="543" t="s">
        <v>349</v>
      </c>
      <c r="L28" s="364">
        <v>-3.2999999999999972</v>
      </c>
    </row>
    <row r="29" spans="1:12" s="110" customFormat="1" ht="11.25" x14ac:dyDescent="0.2">
      <c r="A29" s="365"/>
      <c r="B29" s="366" t="s">
        <v>109</v>
      </c>
      <c r="C29" s="362"/>
      <c r="D29" s="362"/>
      <c r="E29" s="363"/>
      <c r="F29" s="542">
        <v>31.1</v>
      </c>
      <c r="G29" s="542">
        <v>37.299999999999997</v>
      </c>
      <c r="H29" s="542">
        <v>39.4</v>
      </c>
      <c r="I29" s="542">
        <v>31.6</v>
      </c>
      <c r="J29" s="544">
        <v>33.5</v>
      </c>
      <c r="K29" s="543" t="s">
        <v>349</v>
      </c>
      <c r="L29" s="364">
        <v>-2.3999999999999986</v>
      </c>
    </row>
    <row r="30" spans="1:12" s="110" customFormat="1" ht="15" customHeight="1" x14ac:dyDescent="0.2">
      <c r="A30" s="365"/>
      <c r="B30" s="366" t="s">
        <v>110</v>
      </c>
      <c r="C30" s="362"/>
      <c r="D30" s="362"/>
      <c r="E30" s="363"/>
      <c r="F30" s="542">
        <v>33.1</v>
      </c>
      <c r="G30" s="542">
        <v>30</v>
      </c>
      <c r="H30" s="542">
        <v>43.2</v>
      </c>
      <c r="I30" s="542">
        <v>29.1</v>
      </c>
      <c r="J30" s="542">
        <v>28.8</v>
      </c>
      <c r="K30" s="543" t="s">
        <v>349</v>
      </c>
      <c r="L30" s="364">
        <v>4.3000000000000007</v>
      </c>
    </row>
    <row r="31" spans="1:12" s="110" customFormat="1" ht="15" customHeight="1" x14ac:dyDescent="0.2">
      <c r="A31" s="365"/>
      <c r="B31" s="366" t="s">
        <v>111</v>
      </c>
      <c r="C31" s="362"/>
      <c r="D31" s="362"/>
      <c r="E31" s="363"/>
      <c r="F31" s="542">
        <v>56</v>
      </c>
      <c r="G31" s="542">
        <v>28.6</v>
      </c>
      <c r="H31" s="542">
        <v>25</v>
      </c>
      <c r="I31" s="542">
        <v>25</v>
      </c>
      <c r="J31" s="542">
        <v>24</v>
      </c>
      <c r="K31" s="543" t="s">
        <v>349</v>
      </c>
      <c r="L31" s="364">
        <v>32</v>
      </c>
    </row>
    <row r="32" spans="1:12" s="110" customFormat="1" ht="15" customHeight="1" x14ac:dyDescent="0.2">
      <c r="A32" s="367" t="s">
        <v>113</v>
      </c>
      <c r="B32" s="368" t="s">
        <v>181</v>
      </c>
      <c r="C32" s="362"/>
      <c r="D32" s="362"/>
      <c r="E32" s="363"/>
      <c r="F32" s="542">
        <v>33.799999999999997</v>
      </c>
      <c r="G32" s="542">
        <v>35.1</v>
      </c>
      <c r="H32" s="542">
        <v>39.5</v>
      </c>
      <c r="I32" s="542">
        <v>29.5</v>
      </c>
      <c r="J32" s="544">
        <v>33.700000000000003</v>
      </c>
      <c r="K32" s="543" t="s">
        <v>349</v>
      </c>
      <c r="L32" s="364">
        <v>9.9999999999994316E-2</v>
      </c>
    </row>
    <row r="33" spans="1:12" s="110" customFormat="1" ht="15" customHeight="1" x14ac:dyDescent="0.2">
      <c r="A33" s="367"/>
      <c r="B33" s="368" t="s">
        <v>182</v>
      </c>
      <c r="C33" s="362"/>
      <c r="D33" s="362"/>
      <c r="E33" s="363"/>
      <c r="F33" s="542">
        <v>33.6</v>
      </c>
      <c r="G33" s="542">
        <v>40.6</v>
      </c>
      <c r="H33" s="542">
        <v>47.2</v>
      </c>
      <c r="I33" s="542">
        <v>39.299999999999997</v>
      </c>
      <c r="J33" s="542">
        <v>36.200000000000003</v>
      </c>
      <c r="K33" s="543" t="s">
        <v>349</v>
      </c>
      <c r="L33" s="364">
        <v>-2.6000000000000014</v>
      </c>
    </row>
    <row r="34" spans="1:12" s="369" customFormat="1" ht="15" customHeight="1" x14ac:dyDescent="0.2">
      <c r="A34" s="367" t="s">
        <v>113</v>
      </c>
      <c r="B34" s="368" t="s">
        <v>116</v>
      </c>
      <c r="C34" s="362"/>
      <c r="D34" s="362"/>
      <c r="E34" s="363"/>
      <c r="F34" s="542">
        <v>32.299999999999997</v>
      </c>
      <c r="G34" s="542">
        <v>35.799999999999997</v>
      </c>
      <c r="H34" s="542">
        <v>42.1</v>
      </c>
      <c r="I34" s="542">
        <v>32.4</v>
      </c>
      <c r="J34" s="542">
        <v>33.4</v>
      </c>
      <c r="K34" s="543" t="s">
        <v>349</v>
      </c>
      <c r="L34" s="364">
        <v>-1.1000000000000014</v>
      </c>
    </row>
    <row r="35" spans="1:12" s="369" customFormat="1" ht="11.25" x14ac:dyDescent="0.2">
      <c r="A35" s="370"/>
      <c r="B35" s="371" t="s">
        <v>117</v>
      </c>
      <c r="C35" s="372"/>
      <c r="D35" s="372"/>
      <c r="E35" s="373"/>
      <c r="F35" s="545">
        <v>41.5</v>
      </c>
      <c r="G35" s="545">
        <v>45.9</v>
      </c>
      <c r="H35" s="545">
        <v>45.5</v>
      </c>
      <c r="I35" s="545">
        <v>38.200000000000003</v>
      </c>
      <c r="J35" s="546">
        <v>42.2</v>
      </c>
      <c r="K35" s="547" t="s">
        <v>349</v>
      </c>
      <c r="L35" s="374">
        <v>-0.70000000000000284</v>
      </c>
    </row>
    <row r="36" spans="1:12" s="369" customFormat="1" ht="15.95" customHeight="1" x14ac:dyDescent="0.2">
      <c r="A36" s="375" t="s">
        <v>350</v>
      </c>
      <c r="B36" s="376"/>
      <c r="C36" s="377"/>
      <c r="D36" s="376"/>
      <c r="E36" s="378"/>
      <c r="F36" s="548">
        <v>1065</v>
      </c>
      <c r="G36" s="548">
        <v>790</v>
      </c>
      <c r="H36" s="548">
        <v>1108</v>
      </c>
      <c r="I36" s="548">
        <v>1085</v>
      </c>
      <c r="J36" s="548">
        <v>1164</v>
      </c>
      <c r="K36" s="549">
        <v>-99</v>
      </c>
      <c r="L36" s="380">
        <v>-8.5051546391752577</v>
      </c>
    </row>
    <row r="37" spans="1:12" s="369" customFormat="1" ht="15.95" customHeight="1" x14ac:dyDescent="0.2">
      <c r="A37" s="381"/>
      <c r="B37" s="382" t="s">
        <v>113</v>
      </c>
      <c r="C37" s="382" t="s">
        <v>351</v>
      </c>
      <c r="D37" s="382"/>
      <c r="E37" s="383"/>
      <c r="F37" s="548">
        <v>359</v>
      </c>
      <c r="G37" s="548">
        <v>298</v>
      </c>
      <c r="H37" s="548">
        <v>473</v>
      </c>
      <c r="I37" s="548">
        <v>362</v>
      </c>
      <c r="J37" s="548">
        <v>405</v>
      </c>
      <c r="K37" s="549">
        <v>-46</v>
      </c>
      <c r="L37" s="380">
        <v>-11.358024691358025</v>
      </c>
    </row>
    <row r="38" spans="1:12" s="369" customFormat="1" ht="15.95" customHeight="1" x14ac:dyDescent="0.2">
      <c r="A38" s="381"/>
      <c r="B38" s="384" t="s">
        <v>105</v>
      </c>
      <c r="C38" s="384" t="s">
        <v>106</v>
      </c>
      <c r="D38" s="385"/>
      <c r="E38" s="383"/>
      <c r="F38" s="548">
        <v>548</v>
      </c>
      <c r="G38" s="548">
        <v>340</v>
      </c>
      <c r="H38" s="548">
        <v>559</v>
      </c>
      <c r="I38" s="548">
        <v>574</v>
      </c>
      <c r="J38" s="550">
        <v>608</v>
      </c>
      <c r="K38" s="549">
        <v>-60</v>
      </c>
      <c r="L38" s="380">
        <v>-9.8684210526315788</v>
      </c>
    </row>
    <row r="39" spans="1:12" s="369" customFormat="1" ht="15.95" customHeight="1" x14ac:dyDescent="0.2">
      <c r="A39" s="381"/>
      <c r="B39" s="385"/>
      <c r="C39" s="382" t="s">
        <v>352</v>
      </c>
      <c r="D39" s="385"/>
      <c r="E39" s="383"/>
      <c r="F39" s="548">
        <v>173</v>
      </c>
      <c r="G39" s="548">
        <v>122</v>
      </c>
      <c r="H39" s="548">
        <v>226</v>
      </c>
      <c r="I39" s="548">
        <v>159</v>
      </c>
      <c r="J39" s="548">
        <v>204</v>
      </c>
      <c r="K39" s="549">
        <v>-31</v>
      </c>
      <c r="L39" s="380">
        <v>-15.196078431372548</v>
      </c>
    </row>
    <row r="40" spans="1:12" s="369" customFormat="1" ht="15.95" customHeight="1" x14ac:dyDescent="0.2">
      <c r="A40" s="381"/>
      <c r="B40" s="384"/>
      <c r="C40" s="384" t="s">
        <v>107</v>
      </c>
      <c r="D40" s="385"/>
      <c r="E40" s="383"/>
      <c r="F40" s="548">
        <v>517</v>
      </c>
      <c r="G40" s="548">
        <v>450</v>
      </c>
      <c r="H40" s="548">
        <v>549</v>
      </c>
      <c r="I40" s="548">
        <v>511</v>
      </c>
      <c r="J40" s="548">
        <v>556</v>
      </c>
      <c r="K40" s="549">
        <v>-39</v>
      </c>
      <c r="L40" s="380">
        <v>-7.014388489208633</v>
      </c>
    </row>
    <row r="41" spans="1:12" s="369" customFormat="1" ht="24" customHeight="1" x14ac:dyDescent="0.2">
      <c r="A41" s="381"/>
      <c r="B41" s="385"/>
      <c r="C41" s="382" t="s">
        <v>352</v>
      </c>
      <c r="D41" s="385"/>
      <c r="E41" s="383"/>
      <c r="F41" s="548">
        <v>186</v>
      </c>
      <c r="G41" s="548">
        <v>176</v>
      </c>
      <c r="H41" s="548">
        <v>247</v>
      </c>
      <c r="I41" s="548">
        <v>203</v>
      </c>
      <c r="J41" s="550">
        <v>201</v>
      </c>
      <c r="K41" s="549">
        <v>-15</v>
      </c>
      <c r="L41" s="380">
        <v>-7.4626865671641793</v>
      </c>
    </row>
    <row r="42" spans="1:12" s="110" customFormat="1" ht="15" customHeight="1" x14ac:dyDescent="0.2">
      <c r="A42" s="381"/>
      <c r="B42" s="384" t="s">
        <v>113</v>
      </c>
      <c r="C42" s="384" t="s">
        <v>353</v>
      </c>
      <c r="D42" s="385"/>
      <c r="E42" s="383"/>
      <c r="F42" s="548">
        <v>162</v>
      </c>
      <c r="G42" s="548">
        <v>122</v>
      </c>
      <c r="H42" s="548">
        <v>249</v>
      </c>
      <c r="I42" s="548">
        <v>231</v>
      </c>
      <c r="J42" s="548">
        <v>205</v>
      </c>
      <c r="K42" s="549">
        <v>-43</v>
      </c>
      <c r="L42" s="380">
        <v>-20.975609756097562</v>
      </c>
    </row>
    <row r="43" spans="1:12" s="110" customFormat="1" ht="15" customHeight="1" x14ac:dyDescent="0.2">
      <c r="A43" s="381"/>
      <c r="B43" s="385"/>
      <c r="C43" s="382" t="s">
        <v>352</v>
      </c>
      <c r="D43" s="385"/>
      <c r="E43" s="383"/>
      <c r="F43" s="548">
        <v>69</v>
      </c>
      <c r="G43" s="548">
        <v>56</v>
      </c>
      <c r="H43" s="548">
        <v>133</v>
      </c>
      <c r="I43" s="548">
        <v>96</v>
      </c>
      <c r="J43" s="548">
        <v>94</v>
      </c>
      <c r="K43" s="549">
        <v>-25</v>
      </c>
      <c r="L43" s="380">
        <v>-26.595744680851062</v>
      </c>
    </row>
    <row r="44" spans="1:12" s="110" customFormat="1" ht="15" customHeight="1" x14ac:dyDescent="0.2">
      <c r="A44" s="381"/>
      <c r="B44" s="384"/>
      <c r="C44" s="366" t="s">
        <v>109</v>
      </c>
      <c r="D44" s="385"/>
      <c r="E44" s="383"/>
      <c r="F44" s="548">
        <v>718</v>
      </c>
      <c r="G44" s="548">
        <v>574</v>
      </c>
      <c r="H44" s="548">
        <v>721</v>
      </c>
      <c r="I44" s="548">
        <v>708</v>
      </c>
      <c r="J44" s="550">
        <v>774</v>
      </c>
      <c r="K44" s="549">
        <v>-56</v>
      </c>
      <c r="L44" s="380">
        <v>-7.2351421188630489</v>
      </c>
    </row>
    <row r="45" spans="1:12" s="110" customFormat="1" ht="15" customHeight="1" x14ac:dyDescent="0.2">
      <c r="A45" s="381"/>
      <c r="B45" s="385"/>
      <c r="C45" s="382" t="s">
        <v>352</v>
      </c>
      <c r="D45" s="385"/>
      <c r="E45" s="383"/>
      <c r="F45" s="548">
        <v>223</v>
      </c>
      <c r="G45" s="548">
        <v>214</v>
      </c>
      <c r="H45" s="548">
        <v>284</v>
      </c>
      <c r="I45" s="548">
        <v>224</v>
      </c>
      <c r="J45" s="548">
        <v>259</v>
      </c>
      <c r="K45" s="549">
        <v>-36</v>
      </c>
      <c r="L45" s="380">
        <v>-13.8996138996139</v>
      </c>
    </row>
    <row r="46" spans="1:12" s="110" customFormat="1" ht="15" customHeight="1" x14ac:dyDescent="0.2">
      <c r="A46" s="381"/>
      <c r="B46" s="384"/>
      <c r="C46" s="366" t="s">
        <v>110</v>
      </c>
      <c r="D46" s="385"/>
      <c r="E46" s="383"/>
      <c r="F46" s="548">
        <v>160</v>
      </c>
      <c r="G46" s="548">
        <v>80</v>
      </c>
      <c r="H46" s="548">
        <v>118</v>
      </c>
      <c r="I46" s="548">
        <v>134</v>
      </c>
      <c r="J46" s="548">
        <v>160</v>
      </c>
      <c r="K46" s="549">
        <v>0</v>
      </c>
      <c r="L46" s="380">
        <v>0</v>
      </c>
    </row>
    <row r="47" spans="1:12" s="110" customFormat="1" ht="15" customHeight="1" x14ac:dyDescent="0.2">
      <c r="A47" s="381"/>
      <c r="B47" s="385"/>
      <c r="C47" s="382" t="s">
        <v>352</v>
      </c>
      <c r="D47" s="385"/>
      <c r="E47" s="383"/>
      <c r="F47" s="548">
        <v>53</v>
      </c>
      <c r="G47" s="548">
        <v>24</v>
      </c>
      <c r="H47" s="548">
        <v>51</v>
      </c>
      <c r="I47" s="548">
        <v>39</v>
      </c>
      <c r="J47" s="550">
        <v>46</v>
      </c>
      <c r="K47" s="549">
        <v>7</v>
      </c>
      <c r="L47" s="380">
        <v>15.217391304347826</v>
      </c>
    </row>
    <row r="48" spans="1:12" s="110" customFormat="1" ht="15" customHeight="1" x14ac:dyDescent="0.2">
      <c r="A48" s="381"/>
      <c r="B48" s="385"/>
      <c r="C48" s="366" t="s">
        <v>111</v>
      </c>
      <c r="D48" s="386"/>
      <c r="E48" s="387"/>
      <c r="F48" s="548">
        <v>25</v>
      </c>
      <c r="G48" s="548">
        <v>14</v>
      </c>
      <c r="H48" s="548">
        <v>20</v>
      </c>
      <c r="I48" s="548">
        <v>12</v>
      </c>
      <c r="J48" s="548">
        <v>25</v>
      </c>
      <c r="K48" s="549">
        <v>0</v>
      </c>
      <c r="L48" s="380">
        <v>0</v>
      </c>
    </row>
    <row r="49" spans="1:12" s="110" customFormat="1" ht="15" customHeight="1" x14ac:dyDescent="0.2">
      <c r="A49" s="381"/>
      <c r="B49" s="385"/>
      <c r="C49" s="382" t="s">
        <v>352</v>
      </c>
      <c r="D49" s="385"/>
      <c r="E49" s="383"/>
      <c r="F49" s="548">
        <v>14</v>
      </c>
      <c r="G49" s="548">
        <v>4</v>
      </c>
      <c r="H49" s="548">
        <v>5</v>
      </c>
      <c r="I49" s="548">
        <v>3</v>
      </c>
      <c r="J49" s="548">
        <v>6</v>
      </c>
      <c r="K49" s="549">
        <v>8</v>
      </c>
      <c r="L49" s="380">
        <v>133.33333333333334</v>
      </c>
    </row>
    <row r="50" spans="1:12" s="110" customFormat="1" ht="15" customHeight="1" x14ac:dyDescent="0.2">
      <c r="A50" s="381"/>
      <c r="B50" s="384" t="s">
        <v>113</v>
      </c>
      <c r="C50" s="382" t="s">
        <v>181</v>
      </c>
      <c r="D50" s="385"/>
      <c r="E50" s="383"/>
      <c r="F50" s="548">
        <v>619</v>
      </c>
      <c r="G50" s="548">
        <v>416</v>
      </c>
      <c r="H50" s="548">
        <v>650</v>
      </c>
      <c r="I50" s="548">
        <v>658</v>
      </c>
      <c r="J50" s="550">
        <v>670</v>
      </c>
      <c r="K50" s="549">
        <v>-51</v>
      </c>
      <c r="L50" s="380">
        <v>-7.6119402985074629</v>
      </c>
    </row>
    <row r="51" spans="1:12" s="110" customFormat="1" ht="15" customHeight="1" x14ac:dyDescent="0.2">
      <c r="A51" s="381"/>
      <c r="B51" s="385"/>
      <c r="C51" s="382" t="s">
        <v>352</v>
      </c>
      <c r="D51" s="385"/>
      <c r="E51" s="383"/>
      <c r="F51" s="548">
        <v>209</v>
      </c>
      <c r="G51" s="548">
        <v>146</v>
      </c>
      <c r="H51" s="548">
        <v>257</v>
      </c>
      <c r="I51" s="548">
        <v>194</v>
      </c>
      <c r="J51" s="548">
        <v>226</v>
      </c>
      <c r="K51" s="549">
        <v>-17</v>
      </c>
      <c r="L51" s="380">
        <v>-7.5221238938053094</v>
      </c>
    </row>
    <row r="52" spans="1:12" s="110" customFormat="1" ht="15" customHeight="1" x14ac:dyDescent="0.2">
      <c r="A52" s="381"/>
      <c r="B52" s="384"/>
      <c r="C52" s="382" t="s">
        <v>182</v>
      </c>
      <c r="D52" s="385"/>
      <c r="E52" s="383"/>
      <c r="F52" s="548">
        <v>446</v>
      </c>
      <c r="G52" s="548">
        <v>374</v>
      </c>
      <c r="H52" s="548">
        <v>458</v>
      </c>
      <c r="I52" s="548">
        <v>427</v>
      </c>
      <c r="J52" s="548">
        <v>494</v>
      </c>
      <c r="K52" s="549">
        <v>-48</v>
      </c>
      <c r="L52" s="380">
        <v>-9.7165991902834001</v>
      </c>
    </row>
    <row r="53" spans="1:12" s="269" customFormat="1" ht="11.25" customHeight="1" x14ac:dyDescent="0.2">
      <c r="A53" s="381"/>
      <c r="B53" s="385"/>
      <c r="C53" s="382" t="s">
        <v>352</v>
      </c>
      <c r="D53" s="385"/>
      <c r="E53" s="383"/>
      <c r="F53" s="548">
        <v>150</v>
      </c>
      <c r="G53" s="548">
        <v>152</v>
      </c>
      <c r="H53" s="548">
        <v>216</v>
      </c>
      <c r="I53" s="548">
        <v>168</v>
      </c>
      <c r="J53" s="550">
        <v>179</v>
      </c>
      <c r="K53" s="549">
        <v>-29</v>
      </c>
      <c r="L53" s="380">
        <v>-16.201117318435752</v>
      </c>
    </row>
    <row r="54" spans="1:12" s="151" customFormat="1" ht="12.75" customHeight="1" x14ac:dyDescent="0.2">
      <c r="A54" s="381"/>
      <c r="B54" s="384" t="s">
        <v>113</v>
      </c>
      <c r="C54" s="384" t="s">
        <v>116</v>
      </c>
      <c r="D54" s="385"/>
      <c r="E54" s="383"/>
      <c r="F54" s="548">
        <v>900</v>
      </c>
      <c r="G54" s="548">
        <v>642</v>
      </c>
      <c r="H54" s="548">
        <v>921</v>
      </c>
      <c r="I54" s="548">
        <v>891</v>
      </c>
      <c r="J54" s="548">
        <v>975</v>
      </c>
      <c r="K54" s="549">
        <v>-75</v>
      </c>
      <c r="L54" s="380">
        <v>-7.6923076923076925</v>
      </c>
    </row>
    <row r="55" spans="1:12" ht="11.25" x14ac:dyDescent="0.2">
      <c r="A55" s="381"/>
      <c r="B55" s="385"/>
      <c r="C55" s="382" t="s">
        <v>352</v>
      </c>
      <c r="D55" s="385"/>
      <c r="E55" s="383"/>
      <c r="F55" s="548">
        <v>291</v>
      </c>
      <c r="G55" s="548">
        <v>230</v>
      </c>
      <c r="H55" s="548">
        <v>388</v>
      </c>
      <c r="I55" s="548">
        <v>289</v>
      </c>
      <c r="J55" s="548">
        <v>326</v>
      </c>
      <c r="K55" s="549">
        <v>-35</v>
      </c>
      <c r="L55" s="380">
        <v>-10.736196319018404</v>
      </c>
    </row>
    <row r="56" spans="1:12" ht="14.25" customHeight="1" x14ac:dyDescent="0.2">
      <c r="A56" s="381"/>
      <c r="B56" s="385"/>
      <c r="C56" s="384" t="s">
        <v>117</v>
      </c>
      <c r="D56" s="385"/>
      <c r="E56" s="383"/>
      <c r="F56" s="548">
        <v>164</v>
      </c>
      <c r="G56" s="548">
        <v>148</v>
      </c>
      <c r="H56" s="548">
        <v>187</v>
      </c>
      <c r="I56" s="548">
        <v>191</v>
      </c>
      <c r="J56" s="548">
        <v>187</v>
      </c>
      <c r="K56" s="549">
        <v>-23</v>
      </c>
      <c r="L56" s="380">
        <v>-12.299465240641711</v>
      </c>
    </row>
    <row r="57" spans="1:12" ht="18.75" customHeight="1" x14ac:dyDescent="0.2">
      <c r="A57" s="388"/>
      <c r="B57" s="389"/>
      <c r="C57" s="390" t="s">
        <v>352</v>
      </c>
      <c r="D57" s="389"/>
      <c r="E57" s="391"/>
      <c r="F57" s="551">
        <v>68</v>
      </c>
      <c r="G57" s="552">
        <v>68</v>
      </c>
      <c r="H57" s="552">
        <v>85</v>
      </c>
      <c r="I57" s="552">
        <v>73</v>
      </c>
      <c r="J57" s="552">
        <v>79</v>
      </c>
      <c r="K57" s="553">
        <f t="shared" ref="K57" si="0">IF(OR(F57=".",J57=".")=TRUE,".",IF(OR(F57="*",J57="*")=TRUE,"*",IF(AND(F57="-",J57="-")=TRUE,"-",IF(AND(ISNUMBER(J57),ISNUMBER(F57))=TRUE,IF(F57-J57=0,0,F57-J57),IF(ISNUMBER(F57)=TRUE,F57,-J57)))))</f>
        <v>-11</v>
      </c>
      <c r="L57" s="392">
        <f t="shared" ref="L57" si="1">IF(K57 =".",".",IF(K57 ="*","*",IF(K57="-","-",IF(K57=0,0,IF(OR(J57="-",J57=".",F57="-",F57=".")=TRUE,"X",IF(J57=0,"0,0",IF(ABS(K57*100/J57)&gt;250,".X",(K57*100/J57))))))))</f>
        <v>-13.924050632911392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1101</v>
      </c>
      <c r="E11" s="114">
        <v>854</v>
      </c>
      <c r="F11" s="114">
        <v>1496</v>
      </c>
      <c r="G11" s="114">
        <v>1123</v>
      </c>
      <c r="H11" s="140">
        <v>1199</v>
      </c>
      <c r="I11" s="115">
        <v>-98</v>
      </c>
      <c r="J11" s="116">
        <v>-8.1734778982485405</v>
      </c>
    </row>
    <row r="12" spans="1:15" s="110" customFormat="1" ht="24.95" customHeight="1" x14ac:dyDescent="0.2">
      <c r="A12" s="193" t="s">
        <v>132</v>
      </c>
      <c r="B12" s="194" t="s">
        <v>133</v>
      </c>
      <c r="C12" s="113">
        <v>1.5440508628519527</v>
      </c>
      <c r="D12" s="115">
        <v>17</v>
      </c>
      <c r="E12" s="114">
        <v>14</v>
      </c>
      <c r="F12" s="114">
        <v>25</v>
      </c>
      <c r="G12" s="114">
        <v>23</v>
      </c>
      <c r="H12" s="140">
        <v>27</v>
      </c>
      <c r="I12" s="115">
        <v>-10</v>
      </c>
      <c r="J12" s="116">
        <v>-37.037037037037038</v>
      </c>
    </row>
    <row r="13" spans="1:15" s="110" customFormat="1" ht="24.95" customHeight="1" x14ac:dyDescent="0.2">
      <c r="A13" s="193" t="s">
        <v>134</v>
      </c>
      <c r="B13" s="199" t="s">
        <v>214</v>
      </c>
      <c r="C13" s="113">
        <v>0.45413260672116257</v>
      </c>
      <c r="D13" s="115">
        <v>5</v>
      </c>
      <c r="E13" s="114">
        <v>5</v>
      </c>
      <c r="F13" s="114">
        <v>14</v>
      </c>
      <c r="G13" s="114" t="s">
        <v>513</v>
      </c>
      <c r="H13" s="140">
        <v>12</v>
      </c>
      <c r="I13" s="115">
        <v>-7</v>
      </c>
      <c r="J13" s="116">
        <v>-58.333333333333336</v>
      </c>
    </row>
    <row r="14" spans="1:15" s="287" customFormat="1" ht="24.95" customHeight="1" x14ac:dyDescent="0.2">
      <c r="A14" s="193" t="s">
        <v>215</v>
      </c>
      <c r="B14" s="199" t="s">
        <v>137</v>
      </c>
      <c r="C14" s="113">
        <v>18.437783832879202</v>
      </c>
      <c r="D14" s="115">
        <v>203</v>
      </c>
      <c r="E14" s="114">
        <v>134</v>
      </c>
      <c r="F14" s="114">
        <v>263</v>
      </c>
      <c r="G14" s="114" t="s">
        <v>513</v>
      </c>
      <c r="H14" s="140">
        <v>234</v>
      </c>
      <c r="I14" s="115">
        <v>-31</v>
      </c>
      <c r="J14" s="116">
        <v>-13.247863247863247</v>
      </c>
      <c r="K14" s="110"/>
      <c r="L14" s="110"/>
      <c r="M14" s="110"/>
      <c r="N14" s="110"/>
      <c r="O14" s="110"/>
    </row>
    <row r="15" spans="1:15" s="110" customFormat="1" ht="24.95" customHeight="1" x14ac:dyDescent="0.2">
      <c r="A15" s="193" t="s">
        <v>216</v>
      </c>
      <c r="B15" s="199" t="s">
        <v>217</v>
      </c>
      <c r="C15" s="113">
        <v>6.5395095367847409</v>
      </c>
      <c r="D15" s="115">
        <v>72</v>
      </c>
      <c r="E15" s="114">
        <v>56</v>
      </c>
      <c r="F15" s="114">
        <v>94</v>
      </c>
      <c r="G15" s="114">
        <v>48</v>
      </c>
      <c r="H15" s="140">
        <v>103</v>
      </c>
      <c r="I15" s="115">
        <v>-31</v>
      </c>
      <c r="J15" s="116">
        <v>-30.097087378640776</v>
      </c>
    </row>
    <row r="16" spans="1:15" s="287" customFormat="1" ht="24.95" customHeight="1" x14ac:dyDescent="0.2">
      <c r="A16" s="193" t="s">
        <v>218</v>
      </c>
      <c r="B16" s="199" t="s">
        <v>141</v>
      </c>
      <c r="C16" s="113">
        <v>6.7211625794732059</v>
      </c>
      <c r="D16" s="115">
        <v>74</v>
      </c>
      <c r="E16" s="114">
        <v>41</v>
      </c>
      <c r="F16" s="114">
        <v>106</v>
      </c>
      <c r="G16" s="114">
        <v>60</v>
      </c>
      <c r="H16" s="140">
        <v>78</v>
      </c>
      <c r="I16" s="115">
        <v>-4</v>
      </c>
      <c r="J16" s="116">
        <v>-5.1282051282051286</v>
      </c>
      <c r="K16" s="110"/>
      <c r="L16" s="110"/>
      <c r="M16" s="110"/>
      <c r="N16" s="110"/>
      <c r="O16" s="110"/>
    </row>
    <row r="17" spans="1:15" s="110" customFormat="1" ht="24.95" customHeight="1" x14ac:dyDescent="0.2">
      <c r="A17" s="193" t="s">
        <v>142</v>
      </c>
      <c r="B17" s="199" t="s">
        <v>220</v>
      </c>
      <c r="C17" s="113">
        <v>5.177111716621253</v>
      </c>
      <c r="D17" s="115">
        <v>57</v>
      </c>
      <c r="E17" s="114">
        <v>37</v>
      </c>
      <c r="F17" s="114">
        <v>63</v>
      </c>
      <c r="G17" s="114" t="s">
        <v>513</v>
      </c>
      <c r="H17" s="140">
        <v>53</v>
      </c>
      <c r="I17" s="115">
        <v>4</v>
      </c>
      <c r="J17" s="116">
        <v>7.5471698113207548</v>
      </c>
    </row>
    <row r="18" spans="1:15" s="287" customFormat="1" ht="24.95" customHeight="1" x14ac:dyDescent="0.2">
      <c r="A18" s="201" t="s">
        <v>144</v>
      </c>
      <c r="B18" s="202" t="s">
        <v>145</v>
      </c>
      <c r="C18" s="113">
        <v>11.53496821071753</v>
      </c>
      <c r="D18" s="115">
        <v>127</v>
      </c>
      <c r="E18" s="114">
        <v>67</v>
      </c>
      <c r="F18" s="114">
        <v>189</v>
      </c>
      <c r="G18" s="114">
        <v>173</v>
      </c>
      <c r="H18" s="140">
        <v>145</v>
      </c>
      <c r="I18" s="115">
        <v>-18</v>
      </c>
      <c r="J18" s="116">
        <v>-12.413793103448276</v>
      </c>
      <c r="K18" s="110"/>
      <c r="L18" s="110"/>
      <c r="M18" s="110"/>
      <c r="N18" s="110"/>
      <c r="O18" s="110"/>
    </row>
    <row r="19" spans="1:15" s="110" customFormat="1" ht="24.95" customHeight="1" x14ac:dyDescent="0.2">
      <c r="A19" s="193" t="s">
        <v>146</v>
      </c>
      <c r="B19" s="199" t="s">
        <v>147</v>
      </c>
      <c r="C19" s="113">
        <v>18.982742960944595</v>
      </c>
      <c r="D19" s="115">
        <v>209</v>
      </c>
      <c r="E19" s="114">
        <v>159</v>
      </c>
      <c r="F19" s="114">
        <v>274</v>
      </c>
      <c r="G19" s="114">
        <v>188</v>
      </c>
      <c r="H19" s="140">
        <v>209</v>
      </c>
      <c r="I19" s="115">
        <v>0</v>
      </c>
      <c r="J19" s="116">
        <v>0</v>
      </c>
    </row>
    <row r="20" spans="1:15" s="287" customFormat="1" ht="24.95" customHeight="1" x14ac:dyDescent="0.2">
      <c r="A20" s="193" t="s">
        <v>148</v>
      </c>
      <c r="B20" s="199" t="s">
        <v>149</v>
      </c>
      <c r="C20" s="113">
        <v>5.9037238873751132</v>
      </c>
      <c r="D20" s="115">
        <v>65</v>
      </c>
      <c r="E20" s="114">
        <v>51</v>
      </c>
      <c r="F20" s="114">
        <v>56</v>
      </c>
      <c r="G20" s="114">
        <v>61</v>
      </c>
      <c r="H20" s="140">
        <v>65</v>
      </c>
      <c r="I20" s="115">
        <v>0</v>
      </c>
      <c r="J20" s="116">
        <v>0</v>
      </c>
      <c r="K20" s="110"/>
      <c r="L20" s="110"/>
      <c r="M20" s="110"/>
      <c r="N20" s="110"/>
      <c r="O20" s="110"/>
    </row>
    <row r="21" spans="1:15" s="110" customFormat="1" ht="24.95" customHeight="1" x14ac:dyDescent="0.2">
      <c r="A21" s="201" t="s">
        <v>150</v>
      </c>
      <c r="B21" s="202" t="s">
        <v>151</v>
      </c>
      <c r="C21" s="113">
        <v>12.534059945504087</v>
      </c>
      <c r="D21" s="115">
        <v>138</v>
      </c>
      <c r="E21" s="114">
        <v>71</v>
      </c>
      <c r="F21" s="114">
        <v>134</v>
      </c>
      <c r="G21" s="114">
        <v>133</v>
      </c>
      <c r="H21" s="140">
        <v>157</v>
      </c>
      <c r="I21" s="115">
        <v>-19</v>
      </c>
      <c r="J21" s="116">
        <v>-12.101910828025478</v>
      </c>
    </row>
    <row r="22" spans="1:15" s="110" customFormat="1" ht="24.95" customHeight="1" x14ac:dyDescent="0.2">
      <c r="A22" s="201" t="s">
        <v>152</v>
      </c>
      <c r="B22" s="199" t="s">
        <v>153</v>
      </c>
      <c r="C22" s="113">
        <v>0.27247956403269757</v>
      </c>
      <c r="D22" s="115">
        <v>3</v>
      </c>
      <c r="E22" s="114">
        <v>21</v>
      </c>
      <c r="F22" s="114">
        <v>13</v>
      </c>
      <c r="G22" s="114">
        <v>36</v>
      </c>
      <c r="H22" s="140">
        <v>9</v>
      </c>
      <c r="I22" s="115">
        <v>-6</v>
      </c>
      <c r="J22" s="116">
        <v>-66.666666666666671</v>
      </c>
    </row>
    <row r="23" spans="1:15" s="110" customFormat="1" ht="24.95" customHeight="1" x14ac:dyDescent="0.2">
      <c r="A23" s="193" t="s">
        <v>154</v>
      </c>
      <c r="B23" s="199" t="s">
        <v>155</v>
      </c>
      <c r="C23" s="113">
        <v>0.45413260672116257</v>
      </c>
      <c r="D23" s="115">
        <v>5</v>
      </c>
      <c r="E23" s="114">
        <v>5</v>
      </c>
      <c r="F23" s="114">
        <v>5</v>
      </c>
      <c r="G23" s="114" t="s">
        <v>513</v>
      </c>
      <c r="H23" s="140">
        <v>4</v>
      </c>
      <c r="I23" s="115">
        <v>1</v>
      </c>
      <c r="J23" s="116">
        <v>25</v>
      </c>
    </row>
    <row r="24" spans="1:15" s="110" customFormat="1" ht="24.95" customHeight="1" x14ac:dyDescent="0.2">
      <c r="A24" s="193" t="s">
        <v>156</v>
      </c>
      <c r="B24" s="199" t="s">
        <v>221</v>
      </c>
      <c r="C24" s="113">
        <v>1.2715712988192551</v>
      </c>
      <c r="D24" s="115">
        <v>14</v>
      </c>
      <c r="E24" s="114">
        <v>17</v>
      </c>
      <c r="F24" s="114">
        <v>39</v>
      </c>
      <c r="G24" s="114">
        <v>19</v>
      </c>
      <c r="H24" s="140">
        <v>20</v>
      </c>
      <c r="I24" s="115">
        <v>-6</v>
      </c>
      <c r="J24" s="116">
        <v>-30</v>
      </c>
    </row>
    <row r="25" spans="1:15" s="110" customFormat="1" ht="24.95" customHeight="1" x14ac:dyDescent="0.2">
      <c r="A25" s="193" t="s">
        <v>222</v>
      </c>
      <c r="B25" s="204" t="s">
        <v>159</v>
      </c>
      <c r="C25" s="113">
        <v>2.9972752043596729</v>
      </c>
      <c r="D25" s="115">
        <v>33</v>
      </c>
      <c r="E25" s="114">
        <v>22</v>
      </c>
      <c r="F25" s="114">
        <v>40</v>
      </c>
      <c r="G25" s="114">
        <v>36</v>
      </c>
      <c r="H25" s="140">
        <v>42</v>
      </c>
      <c r="I25" s="115">
        <v>-9</v>
      </c>
      <c r="J25" s="116">
        <v>-21.428571428571427</v>
      </c>
    </row>
    <row r="26" spans="1:15" s="110" customFormat="1" ht="24.95" customHeight="1" x14ac:dyDescent="0.2">
      <c r="A26" s="201">
        <v>782.78300000000002</v>
      </c>
      <c r="B26" s="203" t="s">
        <v>160</v>
      </c>
      <c r="C26" s="113">
        <v>0.54495912806539515</v>
      </c>
      <c r="D26" s="115">
        <v>6</v>
      </c>
      <c r="E26" s="114">
        <v>10</v>
      </c>
      <c r="F26" s="114">
        <v>12</v>
      </c>
      <c r="G26" s="114" t="s">
        <v>513</v>
      </c>
      <c r="H26" s="140">
        <v>6</v>
      </c>
      <c r="I26" s="115">
        <v>0</v>
      </c>
      <c r="J26" s="116">
        <v>0</v>
      </c>
    </row>
    <row r="27" spans="1:15" s="110" customFormat="1" ht="24.95" customHeight="1" x14ac:dyDescent="0.2">
      <c r="A27" s="193" t="s">
        <v>161</v>
      </c>
      <c r="B27" s="199" t="s">
        <v>162</v>
      </c>
      <c r="C27" s="113">
        <v>2.9972752043596729</v>
      </c>
      <c r="D27" s="115">
        <v>33</v>
      </c>
      <c r="E27" s="114">
        <v>24</v>
      </c>
      <c r="F27" s="114">
        <v>83</v>
      </c>
      <c r="G27" s="114">
        <v>36</v>
      </c>
      <c r="H27" s="140">
        <v>50</v>
      </c>
      <c r="I27" s="115">
        <v>-17</v>
      </c>
      <c r="J27" s="116">
        <v>-34</v>
      </c>
    </row>
    <row r="28" spans="1:15" s="110" customFormat="1" ht="24.95" customHeight="1" x14ac:dyDescent="0.2">
      <c r="A28" s="193" t="s">
        <v>163</v>
      </c>
      <c r="B28" s="199" t="s">
        <v>164</v>
      </c>
      <c r="C28" s="113">
        <v>4.9046321525885554</v>
      </c>
      <c r="D28" s="115">
        <v>54</v>
      </c>
      <c r="E28" s="114">
        <v>55</v>
      </c>
      <c r="F28" s="114">
        <v>104</v>
      </c>
      <c r="G28" s="114">
        <v>31</v>
      </c>
      <c r="H28" s="140">
        <v>48</v>
      </c>
      <c r="I28" s="115">
        <v>6</v>
      </c>
      <c r="J28" s="116">
        <v>12.5</v>
      </c>
    </row>
    <row r="29" spans="1:15" s="110" customFormat="1" ht="24.95" customHeight="1" x14ac:dyDescent="0.2">
      <c r="A29" s="193">
        <v>86</v>
      </c>
      <c r="B29" s="199" t="s">
        <v>165</v>
      </c>
      <c r="C29" s="113">
        <v>5.9037238873751132</v>
      </c>
      <c r="D29" s="115">
        <v>65</v>
      </c>
      <c r="E29" s="114">
        <v>65</v>
      </c>
      <c r="F29" s="114">
        <v>48</v>
      </c>
      <c r="G29" s="114">
        <v>61</v>
      </c>
      <c r="H29" s="140">
        <v>58</v>
      </c>
      <c r="I29" s="115">
        <v>7</v>
      </c>
      <c r="J29" s="116">
        <v>12.068965517241379</v>
      </c>
    </row>
    <row r="30" spans="1:15" s="110" customFormat="1" ht="24.95" customHeight="1" x14ac:dyDescent="0.2">
      <c r="A30" s="193">
        <v>87.88</v>
      </c>
      <c r="B30" s="204" t="s">
        <v>166</v>
      </c>
      <c r="C30" s="113">
        <v>8.3560399636693923</v>
      </c>
      <c r="D30" s="115">
        <v>92</v>
      </c>
      <c r="E30" s="114">
        <v>95</v>
      </c>
      <c r="F30" s="114">
        <v>157</v>
      </c>
      <c r="G30" s="114">
        <v>88</v>
      </c>
      <c r="H30" s="140">
        <v>77</v>
      </c>
      <c r="I30" s="115">
        <v>15</v>
      </c>
      <c r="J30" s="116">
        <v>19.480519480519479</v>
      </c>
    </row>
    <row r="31" spans="1:15" s="110" customFormat="1" ht="24.95" customHeight="1" x14ac:dyDescent="0.2">
      <c r="A31" s="193" t="s">
        <v>167</v>
      </c>
      <c r="B31" s="199" t="s">
        <v>168</v>
      </c>
      <c r="C31" s="113">
        <v>2.9064486830154403</v>
      </c>
      <c r="D31" s="115">
        <v>32</v>
      </c>
      <c r="E31" s="114">
        <v>39</v>
      </c>
      <c r="F31" s="114">
        <v>39</v>
      </c>
      <c r="G31" s="114">
        <v>72</v>
      </c>
      <c r="H31" s="140">
        <v>36</v>
      </c>
      <c r="I31" s="115">
        <v>-4</v>
      </c>
      <c r="J31" s="116">
        <v>-11.111111111111111</v>
      </c>
    </row>
    <row r="32" spans="1:15" s="110" customFormat="1" ht="24.95" customHeight="1" x14ac:dyDescent="0.2">
      <c r="A32" s="193"/>
      <c r="B32" s="204" t="s">
        <v>169</v>
      </c>
      <c r="C32" s="113" t="s">
        <v>513</v>
      </c>
      <c r="D32" s="115" t="s">
        <v>513</v>
      </c>
      <c r="E32" s="114">
        <v>0</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1.5440508628519527</v>
      </c>
      <c r="D34" s="115">
        <v>17</v>
      </c>
      <c r="E34" s="114">
        <v>14</v>
      </c>
      <c r="F34" s="114">
        <v>25</v>
      </c>
      <c r="G34" s="114">
        <v>23</v>
      </c>
      <c r="H34" s="140">
        <v>27</v>
      </c>
      <c r="I34" s="115">
        <v>-10</v>
      </c>
      <c r="J34" s="116">
        <v>-37.037037037037038</v>
      </c>
    </row>
    <row r="35" spans="1:10" s="110" customFormat="1" ht="24.95" customHeight="1" x14ac:dyDescent="0.2">
      <c r="A35" s="292" t="s">
        <v>171</v>
      </c>
      <c r="B35" s="293" t="s">
        <v>172</v>
      </c>
      <c r="C35" s="113">
        <v>30.426884650317891</v>
      </c>
      <c r="D35" s="115">
        <v>335</v>
      </c>
      <c r="E35" s="114">
        <v>206</v>
      </c>
      <c r="F35" s="114">
        <v>466</v>
      </c>
      <c r="G35" s="114">
        <v>330</v>
      </c>
      <c r="H35" s="140">
        <v>391</v>
      </c>
      <c r="I35" s="115">
        <v>-56</v>
      </c>
      <c r="J35" s="116">
        <v>-14.322250639386189</v>
      </c>
    </row>
    <row r="36" spans="1:10" s="110" customFormat="1" ht="24.95" customHeight="1" x14ac:dyDescent="0.2">
      <c r="A36" s="294" t="s">
        <v>173</v>
      </c>
      <c r="B36" s="295" t="s">
        <v>174</v>
      </c>
      <c r="C36" s="125">
        <v>68.029064486830151</v>
      </c>
      <c r="D36" s="143">
        <v>749</v>
      </c>
      <c r="E36" s="144">
        <v>634</v>
      </c>
      <c r="F36" s="144">
        <v>1004</v>
      </c>
      <c r="G36" s="144">
        <v>770</v>
      </c>
      <c r="H36" s="145">
        <v>781</v>
      </c>
      <c r="I36" s="143">
        <v>-32</v>
      </c>
      <c r="J36" s="146">
        <v>-4.0973111395646606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1101</v>
      </c>
      <c r="F11" s="264">
        <v>854</v>
      </c>
      <c r="G11" s="264">
        <v>1496</v>
      </c>
      <c r="H11" s="264">
        <v>1123</v>
      </c>
      <c r="I11" s="265">
        <v>1199</v>
      </c>
      <c r="J11" s="263">
        <v>-98</v>
      </c>
      <c r="K11" s="266">
        <v>-8.1734778982485405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30.245231607629428</v>
      </c>
      <c r="E13" s="115">
        <v>333</v>
      </c>
      <c r="F13" s="114">
        <v>240</v>
      </c>
      <c r="G13" s="114">
        <v>395</v>
      </c>
      <c r="H13" s="114">
        <v>367</v>
      </c>
      <c r="I13" s="140">
        <v>367</v>
      </c>
      <c r="J13" s="115">
        <v>-34</v>
      </c>
      <c r="K13" s="116">
        <v>-9.2643051771117158</v>
      </c>
    </row>
    <row r="14" spans="1:15" ht="15.95" customHeight="1" x14ac:dyDescent="0.2">
      <c r="A14" s="306" t="s">
        <v>230</v>
      </c>
      <c r="B14" s="307"/>
      <c r="C14" s="308"/>
      <c r="D14" s="113">
        <v>56.494096276112622</v>
      </c>
      <c r="E14" s="115">
        <v>622</v>
      </c>
      <c r="F14" s="114">
        <v>498</v>
      </c>
      <c r="G14" s="114">
        <v>932</v>
      </c>
      <c r="H14" s="114">
        <v>633</v>
      </c>
      <c r="I14" s="140">
        <v>729</v>
      </c>
      <c r="J14" s="115">
        <v>-107</v>
      </c>
      <c r="K14" s="116">
        <v>-14.67764060356653</v>
      </c>
    </row>
    <row r="15" spans="1:15" ht="15.95" customHeight="1" x14ac:dyDescent="0.2">
      <c r="A15" s="306" t="s">
        <v>231</v>
      </c>
      <c r="B15" s="307"/>
      <c r="C15" s="308"/>
      <c r="D15" s="113">
        <v>6.5395095367847409</v>
      </c>
      <c r="E15" s="115">
        <v>72</v>
      </c>
      <c r="F15" s="114">
        <v>70</v>
      </c>
      <c r="G15" s="114">
        <v>81</v>
      </c>
      <c r="H15" s="114">
        <v>63</v>
      </c>
      <c r="I15" s="140">
        <v>59</v>
      </c>
      <c r="J15" s="115">
        <v>13</v>
      </c>
      <c r="K15" s="116">
        <v>22.033898305084747</v>
      </c>
    </row>
    <row r="16" spans="1:15" ht="15.95" customHeight="1" x14ac:dyDescent="0.2">
      <c r="A16" s="306" t="s">
        <v>232</v>
      </c>
      <c r="B16" s="307"/>
      <c r="C16" s="308"/>
      <c r="D16" s="113">
        <v>6.7211625794732059</v>
      </c>
      <c r="E16" s="115">
        <v>74</v>
      </c>
      <c r="F16" s="114">
        <v>46</v>
      </c>
      <c r="G16" s="114">
        <v>88</v>
      </c>
      <c r="H16" s="114">
        <v>60</v>
      </c>
      <c r="I16" s="140">
        <v>44</v>
      </c>
      <c r="J16" s="115">
        <v>30</v>
      </c>
      <c r="K16" s="116">
        <v>68.181818181818187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1.8165304268846503</v>
      </c>
      <c r="E18" s="115">
        <v>20</v>
      </c>
      <c r="F18" s="114">
        <v>7</v>
      </c>
      <c r="G18" s="114">
        <v>35</v>
      </c>
      <c r="H18" s="114">
        <v>15</v>
      </c>
      <c r="I18" s="140">
        <v>33</v>
      </c>
      <c r="J18" s="115">
        <v>-13</v>
      </c>
      <c r="K18" s="116">
        <v>-39.393939393939391</v>
      </c>
    </row>
    <row r="19" spans="1:11" ht="14.1" customHeight="1" x14ac:dyDescent="0.2">
      <c r="A19" s="306" t="s">
        <v>235</v>
      </c>
      <c r="B19" s="307" t="s">
        <v>236</v>
      </c>
      <c r="C19" s="308"/>
      <c r="D19" s="113">
        <v>0.45413260672116257</v>
      </c>
      <c r="E19" s="115">
        <v>5</v>
      </c>
      <c r="F19" s="114">
        <v>4</v>
      </c>
      <c r="G19" s="114">
        <v>10</v>
      </c>
      <c r="H19" s="114">
        <v>8</v>
      </c>
      <c r="I19" s="140" t="s">
        <v>513</v>
      </c>
      <c r="J19" s="115" t="s">
        <v>513</v>
      </c>
      <c r="K19" s="116" t="s">
        <v>513</v>
      </c>
    </row>
    <row r="20" spans="1:11" ht="14.1" customHeight="1" x14ac:dyDescent="0.2">
      <c r="A20" s="306">
        <v>12</v>
      </c>
      <c r="B20" s="307" t="s">
        <v>237</v>
      </c>
      <c r="C20" s="308"/>
      <c r="D20" s="113">
        <v>1.1807447774750226</v>
      </c>
      <c r="E20" s="115">
        <v>13</v>
      </c>
      <c r="F20" s="114">
        <v>5</v>
      </c>
      <c r="G20" s="114">
        <v>15</v>
      </c>
      <c r="H20" s="114">
        <v>25</v>
      </c>
      <c r="I20" s="140">
        <v>18</v>
      </c>
      <c r="J20" s="115">
        <v>-5</v>
      </c>
      <c r="K20" s="116">
        <v>-27.777777777777779</v>
      </c>
    </row>
    <row r="21" spans="1:11" ht="14.1" customHeight="1" x14ac:dyDescent="0.2">
      <c r="A21" s="306">
        <v>21</v>
      </c>
      <c r="B21" s="307" t="s">
        <v>238</v>
      </c>
      <c r="C21" s="308"/>
      <c r="D21" s="113" t="s">
        <v>513</v>
      </c>
      <c r="E21" s="115" t="s">
        <v>513</v>
      </c>
      <c r="F21" s="114">
        <v>4</v>
      </c>
      <c r="G21" s="114" t="s">
        <v>513</v>
      </c>
      <c r="H21" s="114">
        <v>3</v>
      </c>
      <c r="I21" s="140">
        <v>4</v>
      </c>
      <c r="J21" s="115" t="s">
        <v>513</v>
      </c>
      <c r="K21" s="116" t="s">
        <v>513</v>
      </c>
    </row>
    <row r="22" spans="1:11" ht="14.1" customHeight="1" x14ac:dyDescent="0.2">
      <c r="A22" s="306">
        <v>22</v>
      </c>
      <c r="B22" s="307" t="s">
        <v>239</v>
      </c>
      <c r="C22" s="308"/>
      <c r="D22" s="113">
        <v>1.8165304268846503</v>
      </c>
      <c r="E22" s="115">
        <v>20</v>
      </c>
      <c r="F22" s="114">
        <v>12</v>
      </c>
      <c r="G22" s="114">
        <v>43</v>
      </c>
      <c r="H22" s="114">
        <v>14</v>
      </c>
      <c r="I22" s="140">
        <v>23</v>
      </c>
      <c r="J22" s="115">
        <v>-3</v>
      </c>
      <c r="K22" s="116">
        <v>-13.043478260869565</v>
      </c>
    </row>
    <row r="23" spans="1:11" ht="14.1" customHeight="1" x14ac:dyDescent="0.2">
      <c r="A23" s="306">
        <v>23</v>
      </c>
      <c r="B23" s="307" t="s">
        <v>240</v>
      </c>
      <c r="C23" s="308"/>
      <c r="D23" s="113">
        <v>0.36330608537693004</v>
      </c>
      <c r="E23" s="115">
        <v>4</v>
      </c>
      <c r="F23" s="114" t="s">
        <v>513</v>
      </c>
      <c r="G23" s="114">
        <v>6</v>
      </c>
      <c r="H23" s="114">
        <v>7</v>
      </c>
      <c r="I23" s="140">
        <v>11</v>
      </c>
      <c r="J23" s="115">
        <v>-7</v>
      </c>
      <c r="K23" s="116">
        <v>-63.636363636363633</v>
      </c>
    </row>
    <row r="24" spans="1:11" ht="14.1" customHeight="1" x14ac:dyDescent="0.2">
      <c r="A24" s="306">
        <v>24</v>
      </c>
      <c r="B24" s="307" t="s">
        <v>241</v>
      </c>
      <c r="C24" s="308"/>
      <c r="D24" s="113">
        <v>4.6321525885558579</v>
      </c>
      <c r="E24" s="115">
        <v>51</v>
      </c>
      <c r="F24" s="114">
        <v>23</v>
      </c>
      <c r="G24" s="114">
        <v>43</v>
      </c>
      <c r="H24" s="114">
        <v>30</v>
      </c>
      <c r="I24" s="140">
        <v>49</v>
      </c>
      <c r="J24" s="115">
        <v>2</v>
      </c>
      <c r="K24" s="116">
        <v>4.0816326530612246</v>
      </c>
    </row>
    <row r="25" spans="1:11" ht="14.1" customHeight="1" x14ac:dyDescent="0.2">
      <c r="A25" s="306">
        <v>25</v>
      </c>
      <c r="B25" s="307" t="s">
        <v>242</v>
      </c>
      <c r="C25" s="308"/>
      <c r="D25" s="113">
        <v>3.6330608537693005</v>
      </c>
      <c r="E25" s="115">
        <v>40</v>
      </c>
      <c r="F25" s="114">
        <v>22</v>
      </c>
      <c r="G25" s="114">
        <v>47</v>
      </c>
      <c r="H25" s="114">
        <v>22</v>
      </c>
      <c r="I25" s="140">
        <v>34</v>
      </c>
      <c r="J25" s="115">
        <v>6</v>
      </c>
      <c r="K25" s="116">
        <v>17.647058823529413</v>
      </c>
    </row>
    <row r="26" spans="1:11" ht="14.1" customHeight="1" x14ac:dyDescent="0.2">
      <c r="A26" s="306">
        <v>26</v>
      </c>
      <c r="B26" s="307" t="s">
        <v>243</v>
      </c>
      <c r="C26" s="308"/>
      <c r="D26" s="113">
        <v>1.9981834695731153</v>
      </c>
      <c r="E26" s="115">
        <v>22</v>
      </c>
      <c r="F26" s="114">
        <v>14</v>
      </c>
      <c r="G26" s="114">
        <v>43</v>
      </c>
      <c r="H26" s="114">
        <v>22</v>
      </c>
      <c r="I26" s="140">
        <v>18</v>
      </c>
      <c r="J26" s="115">
        <v>4</v>
      </c>
      <c r="K26" s="116">
        <v>22.222222222222221</v>
      </c>
    </row>
    <row r="27" spans="1:11" ht="14.1" customHeight="1" x14ac:dyDescent="0.2">
      <c r="A27" s="306">
        <v>27</v>
      </c>
      <c r="B27" s="307" t="s">
        <v>244</v>
      </c>
      <c r="C27" s="308"/>
      <c r="D27" s="113">
        <v>0.99909173478655766</v>
      </c>
      <c r="E27" s="115">
        <v>11</v>
      </c>
      <c r="F27" s="114">
        <v>4</v>
      </c>
      <c r="G27" s="114">
        <v>29</v>
      </c>
      <c r="H27" s="114">
        <v>10</v>
      </c>
      <c r="I27" s="140">
        <v>10</v>
      </c>
      <c r="J27" s="115">
        <v>1</v>
      </c>
      <c r="K27" s="116">
        <v>10</v>
      </c>
    </row>
    <row r="28" spans="1:11" ht="14.1" customHeight="1" x14ac:dyDescent="0.2">
      <c r="A28" s="306">
        <v>28</v>
      </c>
      <c r="B28" s="307" t="s">
        <v>245</v>
      </c>
      <c r="C28" s="308"/>
      <c r="D28" s="113">
        <v>1.8165304268846503</v>
      </c>
      <c r="E28" s="115">
        <v>20</v>
      </c>
      <c r="F28" s="114">
        <v>10</v>
      </c>
      <c r="G28" s="114">
        <v>18</v>
      </c>
      <c r="H28" s="114">
        <v>7</v>
      </c>
      <c r="I28" s="140">
        <v>7</v>
      </c>
      <c r="J28" s="115">
        <v>13</v>
      </c>
      <c r="K28" s="116">
        <v>185.71428571428572</v>
      </c>
    </row>
    <row r="29" spans="1:11" ht="14.1" customHeight="1" x14ac:dyDescent="0.2">
      <c r="A29" s="306">
        <v>29</v>
      </c>
      <c r="B29" s="307" t="s">
        <v>246</v>
      </c>
      <c r="C29" s="308"/>
      <c r="D29" s="113">
        <v>6.9936421435059035</v>
      </c>
      <c r="E29" s="115">
        <v>77</v>
      </c>
      <c r="F29" s="114">
        <v>42</v>
      </c>
      <c r="G29" s="114">
        <v>78</v>
      </c>
      <c r="H29" s="114">
        <v>61</v>
      </c>
      <c r="I29" s="140">
        <v>77</v>
      </c>
      <c r="J29" s="115">
        <v>0</v>
      </c>
      <c r="K29" s="116">
        <v>0</v>
      </c>
    </row>
    <row r="30" spans="1:11" ht="14.1" customHeight="1" x14ac:dyDescent="0.2">
      <c r="A30" s="306" t="s">
        <v>247</v>
      </c>
      <c r="B30" s="307" t="s">
        <v>248</v>
      </c>
      <c r="C30" s="308"/>
      <c r="D30" s="113">
        <v>2.0890099909173481</v>
      </c>
      <c r="E30" s="115">
        <v>23</v>
      </c>
      <c r="F30" s="114">
        <v>10</v>
      </c>
      <c r="G30" s="114" t="s">
        <v>513</v>
      </c>
      <c r="H30" s="114">
        <v>7</v>
      </c>
      <c r="I30" s="140" t="s">
        <v>513</v>
      </c>
      <c r="J30" s="115" t="s">
        <v>513</v>
      </c>
      <c r="K30" s="116" t="s">
        <v>513</v>
      </c>
    </row>
    <row r="31" spans="1:11" ht="14.1" customHeight="1" x14ac:dyDescent="0.2">
      <c r="A31" s="306" t="s">
        <v>249</v>
      </c>
      <c r="B31" s="307" t="s">
        <v>250</v>
      </c>
      <c r="C31" s="308"/>
      <c r="D31" s="113">
        <v>4.9046321525885554</v>
      </c>
      <c r="E31" s="115">
        <v>54</v>
      </c>
      <c r="F31" s="114">
        <v>32</v>
      </c>
      <c r="G31" s="114">
        <v>58</v>
      </c>
      <c r="H31" s="114">
        <v>54</v>
      </c>
      <c r="I31" s="140">
        <v>59</v>
      </c>
      <c r="J31" s="115">
        <v>-5</v>
      </c>
      <c r="K31" s="116">
        <v>-8.4745762711864412</v>
      </c>
    </row>
    <row r="32" spans="1:11" ht="14.1" customHeight="1" x14ac:dyDescent="0.2">
      <c r="A32" s="306">
        <v>31</v>
      </c>
      <c r="B32" s="307" t="s">
        <v>251</v>
      </c>
      <c r="C32" s="308"/>
      <c r="D32" s="113">
        <v>0</v>
      </c>
      <c r="E32" s="115">
        <v>0</v>
      </c>
      <c r="F32" s="114" t="s">
        <v>513</v>
      </c>
      <c r="G32" s="114">
        <v>7</v>
      </c>
      <c r="H32" s="114">
        <v>3</v>
      </c>
      <c r="I32" s="140" t="s">
        <v>513</v>
      </c>
      <c r="J32" s="115" t="s">
        <v>513</v>
      </c>
      <c r="K32" s="116" t="s">
        <v>513</v>
      </c>
    </row>
    <row r="33" spans="1:11" ht="14.1" customHeight="1" x14ac:dyDescent="0.2">
      <c r="A33" s="306">
        <v>32</v>
      </c>
      <c r="B33" s="307" t="s">
        <v>252</v>
      </c>
      <c r="C33" s="308"/>
      <c r="D33" s="113">
        <v>4.0871934604904636</v>
      </c>
      <c r="E33" s="115">
        <v>45</v>
      </c>
      <c r="F33" s="114">
        <v>28</v>
      </c>
      <c r="G33" s="114">
        <v>76</v>
      </c>
      <c r="H33" s="114">
        <v>79</v>
      </c>
      <c r="I33" s="140">
        <v>67</v>
      </c>
      <c r="J33" s="115">
        <v>-22</v>
      </c>
      <c r="K33" s="116">
        <v>-32.835820895522389</v>
      </c>
    </row>
    <row r="34" spans="1:11" ht="14.1" customHeight="1" x14ac:dyDescent="0.2">
      <c r="A34" s="306">
        <v>33</v>
      </c>
      <c r="B34" s="307" t="s">
        <v>253</v>
      </c>
      <c r="C34" s="308"/>
      <c r="D34" s="113">
        <v>2.9972752043596729</v>
      </c>
      <c r="E34" s="115">
        <v>33</v>
      </c>
      <c r="F34" s="114">
        <v>12</v>
      </c>
      <c r="G34" s="114">
        <v>56</v>
      </c>
      <c r="H34" s="114">
        <v>48</v>
      </c>
      <c r="I34" s="140">
        <v>48</v>
      </c>
      <c r="J34" s="115">
        <v>-15</v>
      </c>
      <c r="K34" s="116">
        <v>-31.25</v>
      </c>
    </row>
    <row r="35" spans="1:11" ht="14.1" customHeight="1" x14ac:dyDescent="0.2">
      <c r="A35" s="306">
        <v>34</v>
      </c>
      <c r="B35" s="307" t="s">
        <v>254</v>
      </c>
      <c r="C35" s="308"/>
      <c r="D35" s="113">
        <v>2.3614895549500452</v>
      </c>
      <c r="E35" s="115">
        <v>26</v>
      </c>
      <c r="F35" s="114">
        <v>22</v>
      </c>
      <c r="G35" s="114">
        <v>38</v>
      </c>
      <c r="H35" s="114">
        <v>37</v>
      </c>
      <c r="I35" s="140">
        <v>41</v>
      </c>
      <c r="J35" s="115">
        <v>-15</v>
      </c>
      <c r="K35" s="116">
        <v>-36.585365853658537</v>
      </c>
    </row>
    <row r="36" spans="1:11" ht="14.1" customHeight="1" x14ac:dyDescent="0.2">
      <c r="A36" s="306">
        <v>41</v>
      </c>
      <c r="B36" s="307" t="s">
        <v>255</v>
      </c>
      <c r="C36" s="308"/>
      <c r="D36" s="113">
        <v>0.45413260672116257</v>
      </c>
      <c r="E36" s="115">
        <v>5</v>
      </c>
      <c r="F36" s="114" t="s">
        <v>513</v>
      </c>
      <c r="G36" s="114">
        <v>5</v>
      </c>
      <c r="H36" s="114">
        <v>6</v>
      </c>
      <c r="I36" s="140">
        <v>10</v>
      </c>
      <c r="J36" s="115">
        <v>-5</v>
      </c>
      <c r="K36" s="116">
        <v>-50</v>
      </c>
    </row>
    <row r="37" spans="1:11" ht="14.1" customHeight="1" x14ac:dyDescent="0.2">
      <c r="A37" s="306">
        <v>42</v>
      </c>
      <c r="B37" s="307" t="s">
        <v>256</v>
      </c>
      <c r="C37" s="308"/>
      <c r="D37" s="113">
        <v>0.63578564940962756</v>
      </c>
      <c r="E37" s="115">
        <v>7</v>
      </c>
      <c r="F37" s="114">
        <v>3</v>
      </c>
      <c r="G37" s="114">
        <v>12</v>
      </c>
      <c r="H37" s="114" t="s">
        <v>513</v>
      </c>
      <c r="I37" s="140">
        <v>4</v>
      </c>
      <c r="J37" s="115">
        <v>3</v>
      </c>
      <c r="K37" s="116">
        <v>75</v>
      </c>
    </row>
    <row r="38" spans="1:11" ht="14.1" customHeight="1" x14ac:dyDescent="0.2">
      <c r="A38" s="306">
        <v>43</v>
      </c>
      <c r="B38" s="307" t="s">
        <v>257</v>
      </c>
      <c r="C38" s="308"/>
      <c r="D38" s="113">
        <v>0.45413260672116257</v>
      </c>
      <c r="E38" s="115">
        <v>5</v>
      </c>
      <c r="F38" s="114">
        <v>16</v>
      </c>
      <c r="G38" s="114">
        <v>10</v>
      </c>
      <c r="H38" s="114">
        <v>32</v>
      </c>
      <c r="I38" s="140">
        <v>3</v>
      </c>
      <c r="J38" s="115">
        <v>2</v>
      </c>
      <c r="K38" s="116">
        <v>66.666666666666671</v>
      </c>
    </row>
    <row r="39" spans="1:11" ht="14.1" customHeight="1" x14ac:dyDescent="0.2">
      <c r="A39" s="306">
        <v>51</v>
      </c>
      <c r="B39" s="307" t="s">
        <v>258</v>
      </c>
      <c r="C39" s="308"/>
      <c r="D39" s="113">
        <v>7.9019073569482288</v>
      </c>
      <c r="E39" s="115">
        <v>87</v>
      </c>
      <c r="F39" s="114">
        <v>57</v>
      </c>
      <c r="G39" s="114">
        <v>102</v>
      </c>
      <c r="H39" s="114">
        <v>83</v>
      </c>
      <c r="I39" s="140">
        <v>109</v>
      </c>
      <c r="J39" s="115">
        <v>-22</v>
      </c>
      <c r="K39" s="116">
        <v>-20.183486238532112</v>
      </c>
    </row>
    <row r="40" spans="1:11" ht="14.1" customHeight="1" x14ac:dyDescent="0.2">
      <c r="A40" s="306" t="s">
        <v>259</v>
      </c>
      <c r="B40" s="307" t="s">
        <v>260</v>
      </c>
      <c r="C40" s="308"/>
      <c r="D40" s="113">
        <v>7.5386012715712987</v>
      </c>
      <c r="E40" s="115">
        <v>83</v>
      </c>
      <c r="F40" s="114">
        <v>55</v>
      </c>
      <c r="G40" s="114">
        <v>96</v>
      </c>
      <c r="H40" s="114">
        <v>81</v>
      </c>
      <c r="I40" s="140">
        <v>100</v>
      </c>
      <c r="J40" s="115">
        <v>-17</v>
      </c>
      <c r="K40" s="116">
        <v>-17</v>
      </c>
    </row>
    <row r="41" spans="1:11" ht="14.1" customHeight="1" x14ac:dyDescent="0.2">
      <c r="A41" s="306"/>
      <c r="B41" s="307" t="s">
        <v>261</v>
      </c>
      <c r="C41" s="308"/>
      <c r="D41" s="113">
        <v>7.2661217075386011</v>
      </c>
      <c r="E41" s="115">
        <v>80</v>
      </c>
      <c r="F41" s="114">
        <v>51</v>
      </c>
      <c r="G41" s="114">
        <v>92</v>
      </c>
      <c r="H41" s="114">
        <v>74</v>
      </c>
      <c r="I41" s="140">
        <v>99</v>
      </c>
      <c r="J41" s="115">
        <v>-19</v>
      </c>
      <c r="K41" s="116">
        <v>-19.19191919191919</v>
      </c>
    </row>
    <row r="42" spans="1:11" ht="14.1" customHeight="1" x14ac:dyDescent="0.2">
      <c r="A42" s="306">
        <v>52</v>
      </c>
      <c r="B42" s="307" t="s">
        <v>262</v>
      </c>
      <c r="C42" s="308"/>
      <c r="D42" s="113">
        <v>6.1762034514078108</v>
      </c>
      <c r="E42" s="115">
        <v>68</v>
      </c>
      <c r="F42" s="114">
        <v>47</v>
      </c>
      <c r="G42" s="114">
        <v>41</v>
      </c>
      <c r="H42" s="114">
        <v>63</v>
      </c>
      <c r="I42" s="140">
        <v>51</v>
      </c>
      <c r="J42" s="115">
        <v>17</v>
      </c>
      <c r="K42" s="116">
        <v>33.333333333333336</v>
      </c>
    </row>
    <row r="43" spans="1:11" ht="14.1" customHeight="1" x14ac:dyDescent="0.2">
      <c r="A43" s="306" t="s">
        <v>263</v>
      </c>
      <c r="B43" s="307" t="s">
        <v>264</v>
      </c>
      <c r="C43" s="308"/>
      <c r="D43" s="113">
        <v>5.8128973660308807</v>
      </c>
      <c r="E43" s="115">
        <v>64</v>
      </c>
      <c r="F43" s="114">
        <v>44</v>
      </c>
      <c r="G43" s="114">
        <v>39</v>
      </c>
      <c r="H43" s="114">
        <v>55</v>
      </c>
      <c r="I43" s="140">
        <v>47</v>
      </c>
      <c r="J43" s="115">
        <v>17</v>
      </c>
      <c r="K43" s="116">
        <v>36.170212765957444</v>
      </c>
    </row>
    <row r="44" spans="1:11" ht="14.1" customHeight="1" x14ac:dyDescent="0.2">
      <c r="A44" s="306">
        <v>53</v>
      </c>
      <c r="B44" s="307" t="s">
        <v>265</v>
      </c>
      <c r="C44" s="308"/>
      <c r="D44" s="113">
        <v>0</v>
      </c>
      <c r="E44" s="115">
        <v>0</v>
      </c>
      <c r="F44" s="114">
        <v>3</v>
      </c>
      <c r="G44" s="114">
        <v>4</v>
      </c>
      <c r="H44" s="114">
        <v>6</v>
      </c>
      <c r="I44" s="140">
        <v>5</v>
      </c>
      <c r="J44" s="115">
        <v>-5</v>
      </c>
      <c r="K44" s="116">
        <v>-100</v>
      </c>
    </row>
    <row r="45" spans="1:11" ht="14.1" customHeight="1" x14ac:dyDescent="0.2">
      <c r="A45" s="306" t="s">
        <v>266</v>
      </c>
      <c r="B45" s="307" t="s">
        <v>267</v>
      </c>
      <c r="C45" s="308"/>
      <c r="D45" s="113">
        <v>0</v>
      </c>
      <c r="E45" s="115">
        <v>0</v>
      </c>
      <c r="F45" s="114">
        <v>3</v>
      </c>
      <c r="G45" s="114">
        <v>4</v>
      </c>
      <c r="H45" s="114">
        <v>6</v>
      </c>
      <c r="I45" s="140">
        <v>4</v>
      </c>
      <c r="J45" s="115">
        <v>-4</v>
      </c>
      <c r="K45" s="116">
        <v>-100</v>
      </c>
    </row>
    <row r="46" spans="1:11" ht="14.1" customHeight="1" x14ac:dyDescent="0.2">
      <c r="A46" s="306">
        <v>54</v>
      </c>
      <c r="B46" s="307" t="s">
        <v>268</v>
      </c>
      <c r="C46" s="308"/>
      <c r="D46" s="113">
        <v>2.9972752043596729</v>
      </c>
      <c r="E46" s="115">
        <v>33</v>
      </c>
      <c r="F46" s="114">
        <v>39</v>
      </c>
      <c r="G46" s="114">
        <v>40</v>
      </c>
      <c r="H46" s="114">
        <v>61</v>
      </c>
      <c r="I46" s="140">
        <v>30</v>
      </c>
      <c r="J46" s="115">
        <v>3</v>
      </c>
      <c r="K46" s="116">
        <v>10</v>
      </c>
    </row>
    <row r="47" spans="1:11" ht="14.1" customHeight="1" x14ac:dyDescent="0.2">
      <c r="A47" s="306">
        <v>61</v>
      </c>
      <c r="B47" s="307" t="s">
        <v>269</v>
      </c>
      <c r="C47" s="308"/>
      <c r="D47" s="113">
        <v>1.0899182561307903</v>
      </c>
      <c r="E47" s="115">
        <v>12</v>
      </c>
      <c r="F47" s="114">
        <v>13</v>
      </c>
      <c r="G47" s="114">
        <v>23</v>
      </c>
      <c r="H47" s="114">
        <v>17</v>
      </c>
      <c r="I47" s="140">
        <v>22</v>
      </c>
      <c r="J47" s="115">
        <v>-10</v>
      </c>
      <c r="K47" s="116">
        <v>-45.454545454545453</v>
      </c>
    </row>
    <row r="48" spans="1:11" ht="14.1" customHeight="1" x14ac:dyDescent="0.2">
      <c r="A48" s="306">
        <v>62</v>
      </c>
      <c r="B48" s="307" t="s">
        <v>270</v>
      </c>
      <c r="C48" s="308"/>
      <c r="D48" s="113">
        <v>9.3551316984559492</v>
      </c>
      <c r="E48" s="115">
        <v>103</v>
      </c>
      <c r="F48" s="114">
        <v>101</v>
      </c>
      <c r="G48" s="114">
        <v>133</v>
      </c>
      <c r="H48" s="114">
        <v>110</v>
      </c>
      <c r="I48" s="140">
        <v>107</v>
      </c>
      <c r="J48" s="115">
        <v>-4</v>
      </c>
      <c r="K48" s="116">
        <v>-3.7383177570093458</v>
      </c>
    </row>
    <row r="49" spans="1:11" ht="14.1" customHeight="1" x14ac:dyDescent="0.2">
      <c r="A49" s="306">
        <v>63</v>
      </c>
      <c r="B49" s="307" t="s">
        <v>271</v>
      </c>
      <c r="C49" s="308"/>
      <c r="D49" s="113">
        <v>6.4486830154405084</v>
      </c>
      <c r="E49" s="115">
        <v>71</v>
      </c>
      <c r="F49" s="114">
        <v>40</v>
      </c>
      <c r="G49" s="114">
        <v>81</v>
      </c>
      <c r="H49" s="114">
        <v>76</v>
      </c>
      <c r="I49" s="140">
        <v>81</v>
      </c>
      <c r="J49" s="115">
        <v>-10</v>
      </c>
      <c r="K49" s="116">
        <v>-12.345679012345679</v>
      </c>
    </row>
    <row r="50" spans="1:11" ht="14.1" customHeight="1" x14ac:dyDescent="0.2">
      <c r="A50" s="306" t="s">
        <v>272</v>
      </c>
      <c r="B50" s="307" t="s">
        <v>273</v>
      </c>
      <c r="C50" s="308"/>
      <c r="D50" s="113">
        <v>1.5440508628519527</v>
      </c>
      <c r="E50" s="115">
        <v>17</v>
      </c>
      <c r="F50" s="114">
        <v>18</v>
      </c>
      <c r="G50" s="114">
        <v>37</v>
      </c>
      <c r="H50" s="114">
        <v>24</v>
      </c>
      <c r="I50" s="140">
        <v>28</v>
      </c>
      <c r="J50" s="115">
        <v>-11</v>
      </c>
      <c r="K50" s="116">
        <v>-39.285714285714285</v>
      </c>
    </row>
    <row r="51" spans="1:11" ht="14.1" customHeight="1" x14ac:dyDescent="0.2">
      <c r="A51" s="306" t="s">
        <v>274</v>
      </c>
      <c r="B51" s="307" t="s">
        <v>275</v>
      </c>
      <c r="C51" s="308"/>
      <c r="D51" s="113">
        <v>4.4504995458673937</v>
      </c>
      <c r="E51" s="115">
        <v>49</v>
      </c>
      <c r="F51" s="114">
        <v>22</v>
      </c>
      <c r="G51" s="114">
        <v>42</v>
      </c>
      <c r="H51" s="114">
        <v>48</v>
      </c>
      <c r="I51" s="140">
        <v>49</v>
      </c>
      <c r="J51" s="115">
        <v>0</v>
      </c>
      <c r="K51" s="116">
        <v>0</v>
      </c>
    </row>
    <row r="52" spans="1:11" ht="14.1" customHeight="1" x14ac:dyDescent="0.2">
      <c r="A52" s="306">
        <v>71</v>
      </c>
      <c r="B52" s="307" t="s">
        <v>276</v>
      </c>
      <c r="C52" s="308"/>
      <c r="D52" s="113">
        <v>6.902815622161671</v>
      </c>
      <c r="E52" s="115">
        <v>76</v>
      </c>
      <c r="F52" s="114">
        <v>60</v>
      </c>
      <c r="G52" s="114">
        <v>115</v>
      </c>
      <c r="H52" s="114">
        <v>71</v>
      </c>
      <c r="I52" s="140">
        <v>85</v>
      </c>
      <c r="J52" s="115">
        <v>-9</v>
      </c>
      <c r="K52" s="116">
        <v>-10.588235294117647</v>
      </c>
    </row>
    <row r="53" spans="1:11" ht="14.1" customHeight="1" x14ac:dyDescent="0.2">
      <c r="A53" s="306" t="s">
        <v>277</v>
      </c>
      <c r="B53" s="307" t="s">
        <v>278</v>
      </c>
      <c r="C53" s="308"/>
      <c r="D53" s="113">
        <v>1.2715712988192551</v>
      </c>
      <c r="E53" s="115">
        <v>14</v>
      </c>
      <c r="F53" s="114">
        <v>17</v>
      </c>
      <c r="G53" s="114">
        <v>17</v>
      </c>
      <c r="H53" s="114">
        <v>13</v>
      </c>
      <c r="I53" s="140">
        <v>15</v>
      </c>
      <c r="J53" s="115">
        <v>-1</v>
      </c>
      <c r="K53" s="116">
        <v>-6.666666666666667</v>
      </c>
    </row>
    <row r="54" spans="1:11" ht="14.1" customHeight="1" x14ac:dyDescent="0.2">
      <c r="A54" s="306" t="s">
        <v>279</v>
      </c>
      <c r="B54" s="307" t="s">
        <v>280</v>
      </c>
      <c r="C54" s="308"/>
      <c r="D54" s="113">
        <v>4.6321525885558579</v>
      </c>
      <c r="E54" s="115">
        <v>51</v>
      </c>
      <c r="F54" s="114">
        <v>39</v>
      </c>
      <c r="G54" s="114">
        <v>73</v>
      </c>
      <c r="H54" s="114">
        <v>47</v>
      </c>
      <c r="I54" s="140">
        <v>64</v>
      </c>
      <c r="J54" s="115">
        <v>-13</v>
      </c>
      <c r="K54" s="116">
        <v>-20.3125</v>
      </c>
    </row>
    <row r="55" spans="1:11" ht="14.1" customHeight="1" x14ac:dyDescent="0.2">
      <c r="A55" s="306">
        <v>72</v>
      </c>
      <c r="B55" s="307" t="s">
        <v>281</v>
      </c>
      <c r="C55" s="308"/>
      <c r="D55" s="113">
        <v>0.81743869209809261</v>
      </c>
      <c r="E55" s="115">
        <v>9</v>
      </c>
      <c r="F55" s="114">
        <v>12</v>
      </c>
      <c r="G55" s="114">
        <v>12</v>
      </c>
      <c r="H55" s="114">
        <v>4</v>
      </c>
      <c r="I55" s="140">
        <v>9</v>
      </c>
      <c r="J55" s="115">
        <v>0</v>
      </c>
      <c r="K55" s="116">
        <v>0</v>
      </c>
    </row>
    <row r="56" spans="1:11" ht="14.1" customHeight="1" x14ac:dyDescent="0.2">
      <c r="A56" s="306" t="s">
        <v>282</v>
      </c>
      <c r="B56" s="307" t="s">
        <v>283</v>
      </c>
      <c r="C56" s="308"/>
      <c r="D56" s="113">
        <v>0.27247956403269757</v>
      </c>
      <c r="E56" s="115">
        <v>3</v>
      </c>
      <c r="F56" s="114">
        <v>3</v>
      </c>
      <c r="G56" s="114" t="s">
        <v>513</v>
      </c>
      <c r="H56" s="114" t="s">
        <v>513</v>
      </c>
      <c r="I56" s="140" t="s">
        <v>513</v>
      </c>
      <c r="J56" s="115" t="s">
        <v>513</v>
      </c>
      <c r="K56" s="116" t="s">
        <v>513</v>
      </c>
    </row>
    <row r="57" spans="1:11" ht="14.1" customHeight="1" x14ac:dyDescent="0.2">
      <c r="A57" s="306" t="s">
        <v>284</v>
      </c>
      <c r="B57" s="307" t="s">
        <v>285</v>
      </c>
      <c r="C57" s="308"/>
      <c r="D57" s="113">
        <v>0.27247956403269757</v>
      </c>
      <c r="E57" s="115">
        <v>3</v>
      </c>
      <c r="F57" s="114">
        <v>5</v>
      </c>
      <c r="G57" s="114" t="s">
        <v>513</v>
      </c>
      <c r="H57" s="114" t="s">
        <v>513</v>
      </c>
      <c r="I57" s="140">
        <v>5</v>
      </c>
      <c r="J57" s="115">
        <v>-2</v>
      </c>
      <c r="K57" s="116">
        <v>-40</v>
      </c>
    </row>
    <row r="58" spans="1:11" ht="14.1" customHeight="1" x14ac:dyDescent="0.2">
      <c r="A58" s="306">
        <v>73</v>
      </c>
      <c r="B58" s="307" t="s">
        <v>286</v>
      </c>
      <c r="C58" s="308"/>
      <c r="D58" s="113">
        <v>0.45413260672116257</v>
      </c>
      <c r="E58" s="115">
        <v>5</v>
      </c>
      <c r="F58" s="114">
        <v>7</v>
      </c>
      <c r="G58" s="114">
        <v>9</v>
      </c>
      <c r="H58" s="114">
        <v>6</v>
      </c>
      <c r="I58" s="140">
        <v>6</v>
      </c>
      <c r="J58" s="115">
        <v>-1</v>
      </c>
      <c r="K58" s="116">
        <v>-16.666666666666668</v>
      </c>
    </row>
    <row r="59" spans="1:11" ht="14.1" customHeight="1" x14ac:dyDescent="0.2">
      <c r="A59" s="306" t="s">
        <v>287</v>
      </c>
      <c r="B59" s="307" t="s">
        <v>288</v>
      </c>
      <c r="C59" s="308"/>
      <c r="D59" s="113">
        <v>0.36330608537693004</v>
      </c>
      <c r="E59" s="115">
        <v>4</v>
      </c>
      <c r="F59" s="114">
        <v>4</v>
      </c>
      <c r="G59" s="114">
        <v>7</v>
      </c>
      <c r="H59" s="114">
        <v>4</v>
      </c>
      <c r="I59" s="140">
        <v>5</v>
      </c>
      <c r="J59" s="115">
        <v>-1</v>
      </c>
      <c r="K59" s="116">
        <v>-20</v>
      </c>
    </row>
    <row r="60" spans="1:11" ht="14.1" customHeight="1" x14ac:dyDescent="0.2">
      <c r="A60" s="306">
        <v>81</v>
      </c>
      <c r="B60" s="307" t="s">
        <v>289</v>
      </c>
      <c r="C60" s="308"/>
      <c r="D60" s="113">
        <v>7.1752951861943686</v>
      </c>
      <c r="E60" s="115">
        <v>79</v>
      </c>
      <c r="F60" s="114">
        <v>92</v>
      </c>
      <c r="G60" s="114">
        <v>77</v>
      </c>
      <c r="H60" s="114">
        <v>77</v>
      </c>
      <c r="I60" s="140">
        <v>84</v>
      </c>
      <c r="J60" s="115">
        <v>-5</v>
      </c>
      <c r="K60" s="116">
        <v>-5.9523809523809526</v>
      </c>
    </row>
    <row r="61" spans="1:11" ht="14.1" customHeight="1" x14ac:dyDescent="0.2">
      <c r="A61" s="306" t="s">
        <v>290</v>
      </c>
      <c r="B61" s="307" t="s">
        <v>291</v>
      </c>
      <c r="C61" s="308"/>
      <c r="D61" s="113">
        <v>2.2706630336058131</v>
      </c>
      <c r="E61" s="115">
        <v>25</v>
      </c>
      <c r="F61" s="114">
        <v>15</v>
      </c>
      <c r="G61" s="114">
        <v>28</v>
      </c>
      <c r="H61" s="114">
        <v>28</v>
      </c>
      <c r="I61" s="140">
        <v>37</v>
      </c>
      <c r="J61" s="115">
        <v>-12</v>
      </c>
      <c r="K61" s="116">
        <v>-32.432432432432435</v>
      </c>
    </row>
    <row r="62" spans="1:11" ht="14.1" customHeight="1" x14ac:dyDescent="0.2">
      <c r="A62" s="306" t="s">
        <v>292</v>
      </c>
      <c r="B62" s="307" t="s">
        <v>293</v>
      </c>
      <c r="C62" s="308"/>
      <c r="D62" s="113">
        <v>2.5431425976385102</v>
      </c>
      <c r="E62" s="115">
        <v>28</v>
      </c>
      <c r="F62" s="114">
        <v>56</v>
      </c>
      <c r="G62" s="114">
        <v>30</v>
      </c>
      <c r="H62" s="114">
        <v>34</v>
      </c>
      <c r="I62" s="140">
        <v>29</v>
      </c>
      <c r="J62" s="115">
        <v>-1</v>
      </c>
      <c r="K62" s="116">
        <v>-3.4482758620689653</v>
      </c>
    </row>
    <row r="63" spans="1:11" ht="14.1" customHeight="1" x14ac:dyDescent="0.2">
      <c r="A63" s="306"/>
      <c r="B63" s="307" t="s">
        <v>294</v>
      </c>
      <c r="C63" s="308"/>
      <c r="D63" s="113">
        <v>2.5431425976385102</v>
      </c>
      <c r="E63" s="115">
        <v>28</v>
      </c>
      <c r="F63" s="114">
        <v>54</v>
      </c>
      <c r="G63" s="114">
        <v>28</v>
      </c>
      <c r="H63" s="114">
        <v>33</v>
      </c>
      <c r="I63" s="140">
        <v>28</v>
      </c>
      <c r="J63" s="115">
        <v>0</v>
      </c>
      <c r="K63" s="116">
        <v>0</v>
      </c>
    </row>
    <row r="64" spans="1:11" ht="14.1" customHeight="1" x14ac:dyDescent="0.2">
      <c r="A64" s="306" t="s">
        <v>295</v>
      </c>
      <c r="B64" s="307" t="s">
        <v>296</v>
      </c>
      <c r="C64" s="308"/>
      <c r="D64" s="113">
        <v>0.72661217075386009</v>
      </c>
      <c r="E64" s="115">
        <v>8</v>
      </c>
      <c r="F64" s="114">
        <v>6</v>
      </c>
      <c r="G64" s="114">
        <v>4</v>
      </c>
      <c r="H64" s="114" t="s">
        <v>513</v>
      </c>
      <c r="I64" s="140">
        <v>7</v>
      </c>
      <c r="J64" s="115">
        <v>1</v>
      </c>
      <c r="K64" s="116">
        <v>14.285714285714286</v>
      </c>
    </row>
    <row r="65" spans="1:11" ht="14.1" customHeight="1" x14ac:dyDescent="0.2">
      <c r="A65" s="306" t="s">
        <v>297</v>
      </c>
      <c r="B65" s="307" t="s">
        <v>298</v>
      </c>
      <c r="C65" s="308"/>
      <c r="D65" s="113">
        <v>1.1807447774750226</v>
      </c>
      <c r="E65" s="115">
        <v>13</v>
      </c>
      <c r="F65" s="114">
        <v>7</v>
      </c>
      <c r="G65" s="114">
        <v>6</v>
      </c>
      <c r="H65" s="114">
        <v>10</v>
      </c>
      <c r="I65" s="140">
        <v>7</v>
      </c>
      <c r="J65" s="115">
        <v>6</v>
      </c>
      <c r="K65" s="116">
        <v>85.714285714285708</v>
      </c>
    </row>
    <row r="66" spans="1:11" ht="14.1" customHeight="1" x14ac:dyDescent="0.2">
      <c r="A66" s="306">
        <v>82</v>
      </c>
      <c r="B66" s="307" t="s">
        <v>299</v>
      </c>
      <c r="C66" s="308"/>
      <c r="D66" s="113">
        <v>4.0871934604904636</v>
      </c>
      <c r="E66" s="115">
        <v>45</v>
      </c>
      <c r="F66" s="114">
        <v>61</v>
      </c>
      <c r="G66" s="114">
        <v>116</v>
      </c>
      <c r="H66" s="114">
        <v>53</v>
      </c>
      <c r="I66" s="140">
        <v>42</v>
      </c>
      <c r="J66" s="115">
        <v>3</v>
      </c>
      <c r="K66" s="116">
        <v>7.1428571428571432</v>
      </c>
    </row>
    <row r="67" spans="1:11" ht="14.1" customHeight="1" x14ac:dyDescent="0.2">
      <c r="A67" s="306" t="s">
        <v>300</v>
      </c>
      <c r="B67" s="307" t="s">
        <v>301</v>
      </c>
      <c r="C67" s="308"/>
      <c r="D67" s="113">
        <v>3.2697547683923704</v>
      </c>
      <c r="E67" s="115">
        <v>36</v>
      </c>
      <c r="F67" s="114">
        <v>47</v>
      </c>
      <c r="G67" s="114">
        <v>108</v>
      </c>
      <c r="H67" s="114">
        <v>47</v>
      </c>
      <c r="I67" s="140">
        <v>41</v>
      </c>
      <c r="J67" s="115">
        <v>-5</v>
      </c>
      <c r="K67" s="116">
        <v>-12.195121951219512</v>
      </c>
    </row>
    <row r="68" spans="1:11" ht="14.1" customHeight="1" x14ac:dyDescent="0.2">
      <c r="A68" s="306" t="s">
        <v>302</v>
      </c>
      <c r="B68" s="307" t="s">
        <v>303</v>
      </c>
      <c r="C68" s="308"/>
      <c r="D68" s="113">
        <v>0.36330608537693004</v>
      </c>
      <c r="E68" s="115">
        <v>4</v>
      </c>
      <c r="F68" s="114">
        <v>13</v>
      </c>
      <c r="G68" s="114">
        <v>5</v>
      </c>
      <c r="H68" s="114">
        <v>3</v>
      </c>
      <c r="I68" s="140" t="s">
        <v>513</v>
      </c>
      <c r="J68" s="115" t="s">
        <v>513</v>
      </c>
      <c r="K68" s="116" t="s">
        <v>513</v>
      </c>
    </row>
    <row r="69" spans="1:11" ht="14.1" customHeight="1" x14ac:dyDescent="0.2">
      <c r="A69" s="306">
        <v>83</v>
      </c>
      <c r="B69" s="307" t="s">
        <v>304</v>
      </c>
      <c r="C69" s="308"/>
      <c r="D69" s="113">
        <v>7.5386012715712987</v>
      </c>
      <c r="E69" s="115">
        <v>83</v>
      </c>
      <c r="F69" s="114">
        <v>75</v>
      </c>
      <c r="G69" s="114">
        <v>143</v>
      </c>
      <c r="H69" s="114">
        <v>65</v>
      </c>
      <c r="I69" s="140">
        <v>87</v>
      </c>
      <c r="J69" s="115">
        <v>-4</v>
      </c>
      <c r="K69" s="116">
        <v>-4.5977011494252871</v>
      </c>
    </row>
    <row r="70" spans="1:11" ht="14.1" customHeight="1" x14ac:dyDescent="0.2">
      <c r="A70" s="306" t="s">
        <v>305</v>
      </c>
      <c r="B70" s="307" t="s">
        <v>306</v>
      </c>
      <c r="C70" s="308"/>
      <c r="D70" s="113">
        <v>4.995458673932788</v>
      </c>
      <c r="E70" s="115">
        <v>55</v>
      </c>
      <c r="F70" s="114">
        <v>55</v>
      </c>
      <c r="G70" s="114">
        <v>118</v>
      </c>
      <c r="H70" s="114">
        <v>44</v>
      </c>
      <c r="I70" s="140">
        <v>58</v>
      </c>
      <c r="J70" s="115">
        <v>-3</v>
      </c>
      <c r="K70" s="116">
        <v>-5.1724137931034484</v>
      </c>
    </row>
    <row r="71" spans="1:11" ht="14.1" customHeight="1" x14ac:dyDescent="0.2">
      <c r="A71" s="306"/>
      <c r="B71" s="307" t="s">
        <v>307</v>
      </c>
      <c r="C71" s="308"/>
      <c r="D71" s="113">
        <v>4.0871934604904636</v>
      </c>
      <c r="E71" s="115">
        <v>45</v>
      </c>
      <c r="F71" s="114">
        <v>44</v>
      </c>
      <c r="G71" s="114">
        <v>106</v>
      </c>
      <c r="H71" s="114">
        <v>34</v>
      </c>
      <c r="I71" s="140">
        <v>52</v>
      </c>
      <c r="J71" s="115">
        <v>-7</v>
      </c>
      <c r="K71" s="116">
        <v>-13.461538461538462</v>
      </c>
    </row>
    <row r="72" spans="1:11" ht="14.1" customHeight="1" x14ac:dyDescent="0.2">
      <c r="A72" s="306">
        <v>84</v>
      </c>
      <c r="B72" s="307" t="s">
        <v>308</v>
      </c>
      <c r="C72" s="308"/>
      <c r="D72" s="113">
        <v>2.2706630336058131</v>
      </c>
      <c r="E72" s="115">
        <v>25</v>
      </c>
      <c r="F72" s="114">
        <v>14</v>
      </c>
      <c r="G72" s="114">
        <v>26</v>
      </c>
      <c r="H72" s="114">
        <v>6</v>
      </c>
      <c r="I72" s="140">
        <v>16</v>
      </c>
      <c r="J72" s="115">
        <v>9</v>
      </c>
      <c r="K72" s="116">
        <v>56.25</v>
      </c>
    </row>
    <row r="73" spans="1:11" ht="14.1" customHeight="1" x14ac:dyDescent="0.2">
      <c r="A73" s="306" t="s">
        <v>309</v>
      </c>
      <c r="B73" s="307" t="s">
        <v>310</v>
      </c>
      <c r="C73" s="308"/>
      <c r="D73" s="113">
        <v>1.7257039055404177</v>
      </c>
      <c r="E73" s="115">
        <v>19</v>
      </c>
      <c r="F73" s="114">
        <v>12</v>
      </c>
      <c r="G73" s="114">
        <v>22</v>
      </c>
      <c r="H73" s="114">
        <v>3</v>
      </c>
      <c r="I73" s="140">
        <v>12</v>
      </c>
      <c r="J73" s="115">
        <v>7</v>
      </c>
      <c r="K73" s="116">
        <v>58.333333333333336</v>
      </c>
    </row>
    <row r="74" spans="1:11" ht="14.1" customHeight="1" x14ac:dyDescent="0.2">
      <c r="A74" s="306" t="s">
        <v>311</v>
      </c>
      <c r="B74" s="307" t="s">
        <v>312</v>
      </c>
      <c r="C74" s="308"/>
      <c r="D74" s="113" t="s">
        <v>513</v>
      </c>
      <c r="E74" s="115" t="s">
        <v>513</v>
      </c>
      <c r="F74" s="114">
        <v>0</v>
      </c>
      <c r="G74" s="114">
        <v>0</v>
      </c>
      <c r="H74" s="114">
        <v>0</v>
      </c>
      <c r="I74" s="140" t="s">
        <v>513</v>
      </c>
      <c r="J74" s="115" t="s">
        <v>513</v>
      </c>
      <c r="K74" s="116" t="s">
        <v>513</v>
      </c>
    </row>
    <row r="75" spans="1:11" ht="14.1" customHeight="1" x14ac:dyDescent="0.2">
      <c r="A75" s="306" t="s">
        <v>313</v>
      </c>
      <c r="B75" s="307" t="s">
        <v>314</v>
      </c>
      <c r="C75" s="308"/>
      <c r="D75" s="113">
        <v>0.27247956403269757</v>
      </c>
      <c r="E75" s="115">
        <v>3</v>
      </c>
      <c r="F75" s="114" t="s">
        <v>513</v>
      </c>
      <c r="G75" s="114">
        <v>3</v>
      </c>
      <c r="H75" s="114" t="s">
        <v>513</v>
      </c>
      <c r="I75" s="140" t="s">
        <v>513</v>
      </c>
      <c r="J75" s="115" t="s">
        <v>513</v>
      </c>
      <c r="K75" s="116" t="s">
        <v>513</v>
      </c>
    </row>
    <row r="76" spans="1:11" ht="14.1" customHeight="1" x14ac:dyDescent="0.2">
      <c r="A76" s="306">
        <v>91</v>
      </c>
      <c r="B76" s="307" t="s">
        <v>315</v>
      </c>
      <c r="C76" s="308"/>
      <c r="D76" s="113">
        <v>0</v>
      </c>
      <c r="E76" s="115">
        <v>0</v>
      </c>
      <c r="F76" s="114">
        <v>0</v>
      </c>
      <c r="G76" s="114" t="s">
        <v>513</v>
      </c>
      <c r="H76" s="114">
        <v>0</v>
      </c>
      <c r="I76" s="140">
        <v>0</v>
      </c>
      <c r="J76" s="115">
        <v>0</v>
      </c>
      <c r="K76" s="116">
        <v>0</v>
      </c>
    </row>
    <row r="77" spans="1:11" ht="14.1" customHeight="1" x14ac:dyDescent="0.2">
      <c r="A77" s="306">
        <v>92</v>
      </c>
      <c r="B77" s="307" t="s">
        <v>316</v>
      </c>
      <c r="C77" s="308"/>
      <c r="D77" s="113" t="s">
        <v>513</v>
      </c>
      <c r="E77" s="115" t="s">
        <v>513</v>
      </c>
      <c r="F77" s="114">
        <v>4</v>
      </c>
      <c r="G77" s="114" t="s">
        <v>513</v>
      </c>
      <c r="H77" s="114" t="s">
        <v>513</v>
      </c>
      <c r="I77" s="140" t="s">
        <v>513</v>
      </c>
      <c r="J77" s="115" t="s">
        <v>513</v>
      </c>
      <c r="K77" s="116" t="s">
        <v>513</v>
      </c>
    </row>
    <row r="78" spans="1:11" ht="14.1" customHeight="1" x14ac:dyDescent="0.2">
      <c r="A78" s="306">
        <v>93</v>
      </c>
      <c r="B78" s="307" t="s">
        <v>317</v>
      </c>
      <c r="C78" s="308"/>
      <c r="D78" s="113">
        <v>0</v>
      </c>
      <c r="E78" s="115">
        <v>0</v>
      </c>
      <c r="F78" s="114">
        <v>0</v>
      </c>
      <c r="G78" s="114" t="s">
        <v>513</v>
      </c>
      <c r="H78" s="114">
        <v>0</v>
      </c>
      <c r="I78" s="140">
        <v>0</v>
      </c>
      <c r="J78" s="115">
        <v>0</v>
      </c>
      <c r="K78" s="116">
        <v>0</v>
      </c>
    </row>
    <row r="79" spans="1:11" ht="14.1" customHeight="1" x14ac:dyDescent="0.2">
      <c r="A79" s="306">
        <v>94</v>
      </c>
      <c r="B79" s="307" t="s">
        <v>318</v>
      </c>
      <c r="C79" s="308"/>
      <c r="D79" s="113" t="s">
        <v>513</v>
      </c>
      <c r="E79" s="115" t="s">
        <v>513</v>
      </c>
      <c r="F79" s="114" t="s">
        <v>513</v>
      </c>
      <c r="G79" s="114">
        <v>8</v>
      </c>
      <c r="H79" s="114">
        <v>0</v>
      </c>
      <c r="I79" s="140">
        <v>5</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1184</v>
      </c>
      <c r="E11" s="114">
        <v>1049</v>
      </c>
      <c r="F11" s="114">
        <v>1254</v>
      </c>
      <c r="G11" s="114">
        <v>1090</v>
      </c>
      <c r="H11" s="140">
        <v>1229</v>
      </c>
      <c r="I11" s="115">
        <v>-45</v>
      </c>
      <c r="J11" s="116">
        <v>-3.6615134255492272</v>
      </c>
    </row>
    <row r="12" spans="1:15" s="110" customFormat="1" ht="24.95" customHeight="1" x14ac:dyDescent="0.2">
      <c r="A12" s="193" t="s">
        <v>132</v>
      </c>
      <c r="B12" s="194" t="s">
        <v>133</v>
      </c>
      <c r="C12" s="113">
        <v>0.84459459459459463</v>
      </c>
      <c r="D12" s="115">
        <v>10</v>
      </c>
      <c r="E12" s="114">
        <v>23</v>
      </c>
      <c r="F12" s="114">
        <v>26</v>
      </c>
      <c r="G12" s="114">
        <v>24</v>
      </c>
      <c r="H12" s="140">
        <v>14</v>
      </c>
      <c r="I12" s="115">
        <v>-4</v>
      </c>
      <c r="J12" s="116">
        <v>-28.571428571428573</v>
      </c>
    </row>
    <row r="13" spans="1:15" s="110" customFormat="1" ht="24.95" customHeight="1" x14ac:dyDescent="0.2">
      <c r="A13" s="193" t="s">
        <v>134</v>
      </c>
      <c r="B13" s="199" t="s">
        <v>214</v>
      </c>
      <c r="C13" s="113">
        <v>1.3513513513513513</v>
      </c>
      <c r="D13" s="115">
        <v>16</v>
      </c>
      <c r="E13" s="114">
        <v>6</v>
      </c>
      <c r="F13" s="114">
        <v>18</v>
      </c>
      <c r="G13" s="114">
        <v>6</v>
      </c>
      <c r="H13" s="140">
        <v>10</v>
      </c>
      <c r="I13" s="115">
        <v>6</v>
      </c>
      <c r="J13" s="116">
        <v>60</v>
      </c>
    </row>
    <row r="14" spans="1:15" s="287" customFormat="1" ht="24.95" customHeight="1" x14ac:dyDescent="0.2">
      <c r="A14" s="193" t="s">
        <v>215</v>
      </c>
      <c r="B14" s="199" t="s">
        <v>137</v>
      </c>
      <c r="C14" s="113">
        <v>18.918918918918919</v>
      </c>
      <c r="D14" s="115">
        <v>224</v>
      </c>
      <c r="E14" s="114">
        <v>171</v>
      </c>
      <c r="F14" s="114">
        <v>199</v>
      </c>
      <c r="G14" s="114">
        <v>149</v>
      </c>
      <c r="H14" s="140">
        <v>239</v>
      </c>
      <c r="I14" s="115">
        <v>-15</v>
      </c>
      <c r="J14" s="116">
        <v>-6.2761506276150625</v>
      </c>
      <c r="K14" s="110"/>
      <c r="L14" s="110"/>
      <c r="M14" s="110"/>
      <c r="N14" s="110"/>
      <c r="O14" s="110"/>
    </row>
    <row r="15" spans="1:15" s="110" customFormat="1" ht="24.95" customHeight="1" x14ac:dyDescent="0.2">
      <c r="A15" s="193" t="s">
        <v>216</v>
      </c>
      <c r="B15" s="199" t="s">
        <v>217</v>
      </c>
      <c r="C15" s="113">
        <v>6.8412162162162158</v>
      </c>
      <c r="D15" s="115">
        <v>81</v>
      </c>
      <c r="E15" s="114">
        <v>68</v>
      </c>
      <c r="F15" s="114">
        <v>69</v>
      </c>
      <c r="G15" s="114">
        <v>54</v>
      </c>
      <c r="H15" s="140">
        <v>114</v>
      </c>
      <c r="I15" s="115">
        <v>-33</v>
      </c>
      <c r="J15" s="116">
        <v>-28.94736842105263</v>
      </c>
    </row>
    <row r="16" spans="1:15" s="287" customFormat="1" ht="24.95" customHeight="1" x14ac:dyDescent="0.2">
      <c r="A16" s="193" t="s">
        <v>218</v>
      </c>
      <c r="B16" s="199" t="s">
        <v>141</v>
      </c>
      <c r="C16" s="113">
        <v>7.1790540540540544</v>
      </c>
      <c r="D16" s="115">
        <v>85</v>
      </c>
      <c r="E16" s="114">
        <v>62</v>
      </c>
      <c r="F16" s="114">
        <v>69</v>
      </c>
      <c r="G16" s="114">
        <v>45</v>
      </c>
      <c r="H16" s="140">
        <v>82</v>
      </c>
      <c r="I16" s="115">
        <v>3</v>
      </c>
      <c r="J16" s="116">
        <v>3.6585365853658538</v>
      </c>
      <c r="K16" s="110"/>
      <c r="L16" s="110"/>
      <c r="M16" s="110"/>
      <c r="N16" s="110"/>
      <c r="O16" s="110"/>
    </row>
    <row r="17" spans="1:15" s="110" customFormat="1" ht="24.95" customHeight="1" x14ac:dyDescent="0.2">
      <c r="A17" s="193" t="s">
        <v>142</v>
      </c>
      <c r="B17" s="199" t="s">
        <v>220</v>
      </c>
      <c r="C17" s="113">
        <v>4.8986486486486482</v>
      </c>
      <c r="D17" s="115">
        <v>58</v>
      </c>
      <c r="E17" s="114">
        <v>41</v>
      </c>
      <c r="F17" s="114">
        <v>61</v>
      </c>
      <c r="G17" s="114">
        <v>50</v>
      </c>
      <c r="H17" s="140">
        <v>43</v>
      </c>
      <c r="I17" s="115">
        <v>15</v>
      </c>
      <c r="J17" s="116">
        <v>34.883720930232556</v>
      </c>
    </row>
    <row r="18" spans="1:15" s="287" customFormat="1" ht="24.95" customHeight="1" x14ac:dyDescent="0.2">
      <c r="A18" s="201" t="s">
        <v>144</v>
      </c>
      <c r="B18" s="202" t="s">
        <v>145</v>
      </c>
      <c r="C18" s="113">
        <v>13.006756756756756</v>
      </c>
      <c r="D18" s="115">
        <v>154</v>
      </c>
      <c r="E18" s="114">
        <v>134</v>
      </c>
      <c r="F18" s="114">
        <v>146</v>
      </c>
      <c r="G18" s="114">
        <v>135</v>
      </c>
      <c r="H18" s="140">
        <v>143</v>
      </c>
      <c r="I18" s="115">
        <v>11</v>
      </c>
      <c r="J18" s="116">
        <v>7.6923076923076925</v>
      </c>
      <c r="K18" s="110"/>
      <c r="L18" s="110"/>
      <c r="M18" s="110"/>
      <c r="N18" s="110"/>
      <c r="O18" s="110"/>
    </row>
    <row r="19" spans="1:15" s="110" customFormat="1" ht="24.95" customHeight="1" x14ac:dyDescent="0.2">
      <c r="A19" s="193" t="s">
        <v>146</v>
      </c>
      <c r="B19" s="199" t="s">
        <v>147</v>
      </c>
      <c r="C19" s="113">
        <v>17.483108108108109</v>
      </c>
      <c r="D19" s="115">
        <v>207</v>
      </c>
      <c r="E19" s="114">
        <v>213</v>
      </c>
      <c r="F19" s="114">
        <v>220</v>
      </c>
      <c r="G19" s="114">
        <v>247</v>
      </c>
      <c r="H19" s="140">
        <v>275</v>
      </c>
      <c r="I19" s="115">
        <v>-68</v>
      </c>
      <c r="J19" s="116">
        <v>-24.727272727272727</v>
      </c>
    </row>
    <row r="20" spans="1:15" s="287" customFormat="1" ht="24.95" customHeight="1" x14ac:dyDescent="0.2">
      <c r="A20" s="193" t="s">
        <v>148</v>
      </c>
      <c r="B20" s="199" t="s">
        <v>149</v>
      </c>
      <c r="C20" s="113">
        <v>5.9966216216216219</v>
      </c>
      <c r="D20" s="115">
        <v>71</v>
      </c>
      <c r="E20" s="114">
        <v>43</v>
      </c>
      <c r="F20" s="114">
        <v>46</v>
      </c>
      <c r="G20" s="114">
        <v>61</v>
      </c>
      <c r="H20" s="140">
        <v>64</v>
      </c>
      <c r="I20" s="115">
        <v>7</v>
      </c>
      <c r="J20" s="116">
        <v>10.9375</v>
      </c>
      <c r="K20" s="110"/>
      <c r="L20" s="110"/>
      <c r="M20" s="110"/>
      <c r="N20" s="110"/>
      <c r="O20" s="110"/>
    </row>
    <row r="21" spans="1:15" s="110" customFormat="1" ht="24.95" customHeight="1" x14ac:dyDescent="0.2">
      <c r="A21" s="201" t="s">
        <v>150</v>
      </c>
      <c r="B21" s="202" t="s">
        <v>151</v>
      </c>
      <c r="C21" s="113">
        <v>12.41554054054054</v>
      </c>
      <c r="D21" s="115">
        <v>147</v>
      </c>
      <c r="E21" s="114">
        <v>138</v>
      </c>
      <c r="F21" s="114">
        <v>99</v>
      </c>
      <c r="G21" s="114">
        <v>108</v>
      </c>
      <c r="H21" s="140">
        <v>133</v>
      </c>
      <c r="I21" s="115">
        <v>14</v>
      </c>
      <c r="J21" s="116">
        <v>10.526315789473685</v>
      </c>
    </row>
    <row r="22" spans="1:15" s="110" customFormat="1" ht="24.95" customHeight="1" x14ac:dyDescent="0.2">
      <c r="A22" s="201" t="s">
        <v>152</v>
      </c>
      <c r="B22" s="199" t="s">
        <v>153</v>
      </c>
      <c r="C22" s="113">
        <v>0.84459459459459463</v>
      </c>
      <c r="D22" s="115">
        <v>10</v>
      </c>
      <c r="E22" s="114">
        <v>13</v>
      </c>
      <c r="F22" s="114">
        <v>9</v>
      </c>
      <c r="G22" s="114">
        <v>9</v>
      </c>
      <c r="H22" s="140">
        <v>9</v>
      </c>
      <c r="I22" s="115">
        <v>1</v>
      </c>
      <c r="J22" s="116">
        <v>11.111111111111111</v>
      </c>
    </row>
    <row r="23" spans="1:15" s="110" customFormat="1" ht="24.95" customHeight="1" x14ac:dyDescent="0.2">
      <c r="A23" s="193" t="s">
        <v>154</v>
      </c>
      <c r="B23" s="199" t="s">
        <v>155</v>
      </c>
      <c r="C23" s="113">
        <v>0.76013513513513509</v>
      </c>
      <c r="D23" s="115">
        <v>9</v>
      </c>
      <c r="E23" s="114">
        <v>9</v>
      </c>
      <c r="F23" s="114">
        <v>9</v>
      </c>
      <c r="G23" s="114">
        <v>9</v>
      </c>
      <c r="H23" s="140">
        <v>10</v>
      </c>
      <c r="I23" s="115">
        <v>-1</v>
      </c>
      <c r="J23" s="116">
        <v>-10</v>
      </c>
    </row>
    <row r="24" spans="1:15" s="110" customFormat="1" ht="24.95" customHeight="1" x14ac:dyDescent="0.2">
      <c r="A24" s="193" t="s">
        <v>156</v>
      </c>
      <c r="B24" s="199" t="s">
        <v>221</v>
      </c>
      <c r="C24" s="113">
        <v>1.3513513513513513</v>
      </c>
      <c r="D24" s="115">
        <v>16</v>
      </c>
      <c r="E24" s="114">
        <v>17</v>
      </c>
      <c r="F24" s="114">
        <v>29</v>
      </c>
      <c r="G24" s="114">
        <v>30</v>
      </c>
      <c r="H24" s="140">
        <v>34</v>
      </c>
      <c r="I24" s="115">
        <v>-18</v>
      </c>
      <c r="J24" s="116">
        <v>-52.941176470588232</v>
      </c>
    </row>
    <row r="25" spans="1:15" s="110" customFormat="1" ht="24.95" customHeight="1" x14ac:dyDescent="0.2">
      <c r="A25" s="193" t="s">
        <v>222</v>
      </c>
      <c r="B25" s="204" t="s">
        <v>159</v>
      </c>
      <c r="C25" s="113">
        <v>2.7871621621621623</v>
      </c>
      <c r="D25" s="115">
        <v>33</v>
      </c>
      <c r="E25" s="114">
        <v>32</v>
      </c>
      <c r="F25" s="114">
        <v>44</v>
      </c>
      <c r="G25" s="114">
        <v>22</v>
      </c>
      <c r="H25" s="140">
        <v>31</v>
      </c>
      <c r="I25" s="115">
        <v>2</v>
      </c>
      <c r="J25" s="116">
        <v>6.4516129032258061</v>
      </c>
    </row>
    <row r="26" spans="1:15" s="110" customFormat="1" ht="24.95" customHeight="1" x14ac:dyDescent="0.2">
      <c r="A26" s="201">
        <v>782.78300000000002</v>
      </c>
      <c r="B26" s="203" t="s">
        <v>160</v>
      </c>
      <c r="C26" s="113">
        <v>1.097972972972973</v>
      </c>
      <c r="D26" s="115">
        <v>13</v>
      </c>
      <c r="E26" s="114">
        <v>6</v>
      </c>
      <c r="F26" s="114">
        <v>7</v>
      </c>
      <c r="G26" s="114">
        <v>7</v>
      </c>
      <c r="H26" s="140">
        <v>3</v>
      </c>
      <c r="I26" s="115">
        <v>10</v>
      </c>
      <c r="J26" s="116" t="s">
        <v>514</v>
      </c>
    </row>
    <row r="27" spans="1:15" s="110" customFormat="1" ht="24.95" customHeight="1" x14ac:dyDescent="0.2">
      <c r="A27" s="193" t="s">
        <v>161</v>
      </c>
      <c r="B27" s="199" t="s">
        <v>162</v>
      </c>
      <c r="C27" s="113">
        <v>2.7871621621621623</v>
      </c>
      <c r="D27" s="115">
        <v>33</v>
      </c>
      <c r="E27" s="114">
        <v>25</v>
      </c>
      <c r="F27" s="114">
        <v>70</v>
      </c>
      <c r="G27" s="114">
        <v>33</v>
      </c>
      <c r="H27" s="140">
        <v>25</v>
      </c>
      <c r="I27" s="115">
        <v>8</v>
      </c>
      <c r="J27" s="116">
        <v>32</v>
      </c>
    </row>
    <row r="28" spans="1:15" s="110" customFormat="1" ht="24.95" customHeight="1" x14ac:dyDescent="0.2">
      <c r="A28" s="193" t="s">
        <v>163</v>
      </c>
      <c r="B28" s="199" t="s">
        <v>164</v>
      </c>
      <c r="C28" s="113">
        <v>4.3918918918918921</v>
      </c>
      <c r="D28" s="115">
        <v>52</v>
      </c>
      <c r="E28" s="114">
        <v>50</v>
      </c>
      <c r="F28" s="114">
        <v>95</v>
      </c>
      <c r="G28" s="114">
        <v>46</v>
      </c>
      <c r="H28" s="140">
        <v>67</v>
      </c>
      <c r="I28" s="115">
        <v>-15</v>
      </c>
      <c r="J28" s="116">
        <v>-22.388059701492537</v>
      </c>
    </row>
    <row r="29" spans="1:15" s="110" customFormat="1" ht="24.95" customHeight="1" x14ac:dyDescent="0.2">
      <c r="A29" s="193">
        <v>86</v>
      </c>
      <c r="B29" s="199" t="s">
        <v>165</v>
      </c>
      <c r="C29" s="113">
        <v>4.8141891891891895</v>
      </c>
      <c r="D29" s="115">
        <v>57</v>
      </c>
      <c r="E29" s="114">
        <v>49</v>
      </c>
      <c r="F29" s="114">
        <v>54</v>
      </c>
      <c r="G29" s="114">
        <v>60</v>
      </c>
      <c r="H29" s="140">
        <v>61</v>
      </c>
      <c r="I29" s="115">
        <v>-4</v>
      </c>
      <c r="J29" s="116">
        <v>-6.557377049180328</v>
      </c>
    </row>
    <row r="30" spans="1:15" s="110" customFormat="1" ht="24.95" customHeight="1" x14ac:dyDescent="0.2">
      <c r="A30" s="193">
        <v>87.88</v>
      </c>
      <c r="B30" s="204" t="s">
        <v>166</v>
      </c>
      <c r="C30" s="113">
        <v>7.7702702702702702</v>
      </c>
      <c r="D30" s="115">
        <v>92</v>
      </c>
      <c r="E30" s="114">
        <v>92</v>
      </c>
      <c r="F30" s="114">
        <v>147</v>
      </c>
      <c r="G30" s="114">
        <v>71</v>
      </c>
      <c r="H30" s="140">
        <v>73</v>
      </c>
      <c r="I30" s="115">
        <v>19</v>
      </c>
      <c r="J30" s="116">
        <v>26.027397260273972</v>
      </c>
    </row>
    <row r="31" spans="1:15" s="110" customFormat="1" ht="24.95" customHeight="1" x14ac:dyDescent="0.2">
      <c r="A31" s="193" t="s">
        <v>167</v>
      </c>
      <c r="B31" s="199" t="s">
        <v>168</v>
      </c>
      <c r="C31" s="113">
        <v>3.3783783783783785</v>
      </c>
      <c r="D31" s="115">
        <v>40</v>
      </c>
      <c r="E31" s="114">
        <v>28</v>
      </c>
      <c r="F31" s="114">
        <v>36</v>
      </c>
      <c r="G31" s="114">
        <v>73</v>
      </c>
      <c r="H31" s="140">
        <v>38</v>
      </c>
      <c r="I31" s="115">
        <v>2</v>
      </c>
      <c r="J31" s="116">
        <v>5.2631578947368425</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0.84459459459459463</v>
      </c>
      <c r="D34" s="115">
        <v>10</v>
      </c>
      <c r="E34" s="114">
        <v>23</v>
      </c>
      <c r="F34" s="114">
        <v>26</v>
      </c>
      <c r="G34" s="114">
        <v>24</v>
      </c>
      <c r="H34" s="140">
        <v>14</v>
      </c>
      <c r="I34" s="115">
        <v>-4</v>
      </c>
      <c r="J34" s="116">
        <v>-28.571428571428573</v>
      </c>
    </row>
    <row r="35" spans="1:10" s="110" customFormat="1" ht="24.95" customHeight="1" x14ac:dyDescent="0.2">
      <c r="A35" s="292" t="s">
        <v>171</v>
      </c>
      <c r="B35" s="293" t="s">
        <v>172</v>
      </c>
      <c r="C35" s="113">
        <v>33.277027027027025</v>
      </c>
      <c r="D35" s="115">
        <v>394</v>
      </c>
      <c r="E35" s="114">
        <v>311</v>
      </c>
      <c r="F35" s="114">
        <v>363</v>
      </c>
      <c r="G35" s="114">
        <v>290</v>
      </c>
      <c r="H35" s="140">
        <v>392</v>
      </c>
      <c r="I35" s="115">
        <v>2</v>
      </c>
      <c r="J35" s="116">
        <v>0.51020408163265307</v>
      </c>
    </row>
    <row r="36" spans="1:10" s="110" customFormat="1" ht="24.95" customHeight="1" x14ac:dyDescent="0.2">
      <c r="A36" s="294" t="s">
        <v>173</v>
      </c>
      <c r="B36" s="295" t="s">
        <v>174</v>
      </c>
      <c r="C36" s="125">
        <v>65.878378378378372</v>
      </c>
      <c r="D36" s="143">
        <v>780</v>
      </c>
      <c r="E36" s="144">
        <v>715</v>
      </c>
      <c r="F36" s="144">
        <v>865</v>
      </c>
      <c r="G36" s="144">
        <v>776</v>
      </c>
      <c r="H36" s="145">
        <v>823</v>
      </c>
      <c r="I36" s="143">
        <v>-43</v>
      </c>
      <c r="J36" s="146">
        <v>-5.2247873633049817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1184</v>
      </c>
      <c r="F11" s="264">
        <v>1049</v>
      </c>
      <c r="G11" s="264">
        <v>1254</v>
      </c>
      <c r="H11" s="264">
        <v>1090</v>
      </c>
      <c r="I11" s="265">
        <v>1229</v>
      </c>
      <c r="J11" s="263">
        <v>-45</v>
      </c>
      <c r="K11" s="266">
        <v>-3.6615134255492272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25.506756756756758</v>
      </c>
      <c r="E13" s="115">
        <v>302</v>
      </c>
      <c r="F13" s="114">
        <v>315</v>
      </c>
      <c r="G13" s="114">
        <v>375</v>
      </c>
      <c r="H13" s="114">
        <v>297</v>
      </c>
      <c r="I13" s="140">
        <v>289</v>
      </c>
      <c r="J13" s="115">
        <v>13</v>
      </c>
      <c r="K13" s="116">
        <v>4.4982698961937713</v>
      </c>
    </row>
    <row r="14" spans="1:17" ht="15.95" customHeight="1" x14ac:dyDescent="0.2">
      <c r="A14" s="306" t="s">
        <v>230</v>
      </c>
      <c r="B14" s="307"/>
      <c r="C14" s="308"/>
      <c r="D14" s="113">
        <v>61.402027027027025</v>
      </c>
      <c r="E14" s="115">
        <v>727</v>
      </c>
      <c r="F14" s="114">
        <v>625</v>
      </c>
      <c r="G14" s="114">
        <v>730</v>
      </c>
      <c r="H14" s="114">
        <v>666</v>
      </c>
      <c r="I14" s="140">
        <v>806</v>
      </c>
      <c r="J14" s="115">
        <v>-79</v>
      </c>
      <c r="K14" s="116">
        <v>-9.8014888337468982</v>
      </c>
    </row>
    <row r="15" spans="1:17" ht="15.95" customHeight="1" x14ac:dyDescent="0.2">
      <c r="A15" s="306" t="s">
        <v>231</v>
      </c>
      <c r="B15" s="307"/>
      <c r="C15" s="308"/>
      <c r="D15" s="113">
        <v>7.0945945945945947</v>
      </c>
      <c r="E15" s="115">
        <v>84</v>
      </c>
      <c r="F15" s="114">
        <v>60</v>
      </c>
      <c r="G15" s="114">
        <v>67</v>
      </c>
      <c r="H15" s="114">
        <v>76</v>
      </c>
      <c r="I15" s="140">
        <v>71</v>
      </c>
      <c r="J15" s="115">
        <v>13</v>
      </c>
      <c r="K15" s="116">
        <v>18.309859154929576</v>
      </c>
    </row>
    <row r="16" spans="1:17" ht="15.95" customHeight="1" x14ac:dyDescent="0.2">
      <c r="A16" s="306" t="s">
        <v>232</v>
      </c>
      <c r="B16" s="307"/>
      <c r="C16" s="308"/>
      <c r="D16" s="113">
        <v>5.9966216216216219</v>
      </c>
      <c r="E16" s="115">
        <v>71</v>
      </c>
      <c r="F16" s="114">
        <v>49</v>
      </c>
      <c r="G16" s="114">
        <v>82</v>
      </c>
      <c r="H16" s="114">
        <v>51</v>
      </c>
      <c r="I16" s="140">
        <v>63</v>
      </c>
      <c r="J16" s="115">
        <v>8</v>
      </c>
      <c r="K16" s="116">
        <v>12.698412698412698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0.92905405405405406</v>
      </c>
      <c r="E18" s="115">
        <v>11</v>
      </c>
      <c r="F18" s="114">
        <v>22</v>
      </c>
      <c r="G18" s="114">
        <v>28</v>
      </c>
      <c r="H18" s="114">
        <v>18</v>
      </c>
      <c r="I18" s="140">
        <v>19</v>
      </c>
      <c r="J18" s="115">
        <v>-8</v>
      </c>
      <c r="K18" s="116">
        <v>-42.10526315789474</v>
      </c>
    </row>
    <row r="19" spans="1:11" ht="14.1" customHeight="1" x14ac:dyDescent="0.2">
      <c r="A19" s="306" t="s">
        <v>235</v>
      </c>
      <c r="B19" s="307" t="s">
        <v>236</v>
      </c>
      <c r="C19" s="308"/>
      <c r="D19" s="113" t="s">
        <v>513</v>
      </c>
      <c r="E19" s="115" t="s">
        <v>513</v>
      </c>
      <c r="F19" s="114">
        <v>12</v>
      </c>
      <c r="G19" s="114">
        <v>8</v>
      </c>
      <c r="H19" s="114" t="s">
        <v>513</v>
      </c>
      <c r="I19" s="140">
        <v>4</v>
      </c>
      <c r="J19" s="115" t="s">
        <v>513</v>
      </c>
      <c r="K19" s="116" t="s">
        <v>513</v>
      </c>
    </row>
    <row r="20" spans="1:11" ht="14.1" customHeight="1" x14ac:dyDescent="0.2">
      <c r="A20" s="306">
        <v>12</v>
      </c>
      <c r="B20" s="307" t="s">
        <v>237</v>
      </c>
      <c r="C20" s="308"/>
      <c r="D20" s="113">
        <v>1.0135135135135136</v>
      </c>
      <c r="E20" s="115">
        <v>12</v>
      </c>
      <c r="F20" s="114">
        <v>16</v>
      </c>
      <c r="G20" s="114">
        <v>9</v>
      </c>
      <c r="H20" s="114">
        <v>15</v>
      </c>
      <c r="I20" s="140">
        <v>16</v>
      </c>
      <c r="J20" s="115">
        <v>-4</v>
      </c>
      <c r="K20" s="116">
        <v>-25</v>
      </c>
    </row>
    <row r="21" spans="1:11" ht="14.1" customHeight="1" x14ac:dyDescent="0.2">
      <c r="A21" s="306">
        <v>21</v>
      </c>
      <c r="B21" s="307" t="s">
        <v>238</v>
      </c>
      <c r="C21" s="308"/>
      <c r="D21" s="113" t="s">
        <v>513</v>
      </c>
      <c r="E21" s="115" t="s">
        <v>513</v>
      </c>
      <c r="F21" s="114">
        <v>5</v>
      </c>
      <c r="G21" s="114">
        <v>0</v>
      </c>
      <c r="H21" s="114" t="s">
        <v>513</v>
      </c>
      <c r="I21" s="140">
        <v>5</v>
      </c>
      <c r="J21" s="115" t="s">
        <v>513</v>
      </c>
      <c r="K21" s="116" t="s">
        <v>513</v>
      </c>
    </row>
    <row r="22" spans="1:11" ht="14.1" customHeight="1" x14ac:dyDescent="0.2">
      <c r="A22" s="306">
        <v>22</v>
      </c>
      <c r="B22" s="307" t="s">
        <v>239</v>
      </c>
      <c r="C22" s="308"/>
      <c r="D22" s="113">
        <v>2.0270270270270272</v>
      </c>
      <c r="E22" s="115">
        <v>24</v>
      </c>
      <c r="F22" s="114">
        <v>21</v>
      </c>
      <c r="G22" s="114">
        <v>33</v>
      </c>
      <c r="H22" s="114">
        <v>29</v>
      </c>
      <c r="I22" s="140">
        <v>21</v>
      </c>
      <c r="J22" s="115">
        <v>3</v>
      </c>
      <c r="K22" s="116">
        <v>14.285714285714286</v>
      </c>
    </row>
    <row r="23" spans="1:11" ht="14.1" customHeight="1" x14ac:dyDescent="0.2">
      <c r="A23" s="306">
        <v>23</v>
      </c>
      <c r="B23" s="307" t="s">
        <v>240</v>
      </c>
      <c r="C23" s="308"/>
      <c r="D23" s="113">
        <v>0.5067567567567568</v>
      </c>
      <c r="E23" s="115">
        <v>6</v>
      </c>
      <c r="F23" s="114">
        <v>3</v>
      </c>
      <c r="G23" s="114">
        <v>6</v>
      </c>
      <c r="H23" s="114">
        <v>4</v>
      </c>
      <c r="I23" s="140">
        <v>10</v>
      </c>
      <c r="J23" s="115">
        <v>-4</v>
      </c>
      <c r="K23" s="116">
        <v>-40</v>
      </c>
    </row>
    <row r="24" spans="1:11" ht="14.1" customHeight="1" x14ac:dyDescent="0.2">
      <c r="A24" s="306">
        <v>24</v>
      </c>
      <c r="B24" s="307" t="s">
        <v>241</v>
      </c>
      <c r="C24" s="308"/>
      <c r="D24" s="113">
        <v>4.4763513513513518</v>
      </c>
      <c r="E24" s="115">
        <v>53</v>
      </c>
      <c r="F24" s="114">
        <v>25</v>
      </c>
      <c r="G24" s="114">
        <v>37</v>
      </c>
      <c r="H24" s="114">
        <v>12</v>
      </c>
      <c r="I24" s="140">
        <v>52</v>
      </c>
      <c r="J24" s="115">
        <v>1</v>
      </c>
      <c r="K24" s="116">
        <v>1.9230769230769231</v>
      </c>
    </row>
    <row r="25" spans="1:11" ht="14.1" customHeight="1" x14ac:dyDescent="0.2">
      <c r="A25" s="306">
        <v>25</v>
      </c>
      <c r="B25" s="307" t="s">
        <v>242</v>
      </c>
      <c r="C25" s="308"/>
      <c r="D25" s="113">
        <v>2.8716216216216215</v>
      </c>
      <c r="E25" s="115">
        <v>34</v>
      </c>
      <c r="F25" s="114">
        <v>27</v>
      </c>
      <c r="G25" s="114">
        <v>37</v>
      </c>
      <c r="H25" s="114">
        <v>29</v>
      </c>
      <c r="I25" s="140">
        <v>47</v>
      </c>
      <c r="J25" s="115">
        <v>-13</v>
      </c>
      <c r="K25" s="116">
        <v>-27.659574468085108</v>
      </c>
    </row>
    <row r="26" spans="1:11" ht="14.1" customHeight="1" x14ac:dyDescent="0.2">
      <c r="A26" s="306">
        <v>26</v>
      </c>
      <c r="B26" s="307" t="s">
        <v>243</v>
      </c>
      <c r="C26" s="308"/>
      <c r="D26" s="113">
        <v>3.0405405405405403</v>
      </c>
      <c r="E26" s="115">
        <v>36</v>
      </c>
      <c r="F26" s="114">
        <v>14</v>
      </c>
      <c r="G26" s="114">
        <v>22</v>
      </c>
      <c r="H26" s="114">
        <v>30</v>
      </c>
      <c r="I26" s="140">
        <v>19</v>
      </c>
      <c r="J26" s="115">
        <v>17</v>
      </c>
      <c r="K26" s="116">
        <v>89.473684210526315</v>
      </c>
    </row>
    <row r="27" spans="1:11" ht="14.1" customHeight="1" x14ac:dyDescent="0.2">
      <c r="A27" s="306">
        <v>27</v>
      </c>
      <c r="B27" s="307" t="s">
        <v>244</v>
      </c>
      <c r="C27" s="308"/>
      <c r="D27" s="113">
        <v>0.76013513513513509</v>
      </c>
      <c r="E27" s="115">
        <v>9</v>
      </c>
      <c r="F27" s="114">
        <v>12</v>
      </c>
      <c r="G27" s="114">
        <v>16</v>
      </c>
      <c r="H27" s="114">
        <v>13</v>
      </c>
      <c r="I27" s="140">
        <v>14</v>
      </c>
      <c r="J27" s="115">
        <v>-5</v>
      </c>
      <c r="K27" s="116">
        <v>-35.714285714285715</v>
      </c>
    </row>
    <row r="28" spans="1:11" ht="14.1" customHeight="1" x14ac:dyDescent="0.2">
      <c r="A28" s="306">
        <v>28</v>
      </c>
      <c r="B28" s="307" t="s">
        <v>245</v>
      </c>
      <c r="C28" s="308"/>
      <c r="D28" s="113">
        <v>1.5202702702702702</v>
      </c>
      <c r="E28" s="115">
        <v>18</v>
      </c>
      <c r="F28" s="114">
        <v>9</v>
      </c>
      <c r="G28" s="114">
        <v>9</v>
      </c>
      <c r="H28" s="114">
        <v>5</v>
      </c>
      <c r="I28" s="140">
        <v>27</v>
      </c>
      <c r="J28" s="115">
        <v>-9</v>
      </c>
      <c r="K28" s="116">
        <v>-33.333333333333336</v>
      </c>
    </row>
    <row r="29" spans="1:11" ht="14.1" customHeight="1" x14ac:dyDescent="0.2">
      <c r="A29" s="306">
        <v>29</v>
      </c>
      <c r="B29" s="307" t="s">
        <v>246</v>
      </c>
      <c r="C29" s="308"/>
      <c r="D29" s="113">
        <v>7.8547297297297298</v>
      </c>
      <c r="E29" s="115">
        <v>93</v>
      </c>
      <c r="F29" s="114">
        <v>66</v>
      </c>
      <c r="G29" s="114">
        <v>51</v>
      </c>
      <c r="H29" s="114">
        <v>58</v>
      </c>
      <c r="I29" s="140">
        <v>65</v>
      </c>
      <c r="J29" s="115">
        <v>28</v>
      </c>
      <c r="K29" s="116">
        <v>43.07692307692308</v>
      </c>
    </row>
    <row r="30" spans="1:11" ht="14.1" customHeight="1" x14ac:dyDescent="0.2">
      <c r="A30" s="306" t="s">
        <v>247</v>
      </c>
      <c r="B30" s="307" t="s">
        <v>248</v>
      </c>
      <c r="C30" s="308"/>
      <c r="D30" s="113" t="s">
        <v>513</v>
      </c>
      <c r="E30" s="115" t="s">
        <v>513</v>
      </c>
      <c r="F30" s="114">
        <v>17</v>
      </c>
      <c r="G30" s="114">
        <v>7</v>
      </c>
      <c r="H30" s="114">
        <v>14</v>
      </c>
      <c r="I30" s="140">
        <v>23</v>
      </c>
      <c r="J30" s="115" t="s">
        <v>513</v>
      </c>
      <c r="K30" s="116" t="s">
        <v>513</v>
      </c>
    </row>
    <row r="31" spans="1:11" ht="14.1" customHeight="1" x14ac:dyDescent="0.2">
      <c r="A31" s="306" t="s">
        <v>249</v>
      </c>
      <c r="B31" s="307" t="s">
        <v>250</v>
      </c>
      <c r="C31" s="308"/>
      <c r="D31" s="113">
        <v>5.9966216216216219</v>
      </c>
      <c r="E31" s="115">
        <v>71</v>
      </c>
      <c r="F31" s="114">
        <v>49</v>
      </c>
      <c r="G31" s="114">
        <v>44</v>
      </c>
      <c r="H31" s="114">
        <v>44</v>
      </c>
      <c r="I31" s="140">
        <v>42</v>
      </c>
      <c r="J31" s="115">
        <v>29</v>
      </c>
      <c r="K31" s="116">
        <v>69.047619047619051</v>
      </c>
    </row>
    <row r="32" spans="1:11" ht="14.1" customHeight="1" x14ac:dyDescent="0.2">
      <c r="A32" s="306">
        <v>31</v>
      </c>
      <c r="B32" s="307" t="s">
        <v>251</v>
      </c>
      <c r="C32" s="308"/>
      <c r="D32" s="113" t="s">
        <v>513</v>
      </c>
      <c r="E32" s="115" t="s">
        <v>513</v>
      </c>
      <c r="F32" s="114">
        <v>4</v>
      </c>
      <c r="G32" s="114" t="s">
        <v>513</v>
      </c>
      <c r="H32" s="114">
        <v>5</v>
      </c>
      <c r="I32" s="140" t="s">
        <v>513</v>
      </c>
      <c r="J32" s="115" t="s">
        <v>513</v>
      </c>
      <c r="K32" s="116" t="s">
        <v>513</v>
      </c>
    </row>
    <row r="33" spans="1:11" ht="14.1" customHeight="1" x14ac:dyDescent="0.2">
      <c r="A33" s="306">
        <v>32</v>
      </c>
      <c r="B33" s="307" t="s">
        <v>252</v>
      </c>
      <c r="C33" s="308"/>
      <c r="D33" s="113">
        <v>3.7162162162162162</v>
      </c>
      <c r="E33" s="115">
        <v>44</v>
      </c>
      <c r="F33" s="114">
        <v>63</v>
      </c>
      <c r="G33" s="114">
        <v>68</v>
      </c>
      <c r="H33" s="114">
        <v>58</v>
      </c>
      <c r="I33" s="140">
        <v>61</v>
      </c>
      <c r="J33" s="115">
        <v>-17</v>
      </c>
      <c r="K33" s="116">
        <v>-27.868852459016395</v>
      </c>
    </row>
    <row r="34" spans="1:11" ht="14.1" customHeight="1" x14ac:dyDescent="0.2">
      <c r="A34" s="306">
        <v>33</v>
      </c>
      <c r="B34" s="307" t="s">
        <v>253</v>
      </c>
      <c r="C34" s="308"/>
      <c r="D34" s="113">
        <v>4.7297297297297298</v>
      </c>
      <c r="E34" s="115">
        <v>56</v>
      </c>
      <c r="F34" s="114">
        <v>37</v>
      </c>
      <c r="G34" s="114">
        <v>44</v>
      </c>
      <c r="H34" s="114">
        <v>33</v>
      </c>
      <c r="I34" s="140">
        <v>39</v>
      </c>
      <c r="J34" s="115">
        <v>17</v>
      </c>
      <c r="K34" s="116">
        <v>43.589743589743591</v>
      </c>
    </row>
    <row r="35" spans="1:11" ht="14.1" customHeight="1" x14ac:dyDescent="0.2">
      <c r="A35" s="306">
        <v>34</v>
      </c>
      <c r="B35" s="307" t="s">
        <v>254</v>
      </c>
      <c r="C35" s="308"/>
      <c r="D35" s="113">
        <v>2.6182432432432434</v>
      </c>
      <c r="E35" s="115">
        <v>31</v>
      </c>
      <c r="F35" s="114">
        <v>33</v>
      </c>
      <c r="G35" s="114">
        <v>33</v>
      </c>
      <c r="H35" s="114">
        <v>29</v>
      </c>
      <c r="I35" s="140">
        <v>38</v>
      </c>
      <c r="J35" s="115">
        <v>-7</v>
      </c>
      <c r="K35" s="116">
        <v>-18.421052631578949</v>
      </c>
    </row>
    <row r="36" spans="1:11" ht="14.1" customHeight="1" x14ac:dyDescent="0.2">
      <c r="A36" s="306">
        <v>41</v>
      </c>
      <c r="B36" s="307" t="s">
        <v>255</v>
      </c>
      <c r="C36" s="308"/>
      <c r="D36" s="113">
        <v>0.59121621621621623</v>
      </c>
      <c r="E36" s="115">
        <v>7</v>
      </c>
      <c r="F36" s="114">
        <v>5</v>
      </c>
      <c r="G36" s="114">
        <v>4</v>
      </c>
      <c r="H36" s="114">
        <v>6</v>
      </c>
      <c r="I36" s="140">
        <v>4</v>
      </c>
      <c r="J36" s="115">
        <v>3</v>
      </c>
      <c r="K36" s="116">
        <v>75</v>
      </c>
    </row>
    <row r="37" spans="1:11" ht="14.1" customHeight="1" x14ac:dyDescent="0.2">
      <c r="A37" s="306">
        <v>42</v>
      </c>
      <c r="B37" s="307" t="s">
        <v>256</v>
      </c>
      <c r="C37" s="308"/>
      <c r="D37" s="113">
        <v>0.5067567567567568</v>
      </c>
      <c r="E37" s="115">
        <v>6</v>
      </c>
      <c r="F37" s="114">
        <v>3</v>
      </c>
      <c r="G37" s="114">
        <v>10</v>
      </c>
      <c r="H37" s="114">
        <v>0</v>
      </c>
      <c r="I37" s="140">
        <v>3</v>
      </c>
      <c r="J37" s="115">
        <v>3</v>
      </c>
      <c r="K37" s="116">
        <v>100</v>
      </c>
    </row>
    <row r="38" spans="1:11" ht="14.1" customHeight="1" x14ac:dyDescent="0.2">
      <c r="A38" s="306">
        <v>43</v>
      </c>
      <c r="B38" s="307" t="s">
        <v>257</v>
      </c>
      <c r="C38" s="308"/>
      <c r="D38" s="113">
        <v>0.59121621621621623</v>
      </c>
      <c r="E38" s="115">
        <v>7</v>
      </c>
      <c r="F38" s="114">
        <v>7</v>
      </c>
      <c r="G38" s="114">
        <v>7</v>
      </c>
      <c r="H38" s="114">
        <v>25</v>
      </c>
      <c r="I38" s="140">
        <v>6</v>
      </c>
      <c r="J38" s="115">
        <v>1</v>
      </c>
      <c r="K38" s="116">
        <v>16.666666666666668</v>
      </c>
    </row>
    <row r="39" spans="1:11" ht="14.1" customHeight="1" x14ac:dyDescent="0.2">
      <c r="A39" s="306">
        <v>51</v>
      </c>
      <c r="B39" s="307" t="s">
        <v>258</v>
      </c>
      <c r="C39" s="308"/>
      <c r="D39" s="113">
        <v>5.6587837837837842</v>
      </c>
      <c r="E39" s="115">
        <v>67</v>
      </c>
      <c r="F39" s="114">
        <v>79</v>
      </c>
      <c r="G39" s="114">
        <v>90</v>
      </c>
      <c r="H39" s="114">
        <v>82</v>
      </c>
      <c r="I39" s="140">
        <v>84</v>
      </c>
      <c r="J39" s="115">
        <v>-17</v>
      </c>
      <c r="K39" s="116">
        <v>-20.238095238095237</v>
      </c>
    </row>
    <row r="40" spans="1:11" ht="14.1" customHeight="1" x14ac:dyDescent="0.2">
      <c r="A40" s="306" t="s">
        <v>259</v>
      </c>
      <c r="B40" s="307" t="s">
        <v>260</v>
      </c>
      <c r="C40" s="308"/>
      <c r="D40" s="113">
        <v>5.3209459459459456</v>
      </c>
      <c r="E40" s="115">
        <v>63</v>
      </c>
      <c r="F40" s="114">
        <v>77</v>
      </c>
      <c r="G40" s="114">
        <v>85</v>
      </c>
      <c r="H40" s="114">
        <v>79</v>
      </c>
      <c r="I40" s="140">
        <v>79</v>
      </c>
      <c r="J40" s="115">
        <v>-16</v>
      </c>
      <c r="K40" s="116">
        <v>-20.253164556962027</v>
      </c>
    </row>
    <row r="41" spans="1:11" ht="14.1" customHeight="1" x14ac:dyDescent="0.2">
      <c r="A41" s="306"/>
      <c r="B41" s="307" t="s">
        <v>261</v>
      </c>
      <c r="C41" s="308"/>
      <c r="D41" s="113">
        <v>4.8986486486486482</v>
      </c>
      <c r="E41" s="115">
        <v>58</v>
      </c>
      <c r="F41" s="114">
        <v>74</v>
      </c>
      <c r="G41" s="114">
        <v>80</v>
      </c>
      <c r="H41" s="114">
        <v>74</v>
      </c>
      <c r="I41" s="140">
        <v>75</v>
      </c>
      <c r="J41" s="115">
        <v>-17</v>
      </c>
      <c r="K41" s="116">
        <v>-22.666666666666668</v>
      </c>
    </row>
    <row r="42" spans="1:11" ht="14.1" customHeight="1" x14ac:dyDescent="0.2">
      <c r="A42" s="306">
        <v>52</v>
      </c>
      <c r="B42" s="307" t="s">
        <v>262</v>
      </c>
      <c r="C42" s="308"/>
      <c r="D42" s="113">
        <v>5.8277027027027026</v>
      </c>
      <c r="E42" s="115">
        <v>69</v>
      </c>
      <c r="F42" s="114">
        <v>48</v>
      </c>
      <c r="G42" s="114">
        <v>43</v>
      </c>
      <c r="H42" s="114">
        <v>55</v>
      </c>
      <c r="I42" s="140">
        <v>59</v>
      </c>
      <c r="J42" s="115">
        <v>10</v>
      </c>
      <c r="K42" s="116">
        <v>16.949152542372882</v>
      </c>
    </row>
    <row r="43" spans="1:11" ht="14.1" customHeight="1" x14ac:dyDescent="0.2">
      <c r="A43" s="306" t="s">
        <v>263</v>
      </c>
      <c r="B43" s="307" t="s">
        <v>264</v>
      </c>
      <c r="C43" s="308"/>
      <c r="D43" s="113">
        <v>4.8986486486486482</v>
      </c>
      <c r="E43" s="115">
        <v>58</v>
      </c>
      <c r="F43" s="114">
        <v>44</v>
      </c>
      <c r="G43" s="114">
        <v>37</v>
      </c>
      <c r="H43" s="114">
        <v>49</v>
      </c>
      <c r="I43" s="140">
        <v>55</v>
      </c>
      <c r="J43" s="115">
        <v>3</v>
      </c>
      <c r="K43" s="116">
        <v>5.4545454545454541</v>
      </c>
    </row>
    <row r="44" spans="1:11" ht="14.1" customHeight="1" x14ac:dyDescent="0.2">
      <c r="A44" s="306">
        <v>53</v>
      </c>
      <c r="B44" s="307" t="s">
        <v>265</v>
      </c>
      <c r="C44" s="308"/>
      <c r="D44" s="113" t="s">
        <v>513</v>
      </c>
      <c r="E44" s="115" t="s">
        <v>513</v>
      </c>
      <c r="F44" s="114">
        <v>4</v>
      </c>
      <c r="G44" s="114">
        <v>5</v>
      </c>
      <c r="H44" s="114">
        <v>8</v>
      </c>
      <c r="I44" s="140">
        <v>5</v>
      </c>
      <c r="J44" s="115" t="s">
        <v>513</v>
      </c>
      <c r="K44" s="116" t="s">
        <v>513</v>
      </c>
    </row>
    <row r="45" spans="1:11" ht="14.1" customHeight="1" x14ac:dyDescent="0.2">
      <c r="A45" s="306" t="s">
        <v>266</v>
      </c>
      <c r="B45" s="307" t="s">
        <v>267</v>
      </c>
      <c r="C45" s="308"/>
      <c r="D45" s="113" t="s">
        <v>513</v>
      </c>
      <c r="E45" s="115" t="s">
        <v>513</v>
      </c>
      <c r="F45" s="114">
        <v>4</v>
      </c>
      <c r="G45" s="114">
        <v>5</v>
      </c>
      <c r="H45" s="114">
        <v>8</v>
      </c>
      <c r="I45" s="140">
        <v>5</v>
      </c>
      <c r="J45" s="115" t="s">
        <v>513</v>
      </c>
      <c r="K45" s="116" t="s">
        <v>513</v>
      </c>
    </row>
    <row r="46" spans="1:11" ht="14.1" customHeight="1" x14ac:dyDescent="0.2">
      <c r="A46" s="306">
        <v>54</v>
      </c>
      <c r="B46" s="307" t="s">
        <v>268</v>
      </c>
      <c r="C46" s="308"/>
      <c r="D46" s="113">
        <v>2.9560810810810811</v>
      </c>
      <c r="E46" s="115">
        <v>35</v>
      </c>
      <c r="F46" s="114">
        <v>33</v>
      </c>
      <c r="G46" s="114">
        <v>31</v>
      </c>
      <c r="H46" s="114">
        <v>60</v>
      </c>
      <c r="I46" s="140">
        <v>29</v>
      </c>
      <c r="J46" s="115">
        <v>6</v>
      </c>
      <c r="K46" s="116">
        <v>20.689655172413794</v>
      </c>
    </row>
    <row r="47" spans="1:11" ht="14.1" customHeight="1" x14ac:dyDescent="0.2">
      <c r="A47" s="306">
        <v>61</v>
      </c>
      <c r="B47" s="307" t="s">
        <v>269</v>
      </c>
      <c r="C47" s="308"/>
      <c r="D47" s="113">
        <v>1.2668918918918919</v>
      </c>
      <c r="E47" s="115">
        <v>15</v>
      </c>
      <c r="F47" s="114">
        <v>11</v>
      </c>
      <c r="G47" s="114">
        <v>19</v>
      </c>
      <c r="H47" s="114">
        <v>20</v>
      </c>
      <c r="I47" s="140">
        <v>21</v>
      </c>
      <c r="J47" s="115">
        <v>-6</v>
      </c>
      <c r="K47" s="116">
        <v>-28.571428571428573</v>
      </c>
    </row>
    <row r="48" spans="1:11" ht="14.1" customHeight="1" x14ac:dyDescent="0.2">
      <c r="A48" s="306">
        <v>62</v>
      </c>
      <c r="B48" s="307" t="s">
        <v>270</v>
      </c>
      <c r="C48" s="308"/>
      <c r="D48" s="113">
        <v>8.9527027027027035</v>
      </c>
      <c r="E48" s="115">
        <v>106</v>
      </c>
      <c r="F48" s="114">
        <v>114</v>
      </c>
      <c r="G48" s="114">
        <v>123</v>
      </c>
      <c r="H48" s="114">
        <v>109</v>
      </c>
      <c r="I48" s="140">
        <v>138</v>
      </c>
      <c r="J48" s="115">
        <v>-32</v>
      </c>
      <c r="K48" s="116">
        <v>-23.188405797101449</v>
      </c>
    </row>
    <row r="49" spans="1:11" ht="14.1" customHeight="1" x14ac:dyDescent="0.2">
      <c r="A49" s="306">
        <v>63</v>
      </c>
      <c r="B49" s="307" t="s">
        <v>271</v>
      </c>
      <c r="C49" s="308"/>
      <c r="D49" s="113">
        <v>7.2635135135135132</v>
      </c>
      <c r="E49" s="115">
        <v>86</v>
      </c>
      <c r="F49" s="114">
        <v>81</v>
      </c>
      <c r="G49" s="114">
        <v>63</v>
      </c>
      <c r="H49" s="114">
        <v>59</v>
      </c>
      <c r="I49" s="140">
        <v>88</v>
      </c>
      <c r="J49" s="115">
        <v>-2</v>
      </c>
      <c r="K49" s="116">
        <v>-2.2727272727272729</v>
      </c>
    </row>
    <row r="50" spans="1:11" ht="14.1" customHeight="1" x14ac:dyDescent="0.2">
      <c r="A50" s="306" t="s">
        <v>272</v>
      </c>
      <c r="B50" s="307" t="s">
        <v>273</v>
      </c>
      <c r="C50" s="308"/>
      <c r="D50" s="113">
        <v>2.2804054054054053</v>
      </c>
      <c r="E50" s="115">
        <v>27</v>
      </c>
      <c r="F50" s="114">
        <v>26</v>
      </c>
      <c r="G50" s="114">
        <v>25</v>
      </c>
      <c r="H50" s="114">
        <v>18</v>
      </c>
      <c r="I50" s="140">
        <v>28</v>
      </c>
      <c r="J50" s="115">
        <v>-1</v>
      </c>
      <c r="K50" s="116">
        <v>-3.5714285714285716</v>
      </c>
    </row>
    <row r="51" spans="1:11" ht="14.1" customHeight="1" x14ac:dyDescent="0.2">
      <c r="A51" s="306" t="s">
        <v>274</v>
      </c>
      <c r="B51" s="307" t="s">
        <v>275</v>
      </c>
      <c r="C51" s="308"/>
      <c r="D51" s="113">
        <v>4.7297297297297298</v>
      </c>
      <c r="E51" s="115">
        <v>56</v>
      </c>
      <c r="F51" s="114">
        <v>53</v>
      </c>
      <c r="G51" s="114">
        <v>33</v>
      </c>
      <c r="H51" s="114">
        <v>37</v>
      </c>
      <c r="I51" s="140">
        <v>54</v>
      </c>
      <c r="J51" s="115">
        <v>2</v>
      </c>
      <c r="K51" s="116">
        <v>3.7037037037037037</v>
      </c>
    </row>
    <row r="52" spans="1:11" ht="14.1" customHeight="1" x14ac:dyDescent="0.2">
      <c r="A52" s="306">
        <v>71</v>
      </c>
      <c r="B52" s="307" t="s">
        <v>276</v>
      </c>
      <c r="C52" s="308"/>
      <c r="D52" s="113">
        <v>7.4324324324324325</v>
      </c>
      <c r="E52" s="115">
        <v>88</v>
      </c>
      <c r="F52" s="114">
        <v>76</v>
      </c>
      <c r="G52" s="114">
        <v>95</v>
      </c>
      <c r="H52" s="114">
        <v>95</v>
      </c>
      <c r="I52" s="140">
        <v>101</v>
      </c>
      <c r="J52" s="115">
        <v>-13</v>
      </c>
      <c r="K52" s="116">
        <v>-12.871287128712872</v>
      </c>
    </row>
    <row r="53" spans="1:11" ht="14.1" customHeight="1" x14ac:dyDescent="0.2">
      <c r="A53" s="306" t="s">
        <v>277</v>
      </c>
      <c r="B53" s="307" t="s">
        <v>278</v>
      </c>
      <c r="C53" s="308"/>
      <c r="D53" s="113">
        <v>2.7027027027027026</v>
      </c>
      <c r="E53" s="115">
        <v>32</v>
      </c>
      <c r="F53" s="114">
        <v>15</v>
      </c>
      <c r="G53" s="114">
        <v>11</v>
      </c>
      <c r="H53" s="114">
        <v>19</v>
      </c>
      <c r="I53" s="140">
        <v>21</v>
      </c>
      <c r="J53" s="115">
        <v>11</v>
      </c>
      <c r="K53" s="116">
        <v>52.38095238095238</v>
      </c>
    </row>
    <row r="54" spans="1:11" ht="14.1" customHeight="1" x14ac:dyDescent="0.2">
      <c r="A54" s="306" t="s">
        <v>279</v>
      </c>
      <c r="B54" s="307" t="s">
        <v>280</v>
      </c>
      <c r="C54" s="308"/>
      <c r="D54" s="113">
        <v>4.2229729729729728</v>
      </c>
      <c r="E54" s="115">
        <v>50</v>
      </c>
      <c r="F54" s="114">
        <v>53</v>
      </c>
      <c r="G54" s="114">
        <v>58</v>
      </c>
      <c r="H54" s="114">
        <v>65</v>
      </c>
      <c r="I54" s="140">
        <v>75</v>
      </c>
      <c r="J54" s="115">
        <v>-25</v>
      </c>
      <c r="K54" s="116">
        <v>-33.333333333333336</v>
      </c>
    </row>
    <row r="55" spans="1:11" ht="14.1" customHeight="1" x14ac:dyDescent="0.2">
      <c r="A55" s="306">
        <v>72</v>
      </c>
      <c r="B55" s="307" t="s">
        <v>281</v>
      </c>
      <c r="C55" s="308"/>
      <c r="D55" s="113">
        <v>1.1824324324324325</v>
      </c>
      <c r="E55" s="115">
        <v>14</v>
      </c>
      <c r="F55" s="114">
        <v>14</v>
      </c>
      <c r="G55" s="114">
        <v>17</v>
      </c>
      <c r="H55" s="114">
        <v>14</v>
      </c>
      <c r="I55" s="140">
        <v>19</v>
      </c>
      <c r="J55" s="115">
        <v>-5</v>
      </c>
      <c r="K55" s="116">
        <v>-26.315789473684209</v>
      </c>
    </row>
    <row r="56" spans="1:11" ht="14.1" customHeight="1" x14ac:dyDescent="0.2">
      <c r="A56" s="306" t="s">
        <v>282</v>
      </c>
      <c r="B56" s="307" t="s">
        <v>283</v>
      </c>
      <c r="C56" s="308"/>
      <c r="D56" s="113">
        <v>0.42229729729729731</v>
      </c>
      <c r="E56" s="115">
        <v>5</v>
      </c>
      <c r="F56" s="114">
        <v>9</v>
      </c>
      <c r="G56" s="114">
        <v>7</v>
      </c>
      <c r="H56" s="114">
        <v>6</v>
      </c>
      <c r="I56" s="140">
        <v>11</v>
      </c>
      <c r="J56" s="115">
        <v>-6</v>
      </c>
      <c r="K56" s="116">
        <v>-54.545454545454547</v>
      </c>
    </row>
    <row r="57" spans="1:11" ht="14.1" customHeight="1" x14ac:dyDescent="0.2">
      <c r="A57" s="306" t="s">
        <v>284</v>
      </c>
      <c r="B57" s="307" t="s">
        <v>285</v>
      </c>
      <c r="C57" s="308"/>
      <c r="D57" s="113">
        <v>0.42229729729729731</v>
      </c>
      <c r="E57" s="115">
        <v>5</v>
      </c>
      <c r="F57" s="114" t="s">
        <v>513</v>
      </c>
      <c r="G57" s="114">
        <v>6</v>
      </c>
      <c r="H57" s="114">
        <v>4</v>
      </c>
      <c r="I57" s="140">
        <v>4</v>
      </c>
      <c r="J57" s="115">
        <v>1</v>
      </c>
      <c r="K57" s="116">
        <v>25</v>
      </c>
    </row>
    <row r="58" spans="1:11" ht="14.1" customHeight="1" x14ac:dyDescent="0.2">
      <c r="A58" s="306">
        <v>73</v>
      </c>
      <c r="B58" s="307" t="s">
        <v>286</v>
      </c>
      <c r="C58" s="308"/>
      <c r="D58" s="113">
        <v>0.76013513513513509</v>
      </c>
      <c r="E58" s="115">
        <v>9</v>
      </c>
      <c r="F58" s="114">
        <v>6</v>
      </c>
      <c r="G58" s="114">
        <v>5</v>
      </c>
      <c r="H58" s="114">
        <v>8</v>
      </c>
      <c r="I58" s="140">
        <v>8</v>
      </c>
      <c r="J58" s="115">
        <v>1</v>
      </c>
      <c r="K58" s="116">
        <v>12.5</v>
      </c>
    </row>
    <row r="59" spans="1:11" ht="14.1" customHeight="1" x14ac:dyDescent="0.2">
      <c r="A59" s="306" t="s">
        <v>287</v>
      </c>
      <c r="B59" s="307" t="s">
        <v>288</v>
      </c>
      <c r="C59" s="308"/>
      <c r="D59" s="113">
        <v>0.76013513513513509</v>
      </c>
      <c r="E59" s="115">
        <v>9</v>
      </c>
      <c r="F59" s="114" t="s">
        <v>513</v>
      </c>
      <c r="G59" s="114">
        <v>4</v>
      </c>
      <c r="H59" s="114">
        <v>7</v>
      </c>
      <c r="I59" s="140">
        <v>7</v>
      </c>
      <c r="J59" s="115">
        <v>2</v>
      </c>
      <c r="K59" s="116">
        <v>28.571428571428573</v>
      </c>
    </row>
    <row r="60" spans="1:11" ht="14.1" customHeight="1" x14ac:dyDescent="0.2">
      <c r="A60" s="306">
        <v>81</v>
      </c>
      <c r="B60" s="307" t="s">
        <v>289</v>
      </c>
      <c r="C60" s="308"/>
      <c r="D60" s="113">
        <v>6.3344594594594597</v>
      </c>
      <c r="E60" s="115">
        <v>75</v>
      </c>
      <c r="F60" s="114">
        <v>61</v>
      </c>
      <c r="G60" s="114">
        <v>85</v>
      </c>
      <c r="H60" s="114">
        <v>77</v>
      </c>
      <c r="I60" s="140">
        <v>65</v>
      </c>
      <c r="J60" s="115">
        <v>10</v>
      </c>
      <c r="K60" s="116">
        <v>15.384615384615385</v>
      </c>
    </row>
    <row r="61" spans="1:11" ht="14.1" customHeight="1" x14ac:dyDescent="0.2">
      <c r="A61" s="306" t="s">
        <v>290</v>
      </c>
      <c r="B61" s="307" t="s">
        <v>291</v>
      </c>
      <c r="C61" s="308"/>
      <c r="D61" s="113">
        <v>1.3513513513513513</v>
      </c>
      <c r="E61" s="115">
        <v>16</v>
      </c>
      <c r="F61" s="114">
        <v>15</v>
      </c>
      <c r="G61" s="114">
        <v>26</v>
      </c>
      <c r="H61" s="114">
        <v>33</v>
      </c>
      <c r="I61" s="140">
        <v>24</v>
      </c>
      <c r="J61" s="115">
        <v>-8</v>
      </c>
      <c r="K61" s="116">
        <v>-33.333333333333336</v>
      </c>
    </row>
    <row r="62" spans="1:11" ht="14.1" customHeight="1" x14ac:dyDescent="0.2">
      <c r="A62" s="306" t="s">
        <v>292</v>
      </c>
      <c r="B62" s="307" t="s">
        <v>293</v>
      </c>
      <c r="C62" s="308"/>
      <c r="D62" s="113">
        <v>2.5337837837837838</v>
      </c>
      <c r="E62" s="115">
        <v>30</v>
      </c>
      <c r="F62" s="114">
        <v>29</v>
      </c>
      <c r="G62" s="114">
        <v>44</v>
      </c>
      <c r="H62" s="114">
        <v>29</v>
      </c>
      <c r="I62" s="140">
        <v>26</v>
      </c>
      <c r="J62" s="115">
        <v>4</v>
      </c>
      <c r="K62" s="116">
        <v>15.384615384615385</v>
      </c>
    </row>
    <row r="63" spans="1:11" ht="14.1" customHeight="1" x14ac:dyDescent="0.2">
      <c r="A63" s="306"/>
      <c r="B63" s="307" t="s">
        <v>294</v>
      </c>
      <c r="C63" s="308"/>
      <c r="D63" s="113">
        <v>2.1959459459459461</v>
      </c>
      <c r="E63" s="115">
        <v>26</v>
      </c>
      <c r="F63" s="114">
        <v>28</v>
      </c>
      <c r="G63" s="114">
        <v>41</v>
      </c>
      <c r="H63" s="114">
        <v>29</v>
      </c>
      <c r="I63" s="140">
        <v>25</v>
      </c>
      <c r="J63" s="115">
        <v>1</v>
      </c>
      <c r="K63" s="116">
        <v>4</v>
      </c>
    </row>
    <row r="64" spans="1:11" ht="14.1" customHeight="1" x14ac:dyDescent="0.2">
      <c r="A64" s="306" t="s">
        <v>295</v>
      </c>
      <c r="B64" s="307" t="s">
        <v>296</v>
      </c>
      <c r="C64" s="308"/>
      <c r="D64" s="113">
        <v>0.67567567567567566</v>
      </c>
      <c r="E64" s="115">
        <v>8</v>
      </c>
      <c r="F64" s="114">
        <v>5</v>
      </c>
      <c r="G64" s="114">
        <v>3</v>
      </c>
      <c r="H64" s="114" t="s">
        <v>513</v>
      </c>
      <c r="I64" s="140">
        <v>9</v>
      </c>
      <c r="J64" s="115">
        <v>-1</v>
      </c>
      <c r="K64" s="116">
        <v>-11.111111111111111</v>
      </c>
    </row>
    <row r="65" spans="1:11" ht="14.1" customHeight="1" x14ac:dyDescent="0.2">
      <c r="A65" s="306" t="s">
        <v>297</v>
      </c>
      <c r="B65" s="307" t="s">
        <v>298</v>
      </c>
      <c r="C65" s="308"/>
      <c r="D65" s="113">
        <v>1.097972972972973</v>
      </c>
      <c r="E65" s="115">
        <v>13</v>
      </c>
      <c r="F65" s="114">
        <v>9</v>
      </c>
      <c r="G65" s="114">
        <v>6</v>
      </c>
      <c r="H65" s="114">
        <v>7</v>
      </c>
      <c r="I65" s="140">
        <v>5</v>
      </c>
      <c r="J65" s="115">
        <v>8</v>
      </c>
      <c r="K65" s="116">
        <v>160</v>
      </c>
    </row>
    <row r="66" spans="1:11" ht="14.1" customHeight="1" x14ac:dyDescent="0.2">
      <c r="A66" s="306">
        <v>82</v>
      </c>
      <c r="B66" s="307" t="s">
        <v>299</v>
      </c>
      <c r="C66" s="308"/>
      <c r="D66" s="113">
        <v>5.743243243243243</v>
      </c>
      <c r="E66" s="115">
        <v>68</v>
      </c>
      <c r="F66" s="114">
        <v>70</v>
      </c>
      <c r="G66" s="114">
        <v>95</v>
      </c>
      <c r="H66" s="114">
        <v>46</v>
      </c>
      <c r="I66" s="140">
        <v>48</v>
      </c>
      <c r="J66" s="115">
        <v>20</v>
      </c>
      <c r="K66" s="116">
        <v>41.666666666666664</v>
      </c>
    </row>
    <row r="67" spans="1:11" ht="14.1" customHeight="1" x14ac:dyDescent="0.2">
      <c r="A67" s="306" t="s">
        <v>300</v>
      </c>
      <c r="B67" s="307" t="s">
        <v>301</v>
      </c>
      <c r="C67" s="308"/>
      <c r="D67" s="113">
        <v>5.0675675675675675</v>
      </c>
      <c r="E67" s="115">
        <v>60</v>
      </c>
      <c r="F67" s="114">
        <v>60</v>
      </c>
      <c r="G67" s="114">
        <v>90</v>
      </c>
      <c r="H67" s="114">
        <v>38</v>
      </c>
      <c r="I67" s="140">
        <v>41</v>
      </c>
      <c r="J67" s="115">
        <v>19</v>
      </c>
      <c r="K67" s="116">
        <v>46.341463414634148</v>
      </c>
    </row>
    <row r="68" spans="1:11" ht="14.1" customHeight="1" x14ac:dyDescent="0.2">
      <c r="A68" s="306" t="s">
        <v>302</v>
      </c>
      <c r="B68" s="307" t="s">
        <v>303</v>
      </c>
      <c r="C68" s="308"/>
      <c r="D68" s="113">
        <v>0.33783783783783783</v>
      </c>
      <c r="E68" s="115">
        <v>4</v>
      </c>
      <c r="F68" s="114">
        <v>8</v>
      </c>
      <c r="G68" s="114">
        <v>5</v>
      </c>
      <c r="H68" s="114">
        <v>8</v>
      </c>
      <c r="I68" s="140">
        <v>5</v>
      </c>
      <c r="J68" s="115">
        <v>-1</v>
      </c>
      <c r="K68" s="116">
        <v>-20</v>
      </c>
    </row>
    <row r="69" spans="1:11" ht="14.1" customHeight="1" x14ac:dyDescent="0.2">
      <c r="A69" s="306">
        <v>83</v>
      </c>
      <c r="B69" s="307" t="s">
        <v>304</v>
      </c>
      <c r="C69" s="308"/>
      <c r="D69" s="113">
        <v>5.743243243243243</v>
      </c>
      <c r="E69" s="115">
        <v>68</v>
      </c>
      <c r="F69" s="114">
        <v>61</v>
      </c>
      <c r="G69" s="114">
        <v>135</v>
      </c>
      <c r="H69" s="114">
        <v>66</v>
      </c>
      <c r="I69" s="140">
        <v>89</v>
      </c>
      <c r="J69" s="115">
        <v>-21</v>
      </c>
      <c r="K69" s="116">
        <v>-23.59550561797753</v>
      </c>
    </row>
    <row r="70" spans="1:11" ht="14.1" customHeight="1" x14ac:dyDescent="0.2">
      <c r="A70" s="306" t="s">
        <v>305</v>
      </c>
      <c r="B70" s="307" t="s">
        <v>306</v>
      </c>
      <c r="C70" s="308"/>
      <c r="D70" s="113">
        <v>4.1385135135135132</v>
      </c>
      <c r="E70" s="115">
        <v>49</v>
      </c>
      <c r="F70" s="114">
        <v>40</v>
      </c>
      <c r="G70" s="114">
        <v>117</v>
      </c>
      <c r="H70" s="114">
        <v>52</v>
      </c>
      <c r="I70" s="140">
        <v>62</v>
      </c>
      <c r="J70" s="115">
        <v>-13</v>
      </c>
      <c r="K70" s="116">
        <v>-20.967741935483872</v>
      </c>
    </row>
    <row r="71" spans="1:11" ht="14.1" customHeight="1" x14ac:dyDescent="0.2">
      <c r="A71" s="306"/>
      <c r="B71" s="307" t="s">
        <v>307</v>
      </c>
      <c r="C71" s="308"/>
      <c r="D71" s="113">
        <v>3.5472972972972974</v>
      </c>
      <c r="E71" s="115">
        <v>42</v>
      </c>
      <c r="F71" s="114">
        <v>34</v>
      </c>
      <c r="G71" s="114">
        <v>99</v>
      </c>
      <c r="H71" s="114">
        <v>37</v>
      </c>
      <c r="I71" s="140">
        <v>57</v>
      </c>
      <c r="J71" s="115">
        <v>-15</v>
      </c>
      <c r="K71" s="116">
        <v>-26.315789473684209</v>
      </c>
    </row>
    <row r="72" spans="1:11" ht="14.1" customHeight="1" x14ac:dyDescent="0.2">
      <c r="A72" s="306">
        <v>84</v>
      </c>
      <c r="B72" s="307" t="s">
        <v>308</v>
      </c>
      <c r="C72" s="308"/>
      <c r="D72" s="113">
        <v>2.1114864864864864</v>
      </c>
      <c r="E72" s="115">
        <v>25</v>
      </c>
      <c r="F72" s="114">
        <v>13</v>
      </c>
      <c r="G72" s="114">
        <v>25</v>
      </c>
      <c r="H72" s="114">
        <v>17</v>
      </c>
      <c r="I72" s="140">
        <v>19</v>
      </c>
      <c r="J72" s="115">
        <v>6</v>
      </c>
      <c r="K72" s="116">
        <v>31.578947368421051</v>
      </c>
    </row>
    <row r="73" spans="1:11" ht="14.1" customHeight="1" x14ac:dyDescent="0.2">
      <c r="A73" s="306" t="s">
        <v>309</v>
      </c>
      <c r="B73" s="307" t="s">
        <v>310</v>
      </c>
      <c r="C73" s="308"/>
      <c r="D73" s="113">
        <v>1.3513513513513513</v>
      </c>
      <c r="E73" s="115">
        <v>16</v>
      </c>
      <c r="F73" s="114">
        <v>12</v>
      </c>
      <c r="G73" s="114">
        <v>22</v>
      </c>
      <c r="H73" s="114">
        <v>13</v>
      </c>
      <c r="I73" s="140">
        <v>14</v>
      </c>
      <c r="J73" s="115">
        <v>2</v>
      </c>
      <c r="K73" s="116">
        <v>14.285714285714286</v>
      </c>
    </row>
    <row r="74" spans="1:11" ht="14.1" customHeight="1" x14ac:dyDescent="0.2">
      <c r="A74" s="306" t="s">
        <v>311</v>
      </c>
      <c r="B74" s="307" t="s">
        <v>312</v>
      </c>
      <c r="C74" s="308"/>
      <c r="D74" s="113" t="s">
        <v>513</v>
      </c>
      <c r="E74" s="115" t="s">
        <v>513</v>
      </c>
      <c r="F74" s="114">
        <v>0</v>
      </c>
      <c r="G74" s="114" t="s">
        <v>513</v>
      </c>
      <c r="H74" s="114">
        <v>0</v>
      </c>
      <c r="I74" s="140" t="s">
        <v>513</v>
      </c>
      <c r="J74" s="115" t="s">
        <v>513</v>
      </c>
      <c r="K74" s="116" t="s">
        <v>513</v>
      </c>
    </row>
    <row r="75" spans="1:11" ht="14.1" customHeight="1" x14ac:dyDescent="0.2">
      <c r="A75" s="306" t="s">
        <v>313</v>
      </c>
      <c r="B75" s="307" t="s">
        <v>314</v>
      </c>
      <c r="C75" s="308"/>
      <c r="D75" s="113">
        <v>0.2533783783783784</v>
      </c>
      <c r="E75" s="115">
        <v>3</v>
      </c>
      <c r="F75" s="114" t="s">
        <v>513</v>
      </c>
      <c r="G75" s="114" t="s">
        <v>513</v>
      </c>
      <c r="H75" s="114">
        <v>4</v>
      </c>
      <c r="I75" s="140">
        <v>0</v>
      </c>
      <c r="J75" s="115">
        <v>3</v>
      </c>
      <c r="K75" s="116" t="s">
        <v>515</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0.33783783783783783</v>
      </c>
      <c r="E77" s="115">
        <v>4</v>
      </c>
      <c r="F77" s="114" t="s">
        <v>513</v>
      </c>
      <c r="G77" s="114" t="s">
        <v>513</v>
      </c>
      <c r="H77" s="114" t="s">
        <v>513</v>
      </c>
      <c r="I77" s="140">
        <v>6</v>
      </c>
      <c r="J77" s="115">
        <v>-2</v>
      </c>
      <c r="K77" s="116">
        <v>-33.333333333333336</v>
      </c>
    </row>
    <row r="78" spans="1:11" ht="14.1" customHeight="1" x14ac:dyDescent="0.2">
      <c r="A78" s="306">
        <v>93</v>
      </c>
      <c r="B78" s="307" t="s">
        <v>317</v>
      </c>
      <c r="C78" s="308"/>
      <c r="D78" s="113">
        <v>0</v>
      </c>
      <c r="E78" s="115">
        <v>0</v>
      </c>
      <c r="F78" s="114" t="s">
        <v>513</v>
      </c>
      <c r="G78" s="114">
        <v>0</v>
      </c>
      <c r="H78" s="114" t="s">
        <v>513</v>
      </c>
      <c r="I78" s="140" t="s">
        <v>513</v>
      </c>
      <c r="J78" s="115" t="s">
        <v>513</v>
      </c>
      <c r="K78" s="116" t="s">
        <v>513</v>
      </c>
    </row>
    <row r="79" spans="1:11" ht="14.1" customHeight="1" x14ac:dyDescent="0.2">
      <c r="A79" s="306">
        <v>94</v>
      </c>
      <c r="B79" s="307" t="s">
        <v>318</v>
      </c>
      <c r="C79" s="308"/>
      <c r="D79" s="113">
        <v>0.2533783783783784</v>
      </c>
      <c r="E79" s="115">
        <v>3</v>
      </c>
      <c r="F79" s="114">
        <v>3</v>
      </c>
      <c r="G79" s="114">
        <v>5</v>
      </c>
      <c r="H79" s="114">
        <v>0</v>
      </c>
      <c r="I79" s="140">
        <v>0</v>
      </c>
      <c r="J79" s="115">
        <v>3</v>
      </c>
      <c r="K79" s="116" t="s">
        <v>515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13811</v>
      </c>
      <c r="C10" s="114">
        <v>6890</v>
      </c>
      <c r="D10" s="114">
        <v>6921</v>
      </c>
      <c r="E10" s="114">
        <v>10542</v>
      </c>
      <c r="F10" s="114">
        <v>3254</v>
      </c>
      <c r="G10" s="114">
        <v>1781</v>
      </c>
      <c r="H10" s="114">
        <v>3869</v>
      </c>
      <c r="I10" s="115">
        <v>5484</v>
      </c>
      <c r="J10" s="114">
        <v>4071</v>
      </c>
      <c r="K10" s="114">
        <v>1413</v>
      </c>
      <c r="L10" s="423">
        <v>1425</v>
      </c>
      <c r="M10" s="424">
        <v>1493</v>
      </c>
    </row>
    <row r="11" spans="1:13" ht="11.1" customHeight="1" x14ac:dyDescent="0.2">
      <c r="A11" s="422" t="s">
        <v>387</v>
      </c>
      <c r="B11" s="115">
        <v>14108</v>
      </c>
      <c r="C11" s="114">
        <v>7139</v>
      </c>
      <c r="D11" s="114">
        <v>6969</v>
      </c>
      <c r="E11" s="114">
        <v>10769</v>
      </c>
      <c r="F11" s="114">
        <v>3324</v>
      </c>
      <c r="G11" s="114">
        <v>1751</v>
      </c>
      <c r="H11" s="114">
        <v>4024</v>
      </c>
      <c r="I11" s="115">
        <v>5624</v>
      </c>
      <c r="J11" s="114">
        <v>4206</v>
      </c>
      <c r="K11" s="114">
        <v>1418</v>
      </c>
      <c r="L11" s="423">
        <v>1147</v>
      </c>
      <c r="M11" s="424">
        <v>913</v>
      </c>
    </row>
    <row r="12" spans="1:13" ht="11.1" customHeight="1" x14ac:dyDescent="0.2">
      <c r="A12" s="422" t="s">
        <v>388</v>
      </c>
      <c r="B12" s="115">
        <v>14353</v>
      </c>
      <c r="C12" s="114">
        <v>7328</v>
      </c>
      <c r="D12" s="114">
        <v>7025</v>
      </c>
      <c r="E12" s="114">
        <v>10999</v>
      </c>
      <c r="F12" s="114">
        <v>3338</v>
      </c>
      <c r="G12" s="114">
        <v>1932</v>
      </c>
      <c r="H12" s="114">
        <v>4099</v>
      </c>
      <c r="I12" s="115">
        <v>5696</v>
      </c>
      <c r="J12" s="114">
        <v>4190</v>
      </c>
      <c r="K12" s="114">
        <v>1506</v>
      </c>
      <c r="L12" s="423">
        <v>1506</v>
      </c>
      <c r="M12" s="424">
        <v>1296</v>
      </c>
    </row>
    <row r="13" spans="1:13" s="110" customFormat="1" ht="11.1" customHeight="1" x14ac:dyDescent="0.2">
      <c r="A13" s="422" t="s">
        <v>389</v>
      </c>
      <c r="B13" s="115">
        <v>13959</v>
      </c>
      <c r="C13" s="114">
        <v>7058</v>
      </c>
      <c r="D13" s="114">
        <v>6901</v>
      </c>
      <c r="E13" s="114">
        <v>10620</v>
      </c>
      <c r="F13" s="114">
        <v>3323</v>
      </c>
      <c r="G13" s="114">
        <v>1803</v>
      </c>
      <c r="H13" s="114">
        <v>4070</v>
      </c>
      <c r="I13" s="115">
        <v>5601</v>
      </c>
      <c r="J13" s="114">
        <v>4146</v>
      </c>
      <c r="K13" s="114">
        <v>1455</v>
      </c>
      <c r="L13" s="423">
        <v>720</v>
      </c>
      <c r="M13" s="424">
        <v>1162</v>
      </c>
    </row>
    <row r="14" spans="1:13" ht="15" customHeight="1" x14ac:dyDescent="0.2">
      <c r="A14" s="422" t="s">
        <v>390</v>
      </c>
      <c r="B14" s="115">
        <v>14065</v>
      </c>
      <c r="C14" s="114">
        <v>7101</v>
      </c>
      <c r="D14" s="114">
        <v>6964</v>
      </c>
      <c r="E14" s="114">
        <v>10054</v>
      </c>
      <c r="F14" s="114">
        <v>4005</v>
      </c>
      <c r="G14" s="114">
        <v>1765</v>
      </c>
      <c r="H14" s="114">
        <v>4170</v>
      </c>
      <c r="I14" s="115">
        <v>5662</v>
      </c>
      <c r="J14" s="114">
        <v>4169</v>
      </c>
      <c r="K14" s="114">
        <v>1493</v>
      </c>
      <c r="L14" s="423">
        <v>1228</v>
      </c>
      <c r="M14" s="424">
        <v>1129</v>
      </c>
    </row>
    <row r="15" spans="1:13" ht="11.1" customHeight="1" x14ac:dyDescent="0.2">
      <c r="A15" s="422" t="s">
        <v>387</v>
      </c>
      <c r="B15" s="115">
        <v>14266</v>
      </c>
      <c r="C15" s="114">
        <v>7261</v>
      </c>
      <c r="D15" s="114">
        <v>7005</v>
      </c>
      <c r="E15" s="114">
        <v>10124</v>
      </c>
      <c r="F15" s="114">
        <v>4136</v>
      </c>
      <c r="G15" s="114">
        <v>1723</v>
      </c>
      <c r="H15" s="114">
        <v>4295</v>
      </c>
      <c r="I15" s="115">
        <v>5796</v>
      </c>
      <c r="J15" s="114">
        <v>4312</v>
      </c>
      <c r="K15" s="114">
        <v>1484</v>
      </c>
      <c r="L15" s="423">
        <v>1257</v>
      </c>
      <c r="M15" s="424">
        <v>1078</v>
      </c>
    </row>
    <row r="16" spans="1:13" ht="11.1" customHeight="1" x14ac:dyDescent="0.2">
      <c r="A16" s="422" t="s">
        <v>388</v>
      </c>
      <c r="B16" s="115">
        <v>14561</v>
      </c>
      <c r="C16" s="114">
        <v>7417</v>
      </c>
      <c r="D16" s="114">
        <v>7144</v>
      </c>
      <c r="E16" s="114">
        <v>10279</v>
      </c>
      <c r="F16" s="114">
        <v>4270</v>
      </c>
      <c r="G16" s="114">
        <v>1914</v>
      </c>
      <c r="H16" s="114">
        <v>4392</v>
      </c>
      <c r="I16" s="115">
        <v>5817</v>
      </c>
      <c r="J16" s="114">
        <v>4236</v>
      </c>
      <c r="K16" s="114">
        <v>1581</v>
      </c>
      <c r="L16" s="423">
        <v>1429</v>
      </c>
      <c r="M16" s="424">
        <v>1155</v>
      </c>
    </row>
    <row r="17" spans="1:13" s="110" customFormat="1" ht="11.1" customHeight="1" x14ac:dyDescent="0.2">
      <c r="A17" s="422" t="s">
        <v>389</v>
      </c>
      <c r="B17" s="115">
        <v>14296</v>
      </c>
      <c r="C17" s="114">
        <v>7190</v>
      </c>
      <c r="D17" s="114">
        <v>7106</v>
      </c>
      <c r="E17" s="114">
        <v>10064</v>
      </c>
      <c r="F17" s="114">
        <v>4222</v>
      </c>
      <c r="G17" s="114">
        <v>1827</v>
      </c>
      <c r="H17" s="114">
        <v>4376</v>
      </c>
      <c r="I17" s="115">
        <v>5775</v>
      </c>
      <c r="J17" s="114">
        <v>4216</v>
      </c>
      <c r="K17" s="114">
        <v>1559</v>
      </c>
      <c r="L17" s="423">
        <v>766</v>
      </c>
      <c r="M17" s="424">
        <v>1061</v>
      </c>
    </row>
    <row r="18" spans="1:13" ht="15" customHeight="1" x14ac:dyDescent="0.2">
      <c r="A18" s="422" t="s">
        <v>391</v>
      </c>
      <c r="B18" s="115">
        <v>14389</v>
      </c>
      <c r="C18" s="114">
        <v>7245</v>
      </c>
      <c r="D18" s="114">
        <v>7144</v>
      </c>
      <c r="E18" s="114">
        <v>10042</v>
      </c>
      <c r="F18" s="114">
        <v>4339</v>
      </c>
      <c r="G18" s="114">
        <v>1792</v>
      </c>
      <c r="H18" s="114">
        <v>4516</v>
      </c>
      <c r="I18" s="115">
        <v>5767</v>
      </c>
      <c r="J18" s="114">
        <v>4220</v>
      </c>
      <c r="K18" s="114">
        <v>1547</v>
      </c>
      <c r="L18" s="423">
        <v>1204</v>
      </c>
      <c r="M18" s="424">
        <v>1136</v>
      </c>
    </row>
    <row r="19" spans="1:13" ht="11.1" customHeight="1" x14ac:dyDescent="0.2">
      <c r="A19" s="422" t="s">
        <v>387</v>
      </c>
      <c r="B19" s="115">
        <v>14478</v>
      </c>
      <c r="C19" s="114">
        <v>7343</v>
      </c>
      <c r="D19" s="114">
        <v>7135</v>
      </c>
      <c r="E19" s="114">
        <v>10088</v>
      </c>
      <c r="F19" s="114">
        <v>4382</v>
      </c>
      <c r="G19" s="114">
        <v>1739</v>
      </c>
      <c r="H19" s="114">
        <v>4621</v>
      </c>
      <c r="I19" s="115">
        <v>5814</v>
      </c>
      <c r="J19" s="114">
        <v>4235</v>
      </c>
      <c r="K19" s="114">
        <v>1579</v>
      </c>
      <c r="L19" s="423">
        <v>1175</v>
      </c>
      <c r="M19" s="424">
        <v>1107</v>
      </c>
    </row>
    <row r="20" spans="1:13" ht="11.1" customHeight="1" x14ac:dyDescent="0.2">
      <c r="A20" s="422" t="s">
        <v>388</v>
      </c>
      <c r="B20" s="115">
        <v>14816</v>
      </c>
      <c r="C20" s="114">
        <v>7466</v>
      </c>
      <c r="D20" s="114">
        <v>7350</v>
      </c>
      <c r="E20" s="114">
        <v>10265</v>
      </c>
      <c r="F20" s="114">
        <v>4546</v>
      </c>
      <c r="G20" s="114">
        <v>1849</v>
      </c>
      <c r="H20" s="114">
        <v>4741</v>
      </c>
      <c r="I20" s="115">
        <v>5884</v>
      </c>
      <c r="J20" s="114">
        <v>4182</v>
      </c>
      <c r="K20" s="114">
        <v>1702</v>
      </c>
      <c r="L20" s="423">
        <v>1430</v>
      </c>
      <c r="M20" s="424">
        <v>1149</v>
      </c>
    </row>
    <row r="21" spans="1:13" s="110" customFormat="1" ht="11.1" customHeight="1" x14ac:dyDescent="0.2">
      <c r="A21" s="422" t="s">
        <v>389</v>
      </c>
      <c r="B21" s="115">
        <v>14341</v>
      </c>
      <c r="C21" s="114">
        <v>7191</v>
      </c>
      <c r="D21" s="114">
        <v>7150</v>
      </c>
      <c r="E21" s="114">
        <v>9919</v>
      </c>
      <c r="F21" s="114">
        <v>4420</v>
      </c>
      <c r="G21" s="114">
        <v>1716</v>
      </c>
      <c r="H21" s="114">
        <v>4645</v>
      </c>
      <c r="I21" s="115">
        <v>5881</v>
      </c>
      <c r="J21" s="114">
        <v>4198</v>
      </c>
      <c r="K21" s="114">
        <v>1683</v>
      </c>
      <c r="L21" s="423">
        <v>726</v>
      </c>
      <c r="M21" s="424">
        <v>1201</v>
      </c>
    </row>
    <row r="22" spans="1:13" ht="15" customHeight="1" x14ac:dyDescent="0.2">
      <c r="A22" s="422" t="s">
        <v>392</v>
      </c>
      <c r="B22" s="115">
        <v>14252</v>
      </c>
      <c r="C22" s="114">
        <v>7154</v>
      </c>
      <c r="D22" s="114">
        <v>7098</v>
      </c>
      <c r="E22" s="114">
        <v>9852</v>
      </c>
      <c r="F22" s="114">
        <v>4400</v>
      </c>
      <c r="G22" s="114">
        <v>1616</v>
      </c>
      <c r="H22" s="114">
        <v>4727</v>
      </c>
      <c r="I22" s="115">
        <v>5859</v>
      </c>
      <c r="J22" s="114">
        <v>4187</v>
      </c>
      <c r="K22" s="114">
        <v>1672</v>
      </c>
      <c r="L22" s="423">
        <v>1096</v>
      </c>
      <c r="M22" s="424">
        <v>1194</v>
      </c>
    </row>
    <row r="23" spans="1:13" ht="11.1" customHeight="1" x14ac:dyDescent="0.2">
      <c r="A23" s="422" t="s">
        <v>387</v>
      </c>
      <c r="B23" s="115">
        <v>14318</v>
      </c>
      <c r="C23" s="114">
        <v>7241</v>
      </c>
      <c r="D23" s="114">
        <v>7077</v>
      </c>
      <c r="E23" s="114">
        <v>9886</v>
      </c>
      <c r="F23" s="114">
        <v>4432</v>
      </c>
      <c r="G23" s="114">
        <v>1569</v>
      </c>
      <c r="H23" s="114">
        <v>4816</v>
      </c>
      <c r="I23" s="115">
        <v>5898</v>
      </c>
      <c r="J23" s="114">
        <v>4240</v>
      </c>
      <c r="K23" s="114">
        <v>1658</v>
      </c>
      <c r="L23" s="423">
        <v>1042</v>
      </c>
      <c r="M23" s="424">
        <v>988</v>
      </c>
    </row>
    <row r="24" spans="1:13" ht="11.1" customHeight="1" x14ac:dyDescent="0.2">
      <c r="A24" s="422" t="s">
        <v>388</v>
      </c>
      <c r="B24" s="115">
        <v>14723</v>
      </c>
      <c r="C24" s="114">
        <v>7480</v>
      </c>
      <c r="D24" s="114">
        <v>7243</v>
      </c>
      <c r="E24" s="114">
        <v>10199</v>
      </c>
      <c r="F24" s="114">
        <v>4521</v>
      </c>
      <c r="G24" s="114">
        <v>1700</v>
      </c>
      <c r="H24" s="114">
        <v>4947</v>
      </c>
      <c r="I24" s="115">
        <v>6054</v>
      </c>
      <c r="J24" s="114">
        <v>4285</v>
      </c>
      <c r="K24" s="114">
        <v>1769</v>
      </c>
      <c r="L24" s="423">
        <v>1476</v>
      </c>
      <c r="M24" s="424">
        <v>1193</v>
      </c>
    </row>
    <row r="25" spans="1:13" s="110" customFormat="1" ht="11.1" customHeight="1" x14ac:dyDescent="0.2">
      <c r="A25" s="422" t="s">
        <v>389</v>
      </c>
      <c r="B25" s="115">
        <v>14318</v>
      </c>
      <c r="C25" s="114">
        <v>7229</v>
      </c>
      <c r="D25" s="114">
        <v>7089</v>
      </c>
      <c r="E25" s="114">
        <v>9826</v>
      </c>
      <c r="F25" s="114">
        <v>4489</v>
      </c>
      <c r="G25" s="114">
        <v>1580</v>
      </c>
      <c r="H25" s="114">
        <v>4904</v>
      </c>
      <c r="I25" s="115">
        <v>6013</v>
      </c>
      <c r="J25" s="114">
        <v>4252</v>
      </c>
      <c r="K25" s="114">
        <v>1761</v>
      </c>
      <c r="L25" s="423">
        <v>697</v>
      </c>
      <c r="M25" s="424">
        <v>1095</v>
      </c>
    </row>
    <row r="26" spans="1:13" ht="15" customHeight="1" x14ac:dyDescent="0.2">
      <c r="A26" s="422" t="s">
        <v>393</v>
      </c>
      <c r="B26" s="115">
        <v>14546</v>
      </c>
      <c r="C26" s="114">
        <v>7371</v>
      </c>
      <c r="D26" s="114">
        <v>7175</v>
      </c>
      <c r="E26" s="114">
        <v>9994</v>
      </c>
      <c r="F26" s="114">
        <v>4549</v>
      </c>
      <c r="G26" s="114">
        <v>1555</v>
      </c>
      <c r="H26" s="114">
        <v>5023</v>
      </c>
      <c r="I26" s="115">
        <v>6075</v>
      </c>
      <c r="J26" s="114">
        <v>4272</v>
      </c>
      <c r="K26" s="114">
        <v>1803</v>
      </c>
      <c r="L26" s="423">
        <v>1245</v>
      </c>
      <c r="M26" s="424">
        <v>1170</v>
      </c>
    </row>
    <row r="27" spans="1:13" ht="11.1" customHeight="1" x14ac:dyDescent="0.2">
      <c r="A27" s="422" t="s">
        <v>387</v>
      </c>
      <c r="B27" s="115">
        <v>14780</v>
      </c>
      <c r="C27" s="114">
        <v>7473</v>
      </c>
      <c r="D27" s="114">
        <v>7307</v>
      </c>
      <c r="E27" s="114">
        <v>10104</v>
      </c>
      <c r="F27" s="114">
        <v>4673</v>
      </c>
      <c r="G27" s="114">
        <v>1535</v>
      </c>
      <c r="H27" s="114">
        <v>5152</v>
      </c>
      <c r="I27" s="115">
        <v>6207</v>
      </c>
      <c r="J27" s="114">
        <v>4352</v>
      </c>
      <c r="K27" s="114">
        <v>1855</v>
      </c>
      <c r="L27" s="423">
        <v>1038</v>
      </c>
      <c r="M27" s="424">
        <v>788</v>
      </c>
    </row>
    <row r="28" spans="1:13" ht="11.1" customHeight="1" x14ac:dyDescent="0.2">
      <c r="A28" s="422" t="s">
        <v>388</v>
      </c>
      <c r="B28" s="115">
        <v>14870</v>
      </c>
      <c r="C28" s="114">
        <v>7420</v>
      </c>
      <c r="D28" s="114">
        <v>7450</v>
      </c>
      <c r="E28" s="114">
        <v>10168</v>
      </c>
      <c r="F28" s="114">
        <v>4702</v>
      </c>
      <c r="G28" s="114">
        <v>1674</v>
      </c>
      <c r="H28" s="114">
        <v>5193</v>
      </c>
      <c r="I28" s="115">
        <v>6268</v>
      </c>
      <c r="J28" s="114">
        <v>4325</v>
      </c>
      <c r="K28" s="114">
        <v>1943</v>
      </c>
      <c r="L28" s="423">
        <v>1440</v>
      </c>
      <c r="M28" s="424">
        <v>1325</v>
      </c>
    </row>
    <row r="29" spans="1:13" s="110" customFormat="1" ht="11.1" customHeight="1" x14ac:dyDescent="0.2">
      <c r="A29" s="422" t="s">
        <v>389</v>
      </c>
      <c r="B29" s="115">
        <v>14598</v>
      </c>
      <c r="C29" s="114">
        <v>7217</v>
      </c>
      <c r="D29" s="114">
        <v>7381</v>
      </c>
      <c r="E29" s="114">
        <v>9928</v>
      </c>
      <c r="F29" s="114">
        <v>4670</v>
      </c>
      <c r="G29" s="114">
        <v>1589</v>
      </c>
      <c r="H29" s="114">
        <v>5154</v>
      </c>
      <c r="I29" s="115">
        <v>6075</v>
      </c>
      <c r="J29" s="114">
        <v>4222</v>
      </c>
      <c r="K29" s="114">
        <v>1853</v>
      </c>
      <c r="L29" s="423">
        <v>797</v>
      </c>
      <c r="M29" s="424">
        <v>1096</v>
      </c>
    </row>
    <row r="30" spans="1:13" ht="15" customHeight="1" x14ac:dyDescent="0.2">
      <c r="A30" s="422" t="s">
        <v>394</v>
      </c>
      <c r="B30" s="115">
        <v>14794</v>
      </c>
      <c r="C30" s="114">
        <v>7338</v>
      </c>
      <c r="D30" s="114">
        <v>7456</v>
      </c>
      <c r="E30" s="114">
        <v>9979</v>
      </c>
      <c r="F30" s="114">
        <v>4815</v>
      </c>
      <c r="G30" s="114">
        <v>1553</v>
      </c>
      <c r="H30" s="114">
        <v>5289</v>
      </c>
      <c r="I30" s="115">
        <v>5861</v>
      </c>
      <c r="J30" s="114">
        <v>4042</v>
      </c>
      <c r="K30" s="114">
        <v>1819</v>
      </c>
      <c r="L30" s="423">
        <v>1607</v>
      </c>
      <c r="M30" s="424">
        <v>1430</v>
      </c>
    </row>
    <row r="31" spans="1:13" ht="11.1" customHeight="1" x14ac:dyDescent="0.2">
      <c r="A31" s="422" t="s">
        <v>387</v>
      </c>
      <c r="B31" s="115">
        <v>14896</v>
      </c>
      <c r="C31" s="114">
        <v>7399</v>
      </c>
      <c r="D31" s="114">
        <v>7497</v>
      </c>
      <c r="E31" s="114">
        <v>10002</v>
      </c>
      <c r="F31" s="114">
        <v>4894</v>
      </c>
      <c r="G31" s="114">
        <v>1521</v>
      </c>
      <c r="H31" s="114">
        <v>5361</v>
      </c>
      <c r="I31" s="115">
        <v>5952</v>
      </c>
      <c r="J31" s="114">
        <v>4095</v>
      </c>
      <c r="K31" s="114">
        <v>1857</v>
      </c>
      <c r="L31" s="423">
        <v>1021</v>
      </c>
      <c r="M31" s="424">
        <v>912</v>
      </c>
    </row>
    <row r="32" spans="1:13" ht="11.1" customHeight="1" x14ac:dyDescent="0.2">
      <c r="A32" s="422" t="s">
        <v>388</v>
      </c>
      <c r="B32" s="115">
        <v>15120</v>
      </c>
      <c r="C32" s="114">
        <v>7515</v>
      </c>
      <c r="D32" s="114">
        <v>7605</v>
      </c>
      <c r="E32" s="114">
        <v>10172</v>
      </c>
      <c r="F32" s="114">
        <v>4948</v>
      </c>
      <c r="G32" s="114">
        <v>1624</v>
      </c>
      <c r="H32" s="114">
        <v>5426</v>
      </c>
      <c r="I32" s="115">
        <v>6040</v>
      </c>
      <c r="J32" s="114">
        <v>4118</v>
      </c>
      <c r="K32" s="114">
        <v>1922</v>
      </c>
      <c r="L32" s="423">
        <v>1422</v>
      </c>
      <c r="M32" s="424">
        <v>1251</v>
      </c>
    </row>
    <row r="33" spans="1:13" s="110" customFormat="1" ht="11.1" customHeight="1" x14ac:dyDescent="0.2">
      <c r="A33" s="422" t="s">
        <v>389</v>
      </c>
      <c r="B33" s="115">
        <v>14890</v>
      </c>
      <c r="C33" s="114">
        <v>7350</v>
      </c>
      <c r="D33" s="114">
        <v>7540</v>
      </c>
      <c r="E33" s="114">
        <v>9948</v>
      </c>
      <c r="F33" s="114">
        <v>4942</v>
      </c>
      <c r="G33" s="114">
        <v>1546</v>
      </c>
      <c r="H33" s="114">
        <v>5409</v>
      </c>
      <c r="I33" s="115">
        <v>5970</v>
      </c>
      <c r="J33" s="114">
        <v>4083</v>
      </c>
      <c r="K33" s="114">
        <v>1887</v>
      </c>
      <c r="L33" s="423">
        <v>812</v>
      </c>
      <c r="M33" s="424">
        <v>1045</v>
      </c>
    </row>
    <row r="34" spans="1:13" ht="15" customHeight="1" x14ac:dyDescent="0.2">
      <c r="A34" s="422" t="s">
        <v>395</v>
      </c>
      <c r="B34" s="115">
        <v>14695</v>
      </c>
      <c r="C34" s="114">
        <v>7144</v>
      </c>
      <c r="D34" s="114">
        <v>7551</v>
      </c>
      <c r="E34" s="114">
        <v>9715</v>
      </c>
      <c r="F34" s="114">
        <v>4980</v>
      </c>
      <c r="G34" s="114">
        <v>1461</v>
      </c>
      <c r="H34" s="114">
        <v>5427</v>
      </c>
      <c r="I34" s="115">
        <v>5837</v>
      </c>
      <c r="J34" s="114">
        <v>3967</v>
      </c>
      <c r="K34" s="114">
        <v>1870</v>
      </c>
      <c r="L34" s="423">
        <v>1187</v>
      </c>
      <c r="M34" s="424">
        <v>1186</v>
      </c>
    </row>
    <row r="35" spans="1:13" ht="11.1" customHeight="1" x14ac:dyDescent="0.2">
      <c r="A35" s="422" t="s">
        <v>387</v>
      </c>
      <c r="B35" s="115">
        <v>14775</v>
      </c>
      <c r="C35" s="114">
        <v>7225</v>
      </c>
      <c r="D35" s="114">
        <v>7550</v>
      </c>
      <c r="E35" s="114">
        <v>9730</v>
      </c>
      <c r="F35" s="114">
        <v>5045</v>
      </c>
      <c r="G35" s="114">
        <v>1416</v>
      </c>
      <c r="H35" s="114">
        <v>5514</v>
      </c>
      <c r="I35" s="115">
        <v>5883</v>
      </c>
      <c r="J35" s="114">
        <v>3990</v>
      </c>
      <c r="K35" s="114">
        <v>1893</v>
      </c>
      <c r="L35" s="423">
        <v>1055</v>
      </c>
      <c r="M35" s="424">
        <v>961</v>
      </c>
    </row>
    <row r="36" spans="1:13" ht="11.1" customHeight="1" x14ac:dyDescent="0.2">
      <c r="A36" s="422" t="s">
        <v>388</v>
      </c>
      <c r="B36" s="115">
        <v>15109</v>
      </c>
      <c r="C36" s="114">
        <v>7384</v>
      </c>
      <c r="D36" s="114">
        <v>7725</v>
      </c>
      <c r="E36" s="114">
        <v>9981</v>
      </c>
      <c r="F36" s="114">
        <v>5128</v>
      </c>
      <c r="G36" s="114">
        <v>1583</v>
      </c>
      <c r="H36" s="114">
        <v>5620</v>
      </c>
      <c r="I36" s="115">
        <v>5927</v>
      </c>
      <c r="J36" s="114">
        <v>3966</v>
      </c>
      <c r="K36" s="114">
        <v>1961</v>
      </c>
      <c r="L36" s="423">
        <v>1557</v>
      </c>
      <c r="M36" s="424">
        <v>1285</v>
      </c>
    </row>
    <row r="37" spans="1:13" s="110" customFormat="1" ht="11.1" customHeight="1" x14ac:dyDescent="0.2">
      <c r="A37" s="422" t="s">
        <v>389</v>
      </c>
      <c r="B37" s="115">
        <v>14838</v>
      </c>
      <c r="C37" s="114">
        <v>7193</v>
      </c>
      <c r="D37" s="114">
        <v>7645</v>
      </c>
      <c r="E37" s="114">
        <v>9769</v>
      </c>
      <c r="F37" s="114">
        <v>5069</v>
      </c>
      <c r="G37" s="114">
        <v>1499</v>
      </c>
      <c r="H37" s="114">
        <v>5576</v>
      </c>
      <c r="I37" s="115">
        <v>5874</v>
      </c>
      <c r="J37" s="114">
        <v>3977</v>
      </c>
      <c r="K37" s="114">
        <v>1897</v>
      </c>
      <c r="L37" s="423">
        <v>823</v>
      </c>
      <c r="M37" s="424">
        <v>1115</v>
      </c>
    </row>
    <row r="38" spans="1:13" ht="15" customHeight="1" x14ac:dyDescent="0.2">
      <c r="A38" s="425" t="s">
        <v>396</v>
      </c>
      <c r="B38" s="115">
        <v>14830</v>
      </c>
      <c r="C38" s="114">
        <v>7209</v>
      </c>
      <c r="D38" s="114">
        <v>7621</v>
      </c>
      <c r="E38" s="114">
        <v>9757</v>
      </c>
      <c r="F38" s="114">
        <v>5073</v>
      </c>
      <c r="G38" s="114">
        <v>1453</v>
      </c>
      <c r="H38" s="114">
        <v>5607</v>
      </c>
      <c r="I38" s="115">
        <v>5870</v>
      </c>
      <c r="J38" s="114">
        <v>3939</v>
      </c>
      <c r="K38" s="114">
        <v>1931</v>
      </c>
      <c r="L38" s="423">
        <v>1199</v>
      </c>
      <c r="M38" s="424">
        <v>1162</v>
      </c>
    </row>
    <row r="39" spans="1:13" ht="11.1" customHeight="1" x14ac:dyDescent="0.2">
      <c r="A39" s="422" t="s">
        <v>387</v>
      </c>
      <c r="B39" s="115">
        <v>15002</v>
      </c>
      <c r="C39" s="114">
        <v>7336</v>
      </c>
      <c r="D39" s="114">
        <v>7666</v>
      </c>
      <c r="E39" s="114">
        <v>9841</v>
      </c>
      <c r="F39" s="114">
        <v>5161</v>
      </c>
      <c r="G39" s="114">
        <v>1428</v>
      </c>
      <c r="H39" s="114">
        <v>5733</v>
      </c>
      <c r="I39" s="115">
        <v>5955</v>
      </c>
      <c r="J39" s="114">
        <v>3990</v>
      </c>
      <c r="K39" s="114">
        <v>1965</v>
      </c>
      <c r="L39" s="423">
        <v>1236</v>
      </c>
      <c r="M39" s="424">
        <v>1047</v>
      </c>
    </row>
    <row r="40" spans="1:13" ht="11.1" customHeight="1" x14ac:dyDescent="0.2">
      <c r="A40" s="425" t="s">
        <v>388</v>
      </c>
      <c r="B40" s="115">
        <v>15169</v>
      </c>
      <c r="C40" s="114">
        <v>7462</v>
      </c>
      <c r="D40" s="114">
        <v>7707</v>
      </c>
      <c r="E40" s="114">
        <v>10047</v>
      </c>
      <c r="F40" s="114">
        <v>5122</v>
      </c>
      <c r="G40" s="114">
        <v>1542</v>
      </c>
      <c r="H40" s="114">
        <v>5763</v>
      </c>
      <c r="I40" s="115">
        <v>5871</v>
      </c>
      <c r="J40" s="114">
        <v>3876</v>
      </c>
      <c r="K40" s="114">
        <v>1995</v>
      </c>
      <c r="L40" s="423">
        <v>1500</v>
      </c>
      <c r="M40" s="424">
        <v>1390</v>
      </c>
    </row>
    <row r="41" spans="1:13" s="110" customFormat="1" ht="11.1" customHeight="1" x14ac:dyDescent="0.2">
      <c r="A41" s="422" t="s">
        <v>389</v>
      </c>
      <c r="B41" s="115">
        <v>14855</v>
      </c>
      <c r="C41" s="114">
        <v>7287</v>
      </c>
      <c r="D41" s="114">
        <v>7568</v>
      </c>
      <c r="E41" s="114">
        <v>9839</v>
      </c>
      <c r="F41" s="114">
        <v>5016</v>
      </c>
      <c r="G41" s="114">
        <v>1457</v>
      </c>
      <c r="H41" s="114">
        <v>5729</v>
      </c>
      <c r="I41" s="115">
        <v>5793</v>
      </c>
      <c r="J41" s="114">
        <v>3855</v>
      </c>
      <c r="K41" s="114">
        <v>1938</v>
      </c>
      <c r="L41" s="423">
        <v>847</v>
      </c>
      <c r="M41" s="424">
        <v>1150</v>
      </c>
    </row>
    <row r="42" spans="1:13" ht="15" customHeight="1" x14ac:dyDescent="0.2">
      <c r="A42" s="422" t="s">
        <v>397</v>
      </c>
      <c r="B42" s="115">
        <v>14906</v>
      </c>
      <c r="C42" s="114">
        <v>7275</v>
      </c>
      <c r="D42" s="114">
        <v>7631</v>
      </c>
      <c r="E42" s="114">
        <v>9749</v>
      </c>
      <c r="F42" s="114">
        <v>5157</v>
      </c>
      <c r="G42" s="114">
        <v>1402</v>
      </c>
      <c r="H42" s="114">
        <v>5825</v>
      </c>
      <c r="I42" s="115">
        <v>5747</v>
      </c>
      <c r="J42" s="114">
        <v>3771</v>
      </c>
      <c r="K42" s="114">
        <v>1976</v>
      </c>
      <c r="L42" s="423">
        <v>1209</v>
      </c>
      <c r="M42" s="424">
        <v>1195</v>
      </c>
    </row>
    <row r="43" spans="1:13" ht="11.1" customHeight="1" x14ac:dyDescent="0.2">
      <c r="A43" s="422" t="s">
        <v>387</v>
      </c>
      <c r="B43" s="115">
        <v>15023</v>
      </c>
      <c r="C43" s="114">
        <v>7351</v>
      </c>
      <c r="D43" s="114">
        <v>7672</v>
      </c>
      <c r="E43" s="114">
        <v>9749</v>
      </c>
      <c r="F43" s="114">
        <v>5274</v>
      </c>
      <c r="G43" s="114">
        <v>1382</v>
      </c>
      <c r="H43" s="114">
        <v>5921</v>
      </c>
      <c r="I43" s="115">
        <v>5864</v>
      </c>
      <c r="J43" s="114">
        <v>3848</v>
      </c>
      <c r="K43" s="114">
        <v>2016</v>
      </c>
      <c r="L43" s="423">
        <v>1125</v>
      </c>
      <c r="M43" s="424">
        <v>988</v>
      </c>
    </row>
    <row r="44" spans="1:13" ht="11.1" customHeight="1" x14ac:dyDescent="0.2">
      <c r="A44" s="422" t="s">
        <v>388</v>
      </c>
      <c r="B44" s="115">
        <v>15306</v>
      </c>
      <c r="C44" s="114">
        <v>7511</v>
      </c>
      <c r="D44" s="114">
        <v>7795</v>
      </c>
      <c r="E44" s="114">
        <v>9944</v>
      </c>
      <c r="F44" s="114">
        <v>5362</v>
      </c>
      <c r="G44" s="114">
        <v>1558</v>
      </c>
      <c r="H44" s="114">
        <v>5983</v>
      </c>
      <c r="I44" s="115">
        <v>5796</v>
      </c>
      <c r="J44" s="114">
        <v>3720</v>
      </c>
      <c r="K44" s="114">
        <v>2076</v>
      </c>
      <c r="L44" s="423">
        <v>1456</v>
      </c>
      <c r="M44" s="424">
        <v>1165</v>
      </c>
    </row>
    <row r="45" spans="1:13" s="110" customFormat="1" ht="11.1" customHeight="1" x14ac:dyDescent="0.2">
      <c r="A45" s="422" t="s">
        <v>389</v>
      </c>
      <c r="B45" s="115">
        <v>15035</v>
      </c>
      <c r="C45" s="114">
        <v>7297</v>
      </c>
      <c r="D45" s="114">
        <v>7738</v>
      </c>
      <c r="E45" s="114">
        <v>9737</v>
      </c>
      <c r="F45" s="114">
        <v>5298</v>
      </c>
      <c r="G45" s="114">
        <v>1472</v>
      </c>
      <c r="H45" s="114">
        <v>5953</v>
      </c>
      <c r="I45" s="115">
        <v>5748</v>
      </c>
      <c r="J45" s="114">
        <v>3711</v>
      </c>
      <c r="K45" s="114">
        <v>2037</v>
      </c>
      <c r="L45" s="423">
        <v>830</v>
      </c>
      <c r="M45" s="424">
        <v>1085</v>
      </c>
    </row>
    <row r="46" spans="1:13" ht="15" customHeight="1" x14ac:dyDescent="0.2">
      <c r="A46" s="422" t="s">
        <v>398</v>
      </c>
      <c r="B46" s="115">
        <v>15151</v>
      </c>
      <c r="C46" s="114">
        <v>7422</v>
      </c>
      <c r="D46" s="114">
        <v>7729</v>
      </c>
      <c r="E46" s="114">
        <v>9778</v>
      </c>
      <c r="F46" s="114">
        <v>5373</v>
      </c>
      <c r="G46" s="114">
        <v>1463</v>
      </c>
      <c r="H46" s="114">
        <v>5957</v>
      </c>
      <c r="I46" s="115">
        <v>5827</v>
      </c>
      <c r="J46" s="114">
        <v>3765</v>
      </c>
      <c r="K46" s="114">
        <v>2062</v>
      </c>
      <c r="L46" s="423">
        <v>1199</v>
      </c>
      <c r="M46" s="424">
        <v>1229</v>
      </c>
    </row>
    <row r="47" spans="1:13" ht="11.1" customHeight="1" x14ac:dyDescent="0.2">
      <c r="A47" s="422" t="s">
        <v>387</v>
      </c>
      <c r="B47" s="115">
        <v>15214</v>
      </c>
      <c r="C47" s="114">
        <v>7490</v>
      </c>
      <c r="D47" s="114">
        <v>7724</v>
      </c>
      <c r="E47" s="114">
        <v>9796</v>
      </c>
      <c r="F47" s="114">
        <v>5418</v>
      </c>
      <c r="G47" s="114">
        <v>1440</v>
      </c>
      <c r="H47" s="114">
        <v>6006</v>
      </c>
      <c r="I47" s="115">
        <v>6047</v>
      </c>
      <c r="J47" s="114">
        <v>3878</v>
      </c>
      <c r="K47" s="114">
        <v>2169</v>
      </c>
      <c r="L47" s="423">
        <v>1123</v>
      </c>
      <c r="M47" s="424">
        <v>1090</v>
      </c>
    </row>
    <row r="48" spans="1:13" ht="11.1" customHeight="1" x14ac:dyDescent="0.2">
      <c r="A48" s="422" t="s">
        <v>388</v>
      </c>
      <c r="B48" s="115">
        <v>15456</v>
      </c>
      <c r="C48" s="114">
        <v>7623</v>
      </c>
      <c r="D48" s="114">
        <v>7833</v>
      </c>
      <c r="E48" s="114">
        <v>10045</v>
      </c>
      <c r="F48" s="114">
        <v>5411</v>
      </c>
      <c r="G48" s="114">
        <v>1600</v>
      </c>
      <c r="H48" s="114">
        <v>6020</v>
      </c>
      <c r="I48" s="115">
        <v>6092</v>
      </c>
      <c r="J48" s="114">
        <v>3827</v>
      </c>
      <c r="K48" s="114">
        <v>2265</v>
      </c>
      <c r="L48" s="423">
        <v>1496</v>
      </c>
      <c r="M48" s="424">
        <v>1254</v>
      </c>
    </row>
    <row r="49" spans="1:17" s="110" customFormat="1" ht="11.1" customHeight="1" x14ac:dyDescent="0.2">
      <c r="A49" s="422" t="s">
        <v>389</v>
      </c>
      <c r="B49" s="115">
        <v>15432</v>
      </c>
      <c r="C49" s="114">
        <v>7560</v>
      </c>
      <c r="D49" s="114">
        <v>7872</v>
      </c>
      <c r="E49" s="114">
        <v>10045</v>
      </c>
      <c r="F49" s="114">
        <v>5387</v>
      </c>
      <c r="G49" s="114">
        <v>1551</v>
      </c>
      <c r="H49" s="114">
        <v>6052</v>
      </c>
      <c r="I49" s="115">
        <v>5982</v>
      </c>
      <c r="J49" s="114">
        <v>3787</v>
      </c>
      <c r="K49" s="114">
        <v>2195</v>
      </c>
      <c r="L49" s="423">
        <v>854</v>
      </c>
      <c r="M49" s="424">
        <v>1049</v>
      </c>
    </row>
    <row r="50" spans="1:17" ht="15" customHeight="1" x14ac:dyDescent="0.2">
      <c r="A50" s="422" t="s">
        <v>399</v>
      </c>
      <c r="B50" s="143">
        <v>15355</v>
      </c>
      <c r="C50" s="144">
        <v>7499</v>
      </c>
      <c r="D50" s="144">
        <v>7856</v>
      </c>
      <c r="E50" s="144">
        <v>9912</v>
      </c>
      <c r="F50" s="144">
        <v>5443</v>
      </c>
      <c r="G50" s="144">
        <v>1479</v>
      </c>
      <c r="H50" s="144">
        <v>6077</v>
      </c>
      <c r="I50" s="143">
        <v>5758</v>
      </c>
      <c r="J50" s="144">
        <v>3655</v>
      </c>
      <c r="K50" s="144">
        <v>2103</v>
      </c>
      <c r="L50" s="426">
        <v>1101</v>
      </c>
      <c r="M50" s="427">
        <v>1184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1.3464457791564912</v>
      </c>
      <c r="C6" s="480">
        <f>'Tabelle 3.3'!J11</f>
        <v>-1.184142783593616</v>
      </c>
      <c r="D6" s="481">
        <f t="shared" ref="D6:E9" si="0">IF(OR(AND(B6&gt;=-50,B6&lt;=50),ISNUMBER(B6)=FALSE),B6,"")</f>
        <v>1.3464457791564912</v>
      </c>
      <c r="E6" s="481">
        <f t="shared" si="0"/>
        <v>-1.184142783593616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1.3464457791564912</v>
      </c>
      <c r="C14" s="480">
        <f>'Tabelle 3.3'!J11</f>
        <v>-1.184142783593616</v>
      </c>
      <c r="D14" s="481">
        <f>IF(OR(AND(B14&gt;=-50,B14&lt;=50),ISNUMBER(B14)=FALSE),B14,"")</f>
        <v>1.3464457791564912</v>
      </c>
      <c r="E14" s="481">
        <f>IF(OR(AND(C14&gt;=-50,C14&lt;=50),ISNUMBER(C14)=FALSE),C14,"")</f>
        <v>-1.184142783593616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0.5376344086021505</v>
      </c>
      <c r="C15" s="480">
        <f>'Tabelle 3.3'!J12</f>
        <v>-5.2631578947368425</v>
      </c>
      <c r="D15" s="481">
        <f t="shared" ref="D15:E45" si="3">IF(OR(AND(B15&gt;=-50,B15&lt;=50),ISNUMBER(B15)=FALSE),B15,"")</f>
        <v>0.5376344086021505</v>
      </c>
      <c r="E15" s="481">
        <f t="shared" si="3"/>
        <v>-5.2631578947368425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-9.3567251461988299</v>
      </c>
      <c r="C16" s="480">
        <f>'Tabelle 3.3'!J13</f>
        <v>0</v>
      </c>
      <c r="D16" s="481">
        <f t="shared" si="3"/>
        <v>-9.3567251461988299</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4.4470112619116371</v>
      </c>
      <c r="C17" s="480">
        <f>'Tabelle 3.3'!J14</f>
        <v>1.5895953757225434</v>
      </c>
      <c r="D17" s="481">
        <f t="shared" si="3"/>
        <v>4.4470112619116371</v>
      </c>
      <c r="E17" s="481">
        <f t="shared" si="3"/>
        <v>1.5895953757225434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12.139303482587065</v>
      </c>
      <c r="C18" s="480">
        <f>'Tabelle 3.3'!J15</f>
        <v>-2.2988505747126435</v>
      </c>
      <c r="D18" s="481">
        <f t="shared" si="3"/>
        <v>12.139303482587065</v>
      </c>
      <c r="E18" s="481">
        <f t="shared" si="3"/>
        <v>-2.2988505747126435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2.2755227552275521</v>
      </c>
      <c r="C19" s="480">
        <f>'Tabelle 3.3'!J16</f>
        <v>-3.6363636363636362</v>
      </c>
      <c r="D19" s="481">
        <f t="shared" si="3"/>
        <v>2.2755227552275521</v>
      </c>
      <c r="E19" s="481">
        <f t="shared" si="3"/>
        <v>-3.6363636363636362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-0.60096153846153844</v>
      </c>
      <c r="C20" s="480">
        <f>'Tabelle 3.3'!J17</f>
        <v>13.966480446927374</v>
      </c>
      <c r="D20" s="481">
        <f t="shared" si="3"/>
        <v>-0.60096153846153844</v>
      </c>
      <c r="E20" s="481">
        <f t="shared" si="3"/>
        <v>13.966480446927374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-0.93926111458985595</v>
      </c>
      <c r="C21" s="480">
        <f>'Tabelle 3.3'!J18</f>
        <v>2.3498694516971281</v>
      </c>
      <c r="D21" s="481">
        <f t="shared" si="3"/>
        <v>-0.93926111458985595</v>
      </c>
      <c r="E21" s="481">
        <f t="shared" si="3"/>
        <v>2.3498694516971281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-1.1527377521613833</v>
      </c>
      <c r="C22" s="480">
        <f>'Tabelle 3.3'!J19</f>
        <v>-2.1718602455146363</v>
      </c>
      <c r="D22" s="481">
        <f t="shared" si="3"/>
        <v>-1.1527377521613833</v>
      </c>
      <c r="E22" s="481">
        <f t="shared" si="3"/>
        <v>-2.1718602455146363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1.088646967340591</v>
      </c>
      <c r="C23" s="480">
        <f>'Tabelle 3.3'!J20</f>
        <v>-1.910828025477707</v>
      </c>
      <c r="D23" s="481">
        <f t="shared" si="3"/>
        <v>1.088646967340591</v>
      </c>
      <c r="E23" s="481">
        <f t="shared" si="3"/>
        <v>-1.910828025477707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-0.14265335235378032</v>
      </c>
      <c r="C24" s="480">
        <f>'Tabelle 3.3'!J21</f>
        <v>-10.663764961915126</v>
      </c>
      <c r="D24" s="481">
        <f t="shared" si="3"/>
        <v>-0.14265335235378032</v>
      </c>
      <c r="E24" s="481">
        <f t="shared" si="3"/>
        <v>-10.663764961915126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0.81967213114754101</v>
      </c>
      <c r="C25" s="480">
        <f>'Tabelle 3.3'!J22</f>
        <v>17.647058823529413</v>
      </c>
      <c r="D25" s="481">
        <f t="shared" si="3"/>
        <v>0.81967213114754101</v>
      </c>
      <c r="E25" s="481">
        <f t="shared" si="3"/>
        <v>17.647058823529413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-12.785388127853881</v>
      </c>
      <c r="C26" s="480">
        <f>'Tabelle 3.3'!J23</f>
        <v>0</v>
      </c>
      <c r="D26" s="481">
        <f t="shared" si="3"/>
        <v>-12.785388127853881</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2.0594965675057209</v>
      </c>
      <c r="C27" s="480">
        <f>'Tabelle 3.3'!J24</f>
        <v>2.1806853582554515</v>
      </c>
      <c r="D27" s="481">
        <f t="shared" si="3"/>
        <v>2.0594965675057209</v>
      </c>
      <c r="E27" s="481">
        <f t="shared" si="3"/>
        <v>2.1806853582554515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v>
      </c>
      <c r="C28" s="480">
        <f>'Tabelle 3.3'!J25</f>
        <v>1.7921146953405018</v>
      </c>
      <c r="D28" s="481">
        <f t="shared" si="3"/>
        <v>0</v>
      </c>
      <c r="E28" s="481">
        <f t="shared" si="3"/>
        <v>1.7921146953405018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3.5714285714285716</v>
      </c>
      <c r="C29" s="480">
        <f>'Tabelle 3.3'!J26</f>
        <v>30</v>
      </c>
      <c r="D29" s="481">
        <f t="shared" si="3"/>
        <v>3.5714285714285716</v>
      </c>
      <c r="E29" s="481">
        <f t="shared" si="3"/>
        <v>30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2.4043715846994536</v>
      </c>
      <c r="C30" s="480">
        <f>'Tabelle 3.3'!J27</f>
        <v>3.6065573770491803</v>
      </c>
      <c r="D30" s="481">
        <f t="shared" si="3"/>
        <v>2.4043715846994536</v>
      </c>
      <c r="E30" s="481">
        <f t="shared" si="3"/>
        <v>3.6065573770491803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2.1080368906455864</v>
      </c>
      <c r="C31" s="480">
        <f>'Tabelle 3.3'!J28</f>
        <v>6.4516129032258061</v>
      </c>
      <c r="D31" s="481">
        <f t="shared" si="3"/>
        <v>2.1080368906455864</v>
      </c>
      <c r="E31" s="481">
        <f t="shared" si="3"/>
        <v>6.4516129032258061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1.7435897435897436</v>
      </c>
      <c r="C32" s="480">
        <f>'Tabelle 3.3'!J29</f>
        <v>3.9513677811550152</v>
      </c>
      <c r="D32" s="481">
        <f t="shared" si="3"/>
        <v>1.7435897435897436</v>
      </c>
      <c r="E32" s="481">
        <f t="shared" si="3"/>
        <v>3.9513677811550152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3.680430879712747</v>
      </c>
      <c r="C33" s="480">
        <f>'Tabelle 3.3'!J30</f>
        <v>-3.1088082901554404</v>
      </c>
      <c r="D33" s="481">
        <f t="shared" si="3"/>
        <v>3.680430879712747</v>
      </c>
      <c r="E33" s="481">
        <f t="shared" si="3"/>
        <v>-3.1088082901554404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7.8328981723237598</v>
      </c>
      <c r="C34" s="480">
        <f>'Tabelle 3.3'!J31</f>
        <v>-2.275960170697013</v>
      </c>
      <c r="D34" s="481">
        <f t="shared" si="3"/>
        <v>7.8328981723237598</v>
      </c>
      <c r="E34" s="481">
        <f t="shared" si="3"/>
        <v>-2.275960170697013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0.5376344086021505</v>
      </c>
      <c r="C37" s="480">
        <f>'Tabelle 3.3'!J34</f>
        <v>-5.2631578947368425</v>
      </c>
      <c r="D37" s="481">
        <f t="shared" si="3"/>
        <v>0.5376344086021505</v>
      </c>
      <c r="E37" s="481">
        <f t="shared" si="3"/>
        <v>-5.2631578947368425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2.3513668514624353</v>
      </c>
      <c r="C38" s="480">
        <f>'Tabelle 3.3'!J35</f>
        <v>1.834862385321101</v>
      </c>
      <c r="D38" s="481">
        <f t="shared" si="3"/>
        <v>2.3513668514624353</v>
      </c>
      <c r="E38" s="481">
        <f t="shared" si="3"/>
        <v>1.834862385321101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0.81158824738031643</v>
      </c>
      <c r="C39" s="480">
        <f>'Tabelle 3.3'!J36</f>
        <v>-2.0549426779147741</v>
      </c>
      <c r="D39" s="481">
        <f t="shared" si="3"/>
        <v>0.81158824738031643</v>
      </c>
      <c r="E39" s="481">
        <f t="shared" si="3"/>
        <v>-2.0549426779147741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0.81158824738031643</v>
      </c>
      <c r="C45" s="480">
        <f>'Tabelle 3.3'!J36</f>
        <v>-2.0549426779147741</v>
      </c>
      <c r="D45" s="481">
        <f t="shared" si="3"/>
        <v>0.81158824738031643</v>
      </c>
      <c r="E45" s="481">
        <f t="shared" si="3"/>
        <v>-2.0549426779147741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14546</v>
      </c>
      <c r="C51" s="487">
        <v>4272</v>
      </c>
      <c r="D51" s="487">
        <v>1803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14780</v>
      </c>
      <c r="C52" s="487">
        <v>4352</v>
      </c>
      <c r="D52" s="487">
        <v>1855</v>
      </c>
      <c r="E52" s="488">
        <f t="shared" ref="E52:G70" si="11">IF($A$51=37802,IF(COUNTBLANK(B$51:B$70)&gt;0,#N/A,B52/B$51*100),IF(COUNTBLANK(B$51:B$75)&gt;0,#N/A,B52/B$51*100))</f>
        <v>101.60868967413721</v>
      </c>
      <c r="F52" s="488">
        <f t="shared" si="11"/>
        <v>101.87265917602997</v>
      </c>
      <c r="G52" s="488">
        <f t="shared" si="11"/>
        <v>102.8840820854132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14870</v>
      </c>
      <c r="C53" s="487">
        <v>4325</v>
      </c>
      <c r="D53" s="487">
        <v>1943</v>
      </c>
      <c r="E53" s="488">
        <f t="shared" si="11"/>
        <v>102.22741647188232</v>
      </c>
      <c r="F53" s="488">
        <f t="shared" si="11"/>
        <v>101.24063670411985</v>
      </c>
      <c r="G53" s="488">
        <f t="shared" si="11"/>
        <v>107.76483638380476</v>
      </c>
      <c r="H53" s="489">
        <f>IF(ISERROR(L53)=TRUE,IF(MONTH(A53)=MONTH(MAX(A$51:A$75)),A53,""),"")</f>
        <v>41883</v>
      </c>
      <c r="I53" s="488">
        <f t="shared" si="12"/>
        <v>102.22741647188232</v>
      </c>
      <c r="J53" s="488">
        <f t="shared" si="10"/>
        <v>101.24063670411985</v>
      </c>
      <c r="K53" s="488">
        <f t="shared" si="10"/>
        <v>107.76483638380476</v>
      </c>
      <c r="L53" s="488" t="e">
        <f t="shared" si="13"/>
        <v>#N/A</v>
      </c>
    </row>
    <row r="54" spans="1:14" ht="15" customHeight="1" x14ac:dyDescent="0.2">
      <c r="A54" s="490" t="s">
        <v>462</v>
      </c>
      <c r="B54" s="487">
        <v>14598</v>
      </c>
      <c r="C54" s="487">
        <v>4222</v>
      </c>
      <c r="D54" s="487">
        <v>1853</v>
      </c>
      <c r="E54" s="488">
        <f t="shared" si="11"/>
        <v>100.35748659425272</v>
      </c>
      <c r="F54" s="488">
        <f t="shared" si="11"/>
        <v>98.829588014981269</v>
      </c>
      <c r="G54" s="488">
        <f t="shared" si="11"/>
        <v>102.77315585135884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14794</v>
      </c>
      <c r="C55" s="487">
        <v>4042</v>
      </c>
      <c r="D55" s="487">
        <v>1819</v>
      </c>
      <c r="E55" s="488">
        <f t="shared" si="11"/>
        <v>101.70493606489757</v>
      </c>
      <c r="F55" s="488">
        <f t="shared" si="11"/>
        <v>94.616104868913851</v>
      </c>
      <c r="G55" s="488">
        <f t="shared" si="11"/>
        <v>100.88740987243483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14896</v>
      </c>
      <c r="C56" s="487">
        <v>4095</v>
      </c>
      <c r="D56" s="487">
        <v>1857</v>
      </c>
      <c r="E56" s="488">
        <f t="shared" si="11"/>
        <v>102.40615976900867</v>
      </c>
      <c r="F56" s="488">
        <f t="shared" si="11"/>
        <v>95.856741573033716</v>
      </c>
      <c r="G56" s="488">
        <f t="shared" si="11"/>
        <v>102.99500831946756</v>
      </c>
      <c r="H56" s="489" t="str">
        <f t="shared" si="14"/>
        <v/>
      </c>
      <c r="I56" s="488" t="str">
        <f t="shared" si="12"/>
        <v/>
      </c>
      <c r="J56" s="488" t="str">
        <f t="shared" si="10"/>
        <v/>
      </c>
      <c r="K56" s="488" t="str">
        <f t="shared" si="10"/>
        <v/>
      </c>
      <c r="L56" s="488" t="e">
        <f t="shared" si="13"/>
        <v>#N/A</v>
      </c>
    </row>
    <row r="57" spans="1:14" ht="15" customHeight="1" x14ac:dyDescent="0.2">
      <c r="A57" s="490">
        <v>42248</v>
      </c>
      <c r="B57" s="487">
        <v>15120</v>
      </c>
      <c r="C57" s="487">
        <v>4118</v>
      </c>
      <c r="D57" s="487">
        <v>1922</v>
      </c>
      <c r="E57" s="488">
        <f t="shared" si="11"/>
        <v>103.9461020211742</v>
      </c>
      <c r="F57" s="488">
        <f t="shared" si="11"/>
        <v>96.395131086142328</v>
      </c>
      <c r="G57" s="488">
        <f t="shared" si="11"/>
        <v>106.60011092623405</v>
      </c>
      <c r="H57" s="489">
        <f t="shared" si="14"/>
        <v>42248</v>
      </c>
      <c r="I57" s="488">
        <f t="shared" si="12"/>
        <v>103.9461020211742</v>
      </c>
      <c r="J57" s="488">
        <f t="shared" si="10"/>
        <v>96.395131086142328</v>
      </c>
      <c r="K57" s="488">
        <f t="shared" si="10"/>
        <v>106.60011092623405</v>
      </c>
      <c r="L57" s="488" t="e">
        <f t="shared" si="13"/>
        <v>#N/A</v>
      </c>
    </row>
    <row r="58" spans="1:14" ht="15" customHeight="1" x14ac:dyDescent="0.2">
      <c r="A58" s="490" t="s">
        <v>465</v>
      </c>
      <c r="B58" s="487">
        <v>14890</v>
      </c>
      <c r="C58" s="487">
        <v>4083</v>
      </c>
      <c r="D58" s="487">
        <v>1887</v>
      </c>
      <c r="E58" s="488">
        <f t="shared" si="11"/>
        <v>102.36491131582565</v>
      </c>
      <c r="F58" s="488">
        <f t="shared" si="11"/>
        <v>95.575842696629209</v>
      </c>
      <c r="G58" s="488">
        <f t="shared" si="11"/>
        <v>104.65890183028286</v>
      </c>
      <c r="H58" s="489" t="str">
        <f t="shared" si="14"/>
        <v/>
      </c>
      <c r="I58" s="488" t="str">
        <f t="shared" si="12"/>
        <v/>
      </c>
      <c r="J58" s="488" t="str">
        <f t="shared" si="10"/>
        <v/>
      </c>
      <c r="K58" s="488" t="str">
        <f t="shared" si="10"/>
        <v/>
      </c>
      <c r="L58" s="488" t="e">
        <f t="shared" si="13"/>
        <v>#N/A</v>
      </c>
    </row>
    <row r="59" spans="1:14" ht="15" customHeight="1" x14ac:dyDescent="0.2">
      <c r="A59" s="490" t="s">
        <v>466</v>
      </c>
      <c r="B59" s="487">
        <v>14695</v>
      </c>
      <c r="C59" s="487">
        <v>3967</v>
      </c>
      <c r="D59" s="487">
        <v>1870</v>
      </c>
      <c r="E59" s="488">
        <f t="shared" si="11"/>
        <v>101.02433658737797</v>
      </c>
      <c r="F59" s="488">
        <f t="shared" si="11"/>
        <v>92.860486891385762</v>
      </c>
      <c r="G59" s="488">
        <f t="shared" si="11"/>
        <v>103.71602884082085</v>
      </c>
      <c r="H59" s="489" t="str">
        <f t="shared" si="14"/>
        <v/>
      </c>
      <c r="I59" s="488" t="str">
        <f t="shared" si="12"/>
        <v/>
      </c>
      <c r="J59" s="488" t="str">
        <f t="shared" si="10"/>
        <v/>
      </c>
      <c r="K59" s="488" t="str">
        <f t="shared" si="10"/>
        <v/>
      </c>
      <c r="L59" s="488" t="e">
        <f t="shared" si="13"/>
        <v>#N/A</v>
      </c>
    </row>
    <row r="60" spans="1:14" ht="15" customHeight="1" x14ac:dyDescent="0.2">
      <c r="A60" s="490" t="s">
        <v>467</v>
      </c>
      <c r="B60" s="487">
        <v>14775</v>
      </c>
      <c r="C60" s="487">
        <v>3990</v>
      </c>
      <c r="D60" s="487">
        <v>1893</v>
      </c>
      <c r="E60" s="488">
        <f t="shared" si="11"/>
        <v>101.57431596315138</v>
      </c>
      <c r="F60" s="488">
        <f t="shared" si="11"/>
        <v>93.398876404494374</v>
      </c>
      <c r="G60" s="488">
        <f t="shared" si="11"/>
        <v>104.99168053244591</v>
      </c>
      <c r="H60" s="489" t="str">
        <f t="shared" si="14"/>
        <v/>
      </c>
      <c r="I60" s="488" t="str">
        <f t="shared" si="12"/>
        <v/>
      </c>
      <c r="J60" s="488" t="str">
        <f t="shared" si="10"/>
        <v/>
      </c>
      <c r="K60" s="488" t="str">
        <f t="shared" si="10"/>
        <v/>
      </c>
      <c r="L60" s="488" t="e">
        <f t="shared" si="13"/>
        <v>#N/A</v>
      </c>
    </row>
    <row r="61" spans="1:14" ht="15" customHeight="1" x14ac:dyDescent="0.2">
      <c r="A61" s="490">
        <v>42614</v>
      </c>
      <c r="B61" s="487">
        <v>15109</v>
      </c>
      <c r="C61" s="487">
        <v>3966</v>
      </c>
      <c r="D61" s="487">
        <v>1961</v>
      </c>
      <c r="E61" s="488">
        <f t="shared" si="11"/>
        <v>103.87047985700536</v>
      </c>
      <c r="F61" s="488">
        <f t="shared" si="11"/>
        <v>92.837078651685388</v>
      </c>
      <c r="G61" s="488">
        <f t="shared" si="11"/>
        <v>108.76317249029395</v>
      </c>
      <c r="H61" s="489">
        <f t="shared" si="14"/>
        <v>42614</v>
      </c>
      <c r="I61" s="488">
        <f t="shared" si="12"/>
        <v>103.87047985700536</v>
      </c>
      <c r="J61" s="488">
        <f t="shared" si="10"/>
        <v>92.837078651685388</v>
      </c>
      <c r="K61" s="488">
        <f t="shared" si="10"/>
        <v>108.76317249029395</v>
      </c>
      <c r="L61" s="488" t="e">
        <f t="shared" si="13"/>
        <v>#N/A</v>
      </c>
    </row>
    <row r="62" spans="1:14" ht="15" customHeight="1" x14ac:dyDescent="0.2">
      <c r="A62" s="490" t="s">
        <v>468</v>
      </c>
      <c r="B62" s="487">
        <v>14838</v>
      </c>
      <c r="C62" s="487">
        <v>3977</v>
      </c>
      <c r="D62" s="487">
        <v>1897</v>
      </c>
      <c r="E62" s="488">
        <f t="shared" si="11"/>
        <v>102.00742472157293</v>
      </c>
      <c r="F62" s="488">
        <f t="shared" si="11"/>
        <v>93.094569288389522</v>
      </c>
      <c r="G62" s="488">
        <f t="shared" si="11"/>
        <v>105.21353300055463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14830</v>
      </c>
      <c r="C63" s="487">
        <v>3939</v>
      </c>
      <c r="D63" s="487">
        <v>1931</v>
      </c>
      <c r="E63" s="488">
        <f t="shared" si="11"/>
        <v>101.95242678399561</v>
      </c>
      <c r="F63" s="488">
        <f t="shared" si="11"/>
        <v>92.205056179775283</v>
      </c>
      <c r="G63" s="488">
        <f t="shared" si="11"/>
        <v>107.09927897947864</v>
      </c>
      <c r="H63" s="489" t="str">
        <f t="shared" si="14"/>
        <v/>
      </c>
      <c r="I63" s="488" t="str">
        <f t="shared" si="12"/>
        <v/>
      </c>
      <c r="J63" s="488" t="str">
        <f t="shared" si="10"/>
        <v/>
      </c>
      <c r="K63" s="488" t="str">
        <f t="shared" si="10"/>
        <v/>
      </c>
      <c r="L63" s="488" t="e">
        <f t="shared" si="13"/>
        <v>#N/A</v>
      </c>
    </row>
    <row r="64" spans="1:14" ht="15" customHeight="1" x14ac:dyDescent="0.2">
      <c r="A64" s="490" t="s">
        <v>470</v>
      </c>
      <c r="B64" s="487">
        <v>15002</v>
      </c>
      <c r="C64" s="487">
        <v>3990</v>
      </c>
      <c r="D64" s="487">
        <v>1965</v>
      </c>
      <c r="E64" s="488">
        <f t="shared" si="11"/>
        <v>103.13488244190843</v>
      </c>
      <c r="F64" s="488">
        <f t="shared" si="11"/>
        <v>93.398876404494374</v>
      </c>
      <c r="G64" s="488">
        <f t="shared" si="11"/>
        <v>108.98502495840265</v>
      </c>
      <c r="H64" s="489" t="str">
        <f t="shared" si="14"/>
        <v/>
      </c>
      <c r="I64" s="488" t="str">
        <f t="shared" si="12"/>
        <v/>
      </c>
      <c r="J64" s="488" t="str">
        <f t="shared" si="10"/>
        <v/>
      </c>
      <c r="K64" s="488" t="str">
        <f t="shared" si="10"/>
        <v/>
      </c>
      <c r="L64" s="488" t="e">
        <f t="shared" si="13"/>
        <v>#N/A</v>
      </c>
    </row>
    <row r="65" spans="1:12" ht="15" customHeight="1" x14ac:dyDescent="0.2">
      <c r="A65" s="490">
        <v>42979</v>
      </c>
      <c r="B65" s="487">
        <v>15169</v>
      </c>
      <c r="C65" s="487">
        <v>3876</v>
      </c>
      <c r="D65" s="487">
        <v>1995</v>
      </c>
      <c r="E65" s="488">
        <f t="shared" si="11"/>
        <v>104.28296438883542</v>
      </c>
      <c r="F65" s="488">
        <f t="shared" si="11"/>
        <v>90.730337078651687</v>
      </c>
      <c r="G65" s="488">
        <f t="shared" si="11"/>
        <v>110.64891846921796</v>
      </c>
      <c r="H65" s="489">
        <f t="shared" si="14"/>
        <v>42979</v>
      </c>
      <c r="I65" s="488">
        <f t="shared" si="12"/>
        <v>104.28296438883542</v>
      </c>
      <c r="J65" s="488">
        <f t="shared" si="10"/>
        <v>90.730337078651687</v>
      </c>
      <c r="K65" s="488">
        <f t="shared" si="10"/>
        <v>110.64891846921796</v>
      </c>
      <c r="L65" s="488" t="e">
        <f t="shared" si="13"/>
        <v>#N/A</v>
      </c>
    </row>
    <row r="66" spans="1:12" ht="15" customHeight="1" x14ac:dyDescent="0.2">
      <c r="A66" s="490" t="s">
        <v>471</v>
      </c>
      <c r="B66" s="487">
        <v>14855</v>
      </c>
      <c r="C66" s="487">
        <v>3855</v>
      </c>
      <c r="D66" s="487">
        <v>1938</v>
      </c>
      <c r="E66" s="488">
        <f t="shared" si="11"/>
        <v>102.1242953389248</v>
      </c>
      <c r="F66" s="488">
        <f t="shared" si="11"/>
        <v>90.238764044943821</v>
      </c>
      <c r="G66" s="488">
        <f t="shared" si="11"/>
        <v>107.48752079866888</v>
      </c>
      <c r="H66" s="489" t="str">
        <f t="shared" si="14"/>
        <v/>
      </c>
      <c r="I66" s="488" t="str">
        <f t="shared" si="12"/>
        <v/>
      </c>
      <c r="J66" s="488" t="str">
        <f t="shared" si="10"/>
        <v/>
      </c>
      <c r="K66" s="488" t="str">
        <f t="shared" si="10"/>
        <v/>
      </c>
      <c r="L66" s="488" t="e">
        <f t="shared" si="13"/>
        <v>#N/A</v>
      </c>
    </row>
    <row r="67" spans="1:12" ht="15" customHeight="1" x14ac:dyDescent="0.2">
      <c r="A67" s="490" t="s">
        <v>472</v>
      </c>
      <c r="B67" s="487">
        <v>14906</v>
      </c>
      <c r="C67" s="487">
        <v>3771</v>
      </c>
      <c r="D67" s="487">
        <v>1976</v>
      </c>
      <c r="E67" s="488">
        <f t="shared" si="11"/>
        <v>102.47490719098033</v>
      </c>
      <c r="F67" s="488">
        <f t="shared" si="11"/>
        <v>88.272471910112358</v>
      </c>
      <c r="G67" s="488">
        <f t="shared" si="11"/>
        <v>109.5951192457016</v>
      </c>
      <c r="H67" s="489" t="str">
        <f t="shared" si="14"/>
        <v/>
      </c>
      <c r="I67" s="488" t="str">
        <f t="shared" si="12"/>
        <v/>
      </c>
      <c r="J67" s="488" t="str">
        <f t="shared" si="12"/>
        <v/>
      </c>
      <c r="K67" s="488" t="str">
        <f t="shared" si="12"/>
        <v/>
      </c>
      <c r="L67" s="488" t="e">
        <f t="shared" si="13"/>
        <v>#N/A</v>
      </c>
    </row>
    <row r="68" spans="1:12" ht="15" customHeight="1" x14ac:dyDescent="0.2">
      <c r="A68" s="490" t="s">
        <v>473</v>
      </c>
      <c r="B68" s="487">
        <v>15023</v>
      </c>
      <c r="C68" s="487">
        <v>3848</v>
      </c>
      <c r="D68" s="487">
        <v>2016</v>
      </c>
      <c r="E68" s="488">
        <f t="shared" si="11"/>
        <v>103.27925202804894</v>
      </c>
      <c r="F68" s="488">
        <f t="shared" si="11"/>
        <v>90.074906367041194</v>
      </c>
      <c r="G68" s="488">
        <f t="shared" si="11"/>
        <v>111.81364392678867</v>
      </c>
      <c r="H68" s="489" t="str">
        <f t="shared" si="14"/>
        <v/>
      </c>
      <c r="I68" s="488" t="str">
        <f t="shared" si="12"/>
        <v/>
      </c>
      <c r="J68" s="488" t="str">
        <f t="shared" si="12"/>
        <v/>
      </c>
      <c r="K68" s="488" t="str">
        <f t="shared" si="12"/>
        <v/>
      </c>
      <c r="L68" s="488" t="e">
        <f t="shared" si="13"/>
        <v>#N/A</v>
      </c>
    </row>
    <row r="69" spans="1:12" ht="15" customHeight="1" x14ac:dyDescent="0.2">
      <c r="A69" s="490">
        <v>43344</v>
      </c>
      <c r="B69" s="487">
        <v>15306</v>
      </c>
      <c r="C69" s="487">
        <v>3720</v>
      </c>
      <c r="D69" s="487">
        <v>2076</v>
      </c>
      <c r="E69" s="488">
        <f t="shared" si="11"/>
        <v>105.22480406984738</v>
      </c>
      <c r="F69" s="488">
        <f t="shared" si="11"/>
        <v>87.078651685393254</v>
      </c>
      <c r="G69" s="488">
        <f t="shared" si="11"/>
        <v>115.14143094841931</v>
      </c>
      <c r="H69" s="489">
        <f t="shared" si="14"/>
        <v>43344</v>
      </c>
      <c r="I69" s="488">
        <f t="shared" si="12"/>
        <v>105.22480406984738</v>
      </c>
      <c r="J69" s="488">
        <f t="shared" si="12"/>
        <v>87.078651685393254</v>
      </c>
      <c r="K69" s="488">
        <f t="shared" si="12"/>
        <v>115.14143094841931</v>
      </c>
      <c r="L69" s="488" t="e">
        <f t="shared" si="13"/>
        <v>#N/A</v>
      </c>
    </row>
    <row r="70" spans="1:12" ht="15" customHeight="1" x14ac:dyDescent="0.2">
      <c r="A70" s="490" t="s">
        <v>474</v>
      </c>
      <c r="B70" s="487">
        <v>15035</v>
      </c>
      <c r="C70" s="487">
        <v>3711</v>
      </c>
      <c r="D70" s="487">
        <v>2037</v>
      </c>
      <c r="E70" s="488">
        <f t="shared" si="11"/>
        <v>103.36174893441496</v>
      </c>
      <c r="F70" s="488">
        <f t="shared" si="11"/>
        <v>86.867977528089895</v>
      </c>
      <c r="G70" s="488">
        <f t="shared" si="11"/>
        <v>112.97836938435941</v>
      </c>
      <c r="H70" s="489" t="str">
        <f t="shared" si="14"/>
        <v/>
      </c>
      <c r="I70" s="488" t="str">
        <f t="shared" si="12"/>
        <v/>
      </c>
      <c r="J70" s="488" t="str">
        <f t="shared" si="12"/>
        <v/>
      </c>
      <c r="K70" s="488" t="str">
        <f t="shared" si="12"/>
        <v/>
      </c>
      <c r="L70" s="488" t="e">
        <f t="shared" si="13"/>
        <v>#N/A</v>
      </c>
    </row>
    <row r="71" spans="1:12" ht="15" customHeight="1" x14ac:dyDescent="0.2">
      <c r="A71" s="490" t="s">
        <v>475</v>
      </c>
      <c r="B71" s="487">
        <v>15151</v>
      </c>
      <c r="C71" s="487">
        <v>3765</v>
      </c>
      <c r="D71" s="487">
        <v>2062</v>
      </c>
      <c r="E71" s="491">
        <f t="shared" ref="E71:G75" si="15">IF($A$51=37802,IF(COUNTBLANK(B$51:B$70)&gt;0,#N/A,IF(ISBLANK(B71)=FALSE,B71/B$51*100,#N/A)),IF(COUNTBLANK(B$51:B$75)&gt;0,#N/A,B71/B$51*100))</f>
        <v>104.1592190292864</v>
      </c>
      <c r="F71" s="491">
        <f t="shared" si="15"/>
        <v>88.132022471910105</v>
      </c>
      <c r="G71" s="491">
        <f t="shared" si="15"/>
        <v>114.36494731003883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15214</v>
      </c>
      <c r="C72" s="487">
        <v>3878</v>
      </c>
      <c r="D72" s="487">
        <v>2169</v>
      </c>
      <c r="E72" s="491">
        <f t="shared" si="15"/>
        <v>104.59232778770794</v>
      </c>
      <c r="F72" s="491">
        <f t="shared" si="15"/>
        <v>90.777153558052433</v>
      </c>
      <c r="G72" s="491">
        <f t="shared" si="15"/>
        <v>120.29950083194676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15456</v>
      </c>
      <c r="C73" s="487">
        <v>3827</v>
      </c>
      <c r="D73" s="487">
        <v>2265</v>
      </c>
      <c r="E73" s="491">
        <f t="shared" si="15"/>
        <v>106.25601539942254</v>
      </c>
      <c r="F73" s="491">
        <f t="shared" si="15"/>
        <v>89.583333333333343</v>
      </c>
      <c r="G73" s="491">
        <f t="shared" si="15"/>
        <v>125.62396006655574</v>
      </c>
      <c r="H73" s="492">
        <f>IF(A$51=37802,IF(ISERROR(L73)=TRUE,IF(ISBLANK(A73)=FALSE,IF(MONTH(A73)=MONTH(MAX(A$51:A$75)),A73,""),""),""),IF(ISERROR(L73)=TRUE,IF(MONTH(A73)=MONTH(MAX(A$51:A$75)),A73,""),""))</f>
        <v>43709</v>
      </c>
      <c r="I73" s="488">
        <f t="shared" si="12"/>
        <v>106.25601539942254</v>
      </c>
      <c r="J73" s="488">
        <f t="shared" si="12"/>
        <v>89.583333333333343</v>
      </c>
      <c r="K73" s="488">
        <f t="shared" si="12"/>
        <v>125.62396006655574</v>
      </c>
      <c r="L73" s="488" t="e">
        <f t="shared" si="13"/>
        <v>#N/A</v>
      </c>
    </row>
    <row r="74" spans="1:12" ht="15" customHeight="1" x14ac:dyDescent="0.2">
      <c r="A74" s="490" t="s">
        <v>477</v>
      </c>
      <c r="B74" s="487">
        <v>15432</v>
      </c>
      <c r="C74" s="487">
        <v>3787</v>
      </c>
      <c r="D74" s="487">
        <v>2195</v>
      </c>
      <c r="E74" s="491">
        <f t="shared" si="15"/>
        <v>106.0910215866905</v>
      </c>
      <c r="F74" s="491">
        <f t="shared" si="15"/>
        <v>88.647003745318358</v>
      </c>
      <c r="G74" s="491">
        <f t="shared" si="15"/>
        <v>121.74154187465336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15355</v>
      </c>
      <c r="C75" s="493">
        <v>3655</v>
      </c>
      <c r="D75" s="493">
        <v>2103</v>
      </c>
      <c r="E75" s="491">
        <f t="shared" si="15"/>
        <v>105.56166643750859</v>
      </c>
      <c r="F75" s="491">
        <f t="shared" si="15"/>
        <v>85.557116104868911</v>
      </c>
      <c r="G75" s="491">
        <f t="shared" si="15"/>
        <v>116.63893510815309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106.25601539942254</v>
      </c>
      <c r="J77" s="488">
        <f>IF(J75&lt;&gt;"",J75,IF(J74&lt;&gt;"",J74,IF(J73&lt;&gt;"",J73,IF(J72&lt;&gt;"",J72,IF(J71&lt;&gt;"",J71,IF(J70&lt;&gt;"",J70,""))))))</f>
        <v>89.583333333333343</v>
      </c>
      <c r="K77" s="488">
        <f>IF(K75&lt;&gt;"",K75,IF(K74&lt;&gt;"",K74,IF(K73&lt;&gt;"",K73,IF(K72&lt;&gt;"",K72,IF(K71&lt;&gt;"",K71,IF(K70&lt;&gt;"",K70,""))))))</f>
        <v>125.62396006655574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+6,3%</v>
      </c>
      <c r="J79" s="488" t="str">
        <f>"GeB - ausschließlich: "&amp;IF(J77&gt;100,"+","")&amp;TEXT(J77-100,"0,0")&amp;"%"</f>
        <v>GeB - ausschließlich: -10,4%</v>
      </c>
      <c r="K79" s="488" t="str">
        <f>"GeB - im Nebenjob: "&amp;IF(K77&gt;100,"+","")&amp;TEXT(K77-100,"0,0")&amp;"%"</f>
        <v>GeB - im Nebenjob: +25,6%</v>
      </c>
    </row>
    <row r="81" spans="9:9" ht="15" customHeight="1" x14ac:dyDescent="0.2">
      <c r="I81" s="488" t="str">
        <f>IF(ISERROR(HLOOKUP(1,I$78:K$79,2,FALSE)),"",HLOOKUP(1,I$78:K$79,2,FALSE))</f>
        <v>GeB - im Nebenjob: +25,6%</v>
      </c>
    </row>
    <row r="82" spans="9:9" ht="15" customHeight="1" x14ac:dyDescent="0.2">
      <c r="I82" s="488" t="str">
        <f>IF(ISERROR(HLOOKUP(2,I$78:K$79,2,FALSE)),"",HLOOKUP(2,I$78:K$79,2,FALSE))</f>
        <v>SvB: +6,3%</v>
      </c>
    </row>
    <row r="83" spans="9:9" ht="15" customHeight="1" x14ac:dyDescent="0.2">
      <c r="I83" s="488" t="str">
        <f>IF(ISERROR(HLOOKUP(3,I$78:K$79,2,FALSE)),"",HLOOKUP(3,I$78:K$79,2,FALSE))</f>
        <v>GeB - ausschließlich: -10,4%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15355</v>
      </c>
      <c r="E12" s="114">
        <v>15432</v>
      </c>
      <c r="F12" s="114">
        <v>15456</v>
      </c>
      <c r="G12" s="114">
        <v>15214</v>
      </c>
      <c r="H12" s="114">
        <v>15151</v>
      </c>
      <c r="I12" s="115">
        <v>204</v>
      </c>
      <c r="J12" s="116">
        <v>1.3464457791564912</v>
      </c>
      <c r="N12" s="117"/>
    </row>
    <row r="13" spans="1:15" s="110" customFormat="1" ht="13.5" customHeight="1" x14ac:dyDescent="0.2">
      <c r="A13" s="118" t="s">
        <v>105</v>
      </c>
      <c r="B13" s="119" t="s">
        <v>106</v>
      </c>
      <c r="C13" s="113">
        <v>48.837512211006185</v>
      </c>
      <c r="D13" s="114">
        <v>7499</v>
      </c>
      <c r="E13" s="114">
        <v>7560</v>
      </c>
      <c r="F13" s="114">
        <v>7623</v>
      </c>
      <c r="G13" s="114">
        <v>7490</v>
      </c>
      <c r="H13" s="114">
        <v>7422</v>
      </c>
      <c r="I13" s="115">
        <v>77</v>
      </c>
      <c r="J13" s="116">
        <v>1.0374562112638104</v>
      </c>
    </row>
    <row r="14" spans="1:15" s="110" customFormat="1" ht="13.5" customHeight="1" x14ac:dyDescent="0.2">
      <c r="A14" s="120"/>
      <c r="B14" s="119" t="s">
        <v>107</v>
      </c>
      <c r="C14" s="113">
        <v>51.162487788993815</v>
      </c>
      <c r="D14" s="114">
        <v>7856</v>
      </c>
      <c r="E14" s="114">
        <v>7872</v>
      </c>
      <c r="F14" s="114">
        <v>7833</v>
      </c>
      <c r="G14" s="114">
        <v>7724</v>
      </c>
      <c r="H14" s="114">
        <v>7729</v>
      </c>
      <c r="I14" s="115">
        <v>127</v>
      </c>
      <c r="J14" s="116">
        <v>1.6431621167033252</v>
      </c>
    </row>
    <row r="15" spans="1:15" s="110" customFormat="1" ht="13.5" customHeight="1" x14ac:dyDescent="0.2">
      <c r="A15" s="118" t="s">
        <v>105</v>
      </c>
      <c r="B15" s="121" t="s">
        <v>108</v>
      </c>
      <c r="C15" s="113">
        <v>9.6320416802344511</v>
      </c>
      <c r="D15" s="114">
        <v>1479</v>
      </c>
      <c r="E15" s="114">
        <v>1551</v>
      </c>
      <c r="F15" s="114">
        <v>1600</v>
      </c>
      <c r="G15" s="114">
        <v>1440</v>
      </c>
      <c r="H15" s="114">
        <v>1463</v>
      </c>
      <c r="I15" s="115">
        <v>16</v>
      </c>
      <c r="J15" s="116">
        <v>1.0936431989063569</v>
      </c>
    </row>
    <row r="16" spans="1:15" s="110" customFormat="1" ht="13.5" customHeight="1" x14ac:dyDescent="0.2">
      <c r="A16" s="118"/>
      <c r="B16" s="121" t="s">
        <v>109</v>
      </c>
      <c r="C16" s="113">
        <v>63.933572126343208</v>
      </c>
      <c r="D16" s="114">
        <v>9817</v>
      </c>
      <c r="E16" s="114">
        <v>9884</v>
      </c>
      <c r="F16" s="114">
        <v>9867</v>
      </c>
      <c r="G16" s="114">
        <v>9836</v>
      </c>
      <c r="H16" s="114">
        <v>9808</v>
      </c>
      <c r="I16" s="115">
        <v>9</v>
      </c>
      <c r="J16" s="116">
        <v>9.1761827079934744E-2</v>
      </c>
    </row>
    <row r="17" spans="1:10" s="110" customFormat="1" ht="13.5" customHeight="1" x14ac:dyDescent="0.2">
      <c r="A17" s="118"/>
      <c r="B17" s="121" t="s">
        <v>110</v>
      </c>
      <c r="C17" s="113">
        <v>24.858352328231845</v>
      </c>
      <c r="D17" s="114">
        <v>3817</v>
      </c>
      <c r="E17" s="114">
        <v>3754</v>
      </c>
      <c r="F17" s="114">
        <v>3745</v>
      </c>
      <c r="G17" s="114">
        <v>3711</v>
      </c>
      <c r="H17" s="114">
        <v>3651</v>
      </c>
      <c r="I17" s="115">
        <v>166</v>
      </c>
      <c r="J17" s="116">
        <v>4.5466995343741443</v>
      </c>
    </row>
    <row r="18" spans="1:10" s="110" customFormat="1" ht="13.5" customHeight="1" x14ac:dyDescent="0.2">
      <c r="A18" s="120"/>
      <c r="B18" s="121" t="s">
        <v>111</v>
      </c>
      <c r="C18" s="113">
        <v>1.5760338651904917</v>
      </c>
      <c r="D18" s="114">
        <v>242</v>
      </c>
      <c r="E18" s="114">
        <v>243</v>
      </c>
      <c r="F18" s="114">
        <v>244</v>
      </c>
      <c r="G18" s="114">
        <v>227</v>
      </c>
      <c r="H18" s="114">
        <v>229</v>
      </c>
      <c r="I18" s="115">
        <v>13</v>
      </c>
      <c r="J18" s="116">
        <v>5.6768558951965069</v>
      </c>
    </row>
    <row r="19" spans="1:10" s="110" customFormat="1" ht="13.5" customHeight="1" x14ac:dyDescent="0.2">
      <c r="A19" s="120"/>
      <c r="B19" s="121" t="s">
        <v>112</v>
      </c>
      <c r="C19" s="113">
        <v>0.37121458808205798</v>
      </c>
      <c r="D19" s="114">
        <v>57</v>
      </c>
      <c r="E19" s="114">
        <v>52</v>
      </c>
      <c r="F19" s="114">
        <v>55</v>
      </c>
      <c r="G19" s="114">
        <v>41</v>
      </c>
      <c r="H19" s="114">
        <v>49</v>
      </c>
      <c r="I19" s="115">
        <v>8</v>
      </c>
      <c r="J19" s="116">
        <v>16.326530612244898</v>
      </c>
    </row>
    <row r="20" spans="1:10" s="110" customFormat="1" ht="13.5" customHeight="1" x14ac:dyDescent="0.2">
      <c r="A20" s="118" t="s">
        <v>113</v>
      </c>
      <c r="B20" s="122" t="s">
        <v>114</v>
      </c>
      <c r="C20" s="113">
        <v>64.55226310647997</v>
      </c>
      <c r="D20" s="114">
        <v>9912</v>
      </c>
      <c r="E20" s="114">
        <v>10045</v>
      </c>
      <c r="F20" s="114">
        <v>10045</v>
      </c>
      <c r="G20" s="114">
        <v>9796</v>
      </c>
      <c r="H20" s="114">
        <v>9778</v>
      </c>
      <c r="I20" s="115">
        <v>134</v>
      </c>
      <c r="J20" s="116">
        <v>1.3704233994681938</v>
      </c>
    </row>
    <row r="21" spans="1:10" s="110" customFormat="1" ht="13.5" customHeight="1" x14ac:dyDescent="0.2">
      <c r="A21" s="120"/>
      <c r="B21" s="122" t="s">
        <v>115</v>
      </c>
      <c r="C21" s="113">
        <v>35.447736893520023</v>
      </c>
      <c r="D21" s="114">
        <v>5443</v>
      </c>
      <c r="E21" s="114">
        <v>5387</v>
      </c>
      <c r="F21" s="114">
        <v>5411</v>
      </c>
      <c r="G21" s="114">
        <v>5418</v>
      </c>
      <c r="H21" s="114">
        <v>5373</v>
      </c>
      <c r="I21" s="115">
        <v>70</v>
      </c>
      <c r="J21" s="116">
        <v>1.3028103480364788</v>
      </c>
    </row>
    <row r="22" spans="1:10" s="110" customFormat="1" ht="13.5" customHeight="1" x14ac:dyDescent="0.2">
      <c r="A22" s="118" t="s">
        <v>113</v>
      </c>
      <c r="B22" s="122" t="s">
        <v>116</v>
      </c>
      <c r="C22" s="113">
        <v>91.787691305763602</v>
      </c>
      <c r="D22" s="114">
        <v>14094</v>
      </c>
      <c r="E22" s="114">
        <v>14172</v>
      </c>
      <c r="F22" s="114">
        <v>14210</v>
      </c>
      <c r="G22" s="114">
        <v>14022</v>
      </c>
      <c r="H22" s="114">
        <v>14009</v>
      </c>
      <c r="I22" s="115">
        <v>85</v>
      </c>
      <c r="J22" s="116">
        <v>0.60675280177029056</v>
      </c>
    </row>
    <row r="23" spans="1:10" s="110" customFormat="1" ht="13.5" customHeight="1" x14ac:dyDescent="0.2">
      <c r="A23" s="123"/>
      <c r="B23" s="124" t="s">
        <v>117</v>
      </c>
      <c r="C23" s="125">
        <v>8.1992836209703679</v>
      </c>
      <c r="D23" s="114">
        <v>1259</v>
      </c>
      <c r="E23" s="114">
        <v>1257</v>
      </c>
      <c r="F23" s="114">
        <v>1243</v>
      </c>
      <c r="G23" s="114">
        <v>1186</v>
      </c>
      <c r="H23" s="114">
        <v>1137</v>
      </c>
      <c r="I23" s="115">
        <v>122</v>
      </c>
      <c r="J23" s="116">
        <v>10.729991204925241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5758</v>
      </c>
      <c r="E26" s="114">
        <v>5982</v>
      </c>
      <c r="F26" s="114">
        <v>6092</v>
      </c>
      <c r="G26" s="114">
        <v>6047</v>
      </c>
      <c r="H26" s="140">
        <v>5827</v>
      </c>
      <c r="I26" s="115">
        <v>-69</v>
      </c>
      <c r="J26" s="116">
        <v>-1.184142783593616</v>
      </c>
    </row>
    <row r="27" spans="1:10" s="110" customFormat="1" ht="13.5" customHeight="1" x14ac:dyDescent="0.2">
      <c r="A27" s="118" t="s">
        <v>105</v>
      </c>
      <c r="B27" s="119" t="s">
        <v>106</v>
      </c>
      <c r="C27" s="113">
        <v>38.138242445293507</v>
      </c>
      <c r="D27" s="115">
        <v>2196</v>
      </c>
      <c r="E27" s="114">
        <v>2256</v>
      </c>
      <c r="F27" s="114">
        <v>2295</v>
      </c>
      <c r="G27" s="114">
        <v>2262</v>
      </c>
      <c r="H27" s="140">
        <v>2195</v>
      </c>
      <c r="I27" s="115">
        <v>1</v>
      </c>
      <c r="J27" s="116">
        <v>4.5558086560364468E-2</v>
      </c>
    </row>
    <row r="28" spans="1:10" s="110" customFormat="1" ht="13.5" customHeight="1" x14ac:dyDescent="0.2">
      <c r="A28" s="120"/>
      <c r="B28" s="119" t="s">
        <v>107</v>
      </c>
      <c r="C28" s="113">
        <v>61.861757554706493</v>
      </c>
      <c r="D28" s="115">
        <v>3562</v>
      </c>
      <c r="E28" s="114">
        <v>3726</v>
      </c>
      <c r="F28" s="114">
        <v>3797</v>
      </c>
      <c r="G28" s="114">
        <v>3785</v>
      </c>
      <c r="H28" s="140">
        <v>3632</v>
      </c>
      <c r="I28" s="115">
        <v>-70</v>
      </c>
      <c r="J28" s="116">
        <v>-1.9273127753303965</v>
      </c>
    </row>
    <row r="29" spans="1:10" s="110" customFormat="1" ht="13.5" customHeight="1" x14ac:dyDescent="0.2">
      <c r="A29" s="118" t="s">
        <v>105</v>
      </c>
      <c r="B29" s="121" t="s">
        <v>108</v>
      </c>
      <c r="C29" s="113">
        <v>13.876345953456061</v>
      </c>
      <c r="D29" s="115">
        <v>799</v>
      </c>
      <c r="E29" s="114">
        <v>826</v>
      </c>
      <c r="F29" s="114">
        <v>853</v>
      </c>
      <c r="G29" s="114">
        <v>856</v>
      </c>
      <c r="H29" s="140">
        <v>786</v>
      </c>
      <c r="I29" s="115">
        <v>13</v>
      </c>
      <c r="J29" s="116">
        <v>1.6539440203562341</v>
      </c>
    </row>
    <row r="30" spans="1:10" s="110" customFormat="1" ht="13.5" customHeight="1" x14ac:dyDescent="0.2">
      <c r="A30" s="118"/>
      <c r="B30" s="121" t="s">
        <v>109</v>
      </c>
      <c r="C30" s="113">
        <v>43.973601945119832</v>
      </c>
      <c r="D30" s="115">
        <v>2532</v>
      </c>
      <c r="E30" s="114">
        <v>2679</v>
      </c>
      <c r="F30" s="114">
        <v>2736</v>
      </c>
      <c r="G30" s="114">
        <v>2713</v>
      </c>
      <c r="H30" s="140">
        <v>2604</v>
      </c>
      <c r="I30" s="115">
        <v>-72</v>
      </c>
      <c r="J30" s="116">
        <v>-2.7649769585253456</v>
      </c>
    </row>
    <row r="31" spans="1:10" s="110" customFormat="1" ht="13.5" customHeight="1" x14ac:dyDescent="0.2">
      <c r="A31" s="118"/>
      <c r="B31" s="121" t="s">
        <v>110</v>
      </c>
      <c r="C31" s="113">
        <v>22.57728377908996</v>
      </c>
      <c r="D31" s="115">
        <v>1300</v>
      </c>
      <c r="E31" s="114">
        <v>1345</v>
      </c>
      <c r="F31" s="114">
        <v>1377</v>
      </c>
      <c r="G31" s="114">
        <v>1372</v>
      </c>
      <c r="H31" s="140">
        <v>1337</v>
      </c>
      <c r="I31" s="115">
        <v>-37</v>
      </c>
      <c r="J31" s="116">
        <v>-2.7673896783844429</v>
      </c>
    </row>
    <row r="32" spans="1:10" s="110" customFormat="1" ht="13.5" customHeight="1" x14ac:dyDescent="0.2">
      <c r="A32" s="120"/>
      <c r="B32" s="121" t="s">
        <v>111</v>
      </c>
      <c r="C32" s="113">
        <v>19.572768322334145</v>
      </c>
      <c r="D32" s="115">
        <v>1127</v>
      </c>
      <c r="E32" s="114">
        <v>1132</v>
      </c>
      <c r="F32" s="114">
        <v>1126</v>
      </c>
      <c r="G32" s="114">
        <v>1106</v>
      </c>
      <c r="H32" s="140">
        <v>1100</v>
      </c>
      <c r="I32" s="115">
        <v>27</v>
      </c>
      <c r="J32" s="116">
        <v>2.4545454545454546</v>
      </c>
    </row>
    <row r="33" spans="1:10" s="110" customFormat="1" ht="13.5" customHeight="1" x14ac:dyDescent="0.2">
      <c r="A33" s="120"/>
      <c r="B33" s="121" t="s">
        <v>112</v>
      </c>
      <c r="C33" s="113">
        <v>2.3098298020145882</v>
      </c>
      <c r="D33" s="115">
        <v>133</v>
      </c>
      <c r="E33" s="114">
        <v>114</v>
      </c>
      <c r="F33" s="114">
        <v>121</v>
      </c>
      <c r="G33" s="114">
        <v>104</v>
      </c>
      <c r="H33" s="140">
        <v>95</v>
      </c>
      <c r="I33" s="115">
        <v>38</v>
      </c>
      <c r="J33" s="116">
        <v>40</v>
      </c>
    </row>
    <row r="34" spans="1:10" s="110" customFormat="1" ht="13.5" customHeight="1" x14ac:dyDescent="0.2">
      <c r="A34" s="118" t="s">
        <v>113</v>
      </c>
      <c r="B34" s="122" t="s">
        <v>116</v>
      </c>
      <c r="C34" s="113">
        <v>94.685654741229598</v>
      </c>
      <c r="D34" s="115">
        <v>5452</v>
      </c>
      <c r="E34" s="114">
        <v>5650</v>
      </c>
      <c r="F34" s="114">
        <v>5740</v>
      </c>
      <c r="G34" s="114">
        <v>5710</v>
      </c>
      <c r="H34" s="140">
        <v>5506</v>
      </c>
      <c r="I34" s="115">
        <v>-54</v>
      </c>
      <c r="J34" s="116">
        <v>-0.98074827460951686</v>
      </c>
    </row>
    <row r="35" spans="1:10" s="110" customFormat="1" ht="13.5" customHeight="1" x14ac:dyDescent="0.2">
      <c r="A35" s="118"/>
      <c r="B35" s="119" t="s">
        <v>117</v>
      </c>
      <c r="C35" s="113">
        <v>5.0712052796109761</v>
      </c>
      <c r="D35" s="115">
        <v>292</v>
      </c>
      <c r="E35" s="114">
        <v>318</v>
      </c>
      <c r="F35" s="114">
        <v>337</v>
      </c>
      <c r="G35" s="114">
        <v>326</v>
      </c>
      <c r="H35" s="140">
        <v>313</v>
      </c>
      <c r="I35" s="115">
        <v>-21</v>
      </c>
      <c r="J35" s="116">
        <v>-6.7092651757188495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3655</v>
      </c>
      <c r="E37" s="114">
        <v>3787</v>
      </c>
      <c r="F37" s="114">
        <v>3827</v>
      </c>
      <c r="G37" s="114">
        <v>3878</v>
      </c>
      <c r="H37" s="140">
        <v>3765</v>
      </c>
      <c r="I37" s="115">
        <v>-110</v>
      </c>
      <c r="J37" s="116">
        <v>-2.9216467463479416</v>
      </c>
    </row>
    <row r="38" spans="1:10" s="110" customFormat="1" ht="13.5" customHeight="1" x14ac:dyDescent="0.2">
      <c r="A38" s="118" t="s">
        <v>105</v>
      </c>
      <c r="B38" s="119" t="s">
        <v>106</v>
      </c>
      <c r="C38" s="113">
        <v>37.811217510259915</v>
      </c>
      <c r="D38" s="115">
        <v>1382</v>
      </c>
      <c r="E38" s="114">
        <v>1392</v>
      </c>
      <c r="F38" s="114">
        <v>1385</v>
      </c>
      <c r="G38" s="114">
        <v>1410</v>
      </c>
      <c r="H38" s="140">
        <v>1370</v>
      </c>
      <c r="I38" s="115">
        <v>12</v>
      </c>
      <c r="J38" s="116">
        <v>0.87591240875912413</v>
      </c>
    </row>
    <row r="39" spans="1:10" s="110" customFormat="1" ht="13.5" customHeight="1" x14ac:dyDescent="0.2">
      <c r="A39" s="120"/>
      <c r="B39" s="119" t="s">
        <v>107</v>
      </c>
      <c r="C39" s="113">
        <v>62.188782489740085</v>
      </c>
      <c r="D39" s="115">
        <v>2273</v>
      </c>
      <c r="E39" s="114">
        <v>2395</v>
      </c>
      <c r="F39" s="114">
        <v>2442</v>
      </c>
      <c r="G39" s="114">
        <v>2468</v>
      </c>
      <c r="H39" s="140">
        <v>2395</v>
      </c>
      <c r="I39" s="115">
        <v>-122</v>
      </c>
      <c r="J39" s="116">
        <v>-5.0939457202505221</v>
      </c>
    </row>
    <row r="40" spans="1:10" s="110" customFormat="1" ht="13.5" customHeight="1" x14ac:dyDescent="0.2">
      <c r="A40" s="118" t="s">
        <v>105</v>
      </c>
      <c r="B40" s="121" t="s">
        <v>108</v>
      </c>
      <c r="C40" s="113">
        <v>16.114911080711355</v>
      </c>
      <c r="D40" s="115">
        <v>589</v>
      </c>
      <c r="E40" s="114">
        <v>603</v>
      </c>
      <c r="F40" s="114">
        <v>617</v>
      </c>
      <c r="G40" s="114">
        <v>655</v>
      </c>
      <c r="H40" s="140">
        <v>588</v>
      </c>
      <c r="I40" s="115">
        <v>1</v>
      </c>
      <c r="J40" s="116">
        <v>0.17006802721088435</v>
      </c>
    </row>
    <row r="41" spans="1:10" s="110" customFormat="1" ht="13.5" customHeight="1" x14ac:dyDescent="0.2">
      <c r="A41" s="118"/>
      <c r="B41" s="121" t="s">
        <v>109</v>
      </c>
      <c r="C41" s="113">
        <v>30.314637482900135</v>
      </c>
      <c r="D41" s="115">
        <v>1108</v>
      </c>
      <c r="E41" s="114">
        <v>1183</v>
      </c>
      <c r="F41" s="114">
        <v>1197</v>
      </c>
      <c r="G41" s="114">
        <v>1212</v>
      </c>
      <c r="H41" s="140">
        <v>1185</v>
      </c>
      <c r="I41" s="115">
        <v>-77</v>
      </c>
      <c r="J41" s="116">
        <v>-6.4978902953586495</v>
      </c>
    </row>
    <row r="42" spans="1:10" s="110" customFormat="1" ht="13.5" customHeight="1" x14ac:dyDescent="0.2">
      <c r="A42" s="118"/>
      <c r="B42" s="121" t="s">
        <v>110</v>
      </c>
      <c r="C42" s="113">
        <v>23.720930232558139</v>
      </c>
      <c r="D42" s="115">
        <v>867</v>
      </c>
      <c r="E42" s="114">
        <v>905</v>
      </c>
      <c r="F42" s="114">
        <v>923</v>
      </c>
      <c r="G42" s="114">
        <v>933</v>
      </c>
      <c r="H42" s="140">
        <v>922</v>
      </c>
      <c r="I42" s="115">
        <v>-55</v>
      </c>
      <c r="J42" s="116">
        <v>-5.9652928416485898</v>
      </c>
    </row>
    <row r="43" spans="1:10" s="110" customFormat="1" ht="13.5" customHeight="1" x14ac:dyDescent="0.2">
      <c r="A43" s="120"/>
      <c r="B43" s="121" t="s">
        <v>111</v>
      </c>
      <c r="C43" s="113">
        <v>29.849521203830371</v>
      </c>
      <c r="D43" s="115">
        <v>1091</v>
      </c>
      <c r="E43" s="114">
        <v>1096</v>
      </c>
      <c r="F43" s="114">
        <v>1090</v>
      </c>
      <c r="G43" s="114">
        <v>1078</v>
      </c>
      <c r="H43" s="140">
        <v>1070</v>
      </c>
      <c r="I43" s="115">
        <v>21</v>
      </c>
      <c r="J43" s="116">
        <v>1.9626168224299065</v>
      </c>
    </row>
    <row r="44" spans="1:10" s="110" customFormat="1" ht="13.5" customHeight="1" x14ac:dyDescent="0.2">
      <c r="A44" s="120"/>
      <c r="B44" s="121" t="s">
        <v>112</v>
      </c>
      <c r="C44" s="113">
        <v>3.3926128590971274</v>
      </c>
      <c r="D44" s="115">
        <v>124</v>
      </c>
      <c r="E44" s="114">
        <v>104</v>
      </c>
      <c r="F44" s="114">
        <v>110</v>
      </c>
      <c r="G44" s="114">
        <v>100</v>
      </c>
      <c r="H44" s="140">
        <v>90</v>
      </c>
      <c r="I44" s="115">
        <v>34</v>
      </c>
      <c r="J44" s="116">
        <v>37.777777777777779</v>
      </c>
    </row>
    <row r="45" spans="1:10" s="110" customFormat="1" ht="13.5" customHeight="1" x14ac:dyDescent="0.2">
      <c r="A45" s="118" t="s">
        <v>113</v>
      </c>
      <c r="B45" s="122" t="s">
        <v>116</v>
      </c>
      <c r="C45" s="113">
        <v>94.199726402188787</v>
      </c>
      <c r="D45" s="115">
        <v>3443</v>
      </c>
      <c r="E45" s="114">
        <v>3547</v>
      </c>
      <c r="F45" s="114">
        <v>3574</v>
      </c>
      <c r="G45" s="114">
        <v>3636</v>
      </c>
      <c r="H45" s="140">
        <v>3536</v>
      </c>
      <c r="I45" s="115">
        <v>-93</v>
      </c>
      <c r="J45" s="116">
        <v>-2.6300904977375565</v>
      </c>
    </row>
    <row r="46" spans="1:10" s="110" customFormat="1" ht="13.5" customHeight="1" x14ac:dyDescent="0.2">
      <c r="A46" s="118"/>
      <c r="B46" s="119" t="s">
        <v>117</v>
      </c>
      <c r="C46" s="113">
        <v>5.4172366621067027</v>
      </c>
      <c r="D46" s="115">
        <v>198</v>
      </c>
      <c r="E46" s="114">
        <v>226</v>
      </c>
      <c r="F46" s="114">
        <v>238</v>
      </c>
      <c r="G46" s="114">
        <v>231</v>
      </c>
      <c r="H46" s="140">
        <v>221</v>
      </c>
      <c r="I46" s="115">
        <v>-23</v>
      </c>
      <c r="J46" s="116">
        <v>-10.407239819004525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2103</v>
      </c>
      <c r="E48" s="114">
        <v>2195</v>
      </c>
      <c r="F48" s="114">
        <v>2265</v>
      </c>
      <c r="G48" s="114">
        <v>2169</v>
      </c>
      <c r="H48" s="140">
        <v>2062</v>
      </c>
      <c r="I48" s="115">
        <v>41</v>
      </c>
      <c r="J48" s="116">
        <v>1.9883608147429679</v>
      </c>
    </row>
    <row r="49" spans="1:12" s="110" customFormat="1" ht="13.5" customHeight="1" x14ac:dyDescent="0.2">
      <c r="A49" s="118" t="s">
        <v>105</v>
      </c>
      <c r="B49" s="119" t="s">
        <v>106</v>
      </c>
      <c r="C49" s="113">
        <v>38.706609605325724</v>
      </c>
      <c r="D49" s="115">
        <v>814</v>
      </c>
      <c r="E49" s="114">
        <v>864</v>
      </c>
      <c r="F49" s="114">
        <v>910</v>
      </c>
      <c r="G49" s="114">
        <v>852</v>
      </c>
      <c r="H49" s="140">
        <v>825</v>
      </c>
      <c r="I49" s="115">
        <v>-11</v>
      </c>
      <c r="J49" s="116">
        <v>-1.3333333333333333</v>
      </c>
    </row>
    <row r="50" spans="1:12" s="110" customFormat="1" ht="13.5" customHeight="1" x14ac:dyDescent="0.2">
      <c r="A50" s="120"/>
      <c r="B50" s="119" t="s">
        <v>107</v>
      </c>
      <c r="C50" s="113">
        <v>61.293390394674276</v>
      </c>
      <c r="D50" s="115">
        <v>1289</v>
      </c>
      <c r="E50" s="114">
        <v>1331</v>
      </c>
      <c r="F50" s="114">
        <v>1355</v>
      </c>
      <c r="G50" s="114">
        <v>1317</v>
      </c>
      <c r="H50" s="140">
        <v>1237</v>
      </c>
      <c r="I50" s="115">
        <v>52</v>
      </c>
      <c r="J50" s="116">
        <v>4.2037186742118031</v>
      </c>
    </row>
    <row r="51" spans="1:12" s="110" customFormat="1" ht="13.5" customHeight="1" x14ac:dyDescent="0.2">
      <c r="A51" s="118" t="s">
        <v>105</v>
      </c>
      <c r="B51" s="121" t="s">
        <v>108</v>
      </c>
      <c r="C51" s="113">
        <v>9.9857346647646228</v>
      </c>
      <c r="D51" s="115">
        <v>210</v>
      </c>
      <c r="E51" s="114">
        <v>223</v>
      </c>
      <c r="F51" s="114">
        <v>236</v>
      </c>
      <c r="G51" s="114">
        <v>201</v>
      </c>
      <c r="H51" s="140">
        <v>198</v>
      </c>
      <c r="I51" s="115">
        <v>12</v>
      </c>
      <c r="J51" s="116">
        <v>6.0606060606060606</v>
      </c>
    </row>
    <row r="52" spans="1:12" s="110" customFormat="1" ht="13.5" customHeight="1" x14ac:dyDescent="0.2">
      <c r="A52" s="118"/>
      <c r="B52" s="121" t="s">
        <v>109</v>
      </c>
      <c r="C52" s="113">
        <v>67.712791250594393</v>
      </c>
      <c r="D52" s="115">
        <v>1424</v>
      </c>
      <c r="E52" s="114">
        <v>1496</v>
      </c>
      <c r="F52" s="114">
        <v>1539</v>
      </c>
      <c r="G52" s="114">
        <v>1501</v>
      </c>
      <c r="H52" s="140">
        <v>1419</v>
      </c>
      <c r="I52" s="115">
        <v>5</v>
      </c>
      <c r="J52" s="116">
        <v>0.35236081747709652</v>
      </c>
    </row>
    <row r="53" spans="1:12" s="110" customFormat="1" ht="13.5" customHeight="1" x14ac:dyDescent="0.2">
      <c r="A53" s="118"/>
      <c r="B53" s="121" t="s">
        <v>110</v>
      </c>
      <c r="C53" s="113">
        <v>20.589633856395626</v>
      </c>
      <c r="D53" s="115">
        <v>433</v>
      </c>
      <c r="E53" s="114">
        <v>440</v>
      </c>
      <c r="F53" s="114">
        <v>454</v>
      </c>
      <c r="G53" s="114">
        <v>439</v>
      </c>
      <c r="H53" s="140">
        <v>415</v>
      </c>
      <c r="I53" s="115">
        <v>18</v>
      </c>
      <c r="J53" s="116">
        <v>4.3373493975903612</v>
      </c>
    </row>
    <row r="54" spans="1:12" s="110" customFormat="1" ht="13.5" customHeight="1" x14ac:dyDescent="0.2">
      <c r="A54" s="120"/>
      <c r="B54" s="121" t="s">
        <v>111</v>
      </c>
      <c r="C54" s="113">
        <v>1.7118402282453637</v>
      </c>
      <c r="D54" s="115">
        <v>36</v>
      </c>
      <c r="E54" s="114">
        <v>36</v>
      </c>
      <c r="F54" s="114">
        <v>36</v>
      </c>
      <c r="G54" s="114">
        <v>28</v>
      </c>
      <c r="H54" s="140">
        <v>30</v>
      </c>
      <c r="I54" s="115">
        <v>6</v>
      </c>
      <c r="J54" s="116">
        <v>20</v>
      </c>
    </row>
    <row r="55" spans="1:12" s="110" customFormat="1" ht="13.5" customHeight="1" x14ac:dyDescent="0.2">
      <c r="A55" s="120"/>
      <c r="B55" s="121" t="s">
        <v>112</v>
      </c>
      <c r="C55" s="113">
        <v>0.42796005706134094</v>
      </c>
      <c r="D55" s="115">
        <v>9</v>
      </c>
      <c r="E55" s="114">
        <v>10</v>
      </c>
      <c r="F55" s="114">
        <v>11</v>
      </c>
      <c r="G55" s="114">
        <v>4</v>
      </c>
      <c r="H55" s="140">
        <v>5</v>
      </c>
      <c r="I55" s="115">
        <v>4</v>
      </c>
      <c r="J55" s="116">
        <v>80</v>
      </c>
    </row>
    <row r="56" spans="1:12" s="110" customFormat="1" ht="13.5" customHeight="1" x14ac:dyDescent="0.2">
      <c r="A56" s="118" t="s">
        <v>113</v>
      </c>
      <c r="B56" s="122" t="s">
        <v>116</v>
      </c>
      <c r="C56" s="113">
        <v>95.53019495958155</v>
      </c>
      <c r="D56" s="115">
        <v>2009</v>
      </c>
      <c r="E56" s="114">
        <v>2103</v>
      </c>
      <c r="F56" s="114">
        <v>2166</v>
      </c>
      <c r="G56" s="114">
        <v>2074</v>
      </c>
      <c r="H56" s="140">
        <v>1970</v>
      </c>
      <c r="I56" s="115">
        <v>39</v>
      </c>
      <c r="J56" s="116">
        <v>1.9796954314720812</v>
      </c>
    </row>
    <row r="57" spans="1:12" s="110" customFormat="1" ht="13.5" customHeight="1" x14ac:dyDescent="0.2">
      <c r="A57" s="142"/>
      <c r="B57" s="124" t="s">
        <v>117</v>
      </c>
      <c r="C57" s="125">
        <v>4.4698050404184499</v>
      </c>
      <c r="D57" s="143">
        <v>94</v>
      </c>
      <c r="E57" s="144">
        <v>92</v>
      </c>
      <c r="F57" s="144">
        <v>99</v>
      </c>
      <c r="G57" s="144">
        <v>95</v>
      </c>
      <c r="H57" s="145">
        <v>92</v>
      </c>
      <c r="I57" s="143">
        <v>2</v>
      </c>
      <c r="J57" s="146">
        <v>2.1739130434782608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15355</v>
      </c>
      <c r="E12" s="236">
        <v>15432</v>
      </c>
      <c r="F12" s="114">
        <v>15456</v>
      </c>
      <c r="G12" s="114">
        <v>15214</v>
      </c>
      <c r="H12" s="140">
        <v>15151</v>
      </c>
      <c r="I12" s="115">
        <v>204</v>
      </c>
      <c r="J12" s="116">
        <v>1.3464457791564912</v>
      </c>
    </row>
    <row r="13" spans="1:15" s="110" customFormat="1" ht="12" customHeight="1" x14ac:dyDescent="0.2">
      <c r="A13" s="118" t="s">
        <v>105</v>
      </c>
      <c r="B13" s="119" t="s">
        <v>106</v>
      </c>
      <c r="C13" s="113">
        <v>48.837512211006185</v>
      </c>
      <c r="D13" s="115">
        <v>7499</v>
      </c>
      <c r="E13" s="114">
        <v>7560</v>
      </c>
      <c r="F13" s="114">
        <v>7623</v>
      </c>
      <c r="G13" s="114">
        <v>7490</v>
      </c>
      <c r="H13" s="140">
        <v>7422</v>
      </c>
      <c r="I13" s="115">
        <v>77</v>
      </c>
      <c r="J13" s="116">
        <v>1.0374562112638104</v>
      </c>
    </row>
    <row r="14" spans="1:15" s="110" customFormat="1" ht="12" customHeight="1" x14ac:dyDescent="0.2">
      <c r="A14" s="118"/>
      <c r="B14" s="119" t="s">
        <v>107</v>
      </c>
      <c r="C14" s="113">
        <v>51.162487788993815</v>
      </c>
      <c r="D14" s="115">
        <v>7856</v>
      </c>
      <c r="E14" s="114">
        <v>7872</v>
      </c>
      <c r="F14" s="114">
        <v>7833</v>
      </c>
      <c r="G14" s="114">
        <v>7724</v>
      </c>
      <c r="H14" s="140">
        <v>7729</v>
      </c>
      <c r="I14" s="115">
        <v>127</v>
      </c>
      <c r="J14" s="116">
        <v>1.6431621167033252</v>
      </c>
    </row>
    <row r="15" spans="1:15" s="110" customFormat="1" ht="12" customHeight="1" x14ac:dyDescent="0.2">
      <c r="A15" s="118" t="s">
        <v>105</v>
      </c>
      <c r="B15" s="121" t="s">
        <v>108</v>
      </c>
      <c r="C15" s="113">
        <v>9.6320416802344511</v>
      </c>
      <c r="D15" s="115">
        <v>1479</v>
      </c>
      <c r="E15" s="114">
        <v>1551</v>
      </c>
      <c r="F15" s="114">
        <v>1600</v>
      </c>
      <c r="G15" s="114">
        <v>1440</v>
      </c>
      <c r="H15" s="140">
        <v>1463</v>
      </c>
      <c r="I15" s="115">
        <v>16</v>
      </c>
      <c r="J15" s="116">
        <v>1.0936431989063569</v>
      </c>
    </row>
    <row r="16" spans="1:15" s="110" customFormat="1" ht="12" customHeight="1" x14ac:dyDescent="0.2">
      <c r="A16" s="118"/>
      <c r="B16" s="121" t="s">
        <v>109</v>
      </c>
      <c r="C16" s="113">
        <v>63.933572126343208</v>
      </c>
      <c r="D16" s="115">
        <v>9817</v>
      </c>
      <c r="E16" s="114">
        <v>9884</v>
      </c>
      <c r="F16" s="114">
        <v>9867</v>
      </c>
      <c r="G16" s="114">
        <v>9836</v>
      </c>
      <c r="H16" s="140">
        <v>9808</v>
      </c>
      <c r="I16" s="115">
        <v>9</v>
      </c>
      <c r="J16" s="116">
        <v>9.1761827079934744E-2</v>
      </c>
    </row>
    <row r="17" spans="1:10" s="110" customFormat="1" ht="12" customHeight="1" x14ac:dyDescent="0.2">
      <c r="A17" s="118"/>
      <c r="B17" s="121" t="s">
        <v>110</v>
      </c>
      <c r="C17" s="113">
        <v>24.858352328231845</v>
      </c>
      <c r="D17" s="115">
        <v>3817</v>
      </c>
      <c r="E17" s="114">
        <v>3754</v>
      </c>
      <c r="F17" s="114">
        <v>3745</v>
      </c>
      <c r="G17" s="114">
        <v>3711</v>
      </c>
      <c r="H17" s="140">
        <v>3651</v>
      </c>
      <c r="I17" s="115">
        <v>166</v>
      </c>
      <c r="J17" s="116">
        <v>4.5466995343741443</v>
      </c>
    </row>
    <row r="18" spans="1:10" s="110" customFormat="1" ht="12" customHeight="1" x14ac:dyDescent="0.2">
      <c r="A18" s="120"/>
      <c r="B18" s="121" t="s">
        <v>111</v>
      </c>
      <c r="C18" s="113">
        <v>1.5760338651904917</v>
      </c>
      <c r="D18" s="115">
        <v>242</v>
      </c>
      <c r="E18" s="114">
        <v>243</v>
      </c>
      <c r="F18" s="114">
        <v>244</v>
      </c>
      <c r="G18" s="114">
        <v>227</v>
      </c>
      <c r="H18" s="140">
        <v>229</v>
      </c>
      <c r="I18" s="115">
        <v>13</v>
      </c>
      <c r="J18" s="116">
        <v>5.6768558951965069</v>
      </c>
    </row>
    <row r="19" spans="1:10" s="110" customFormat="1" ht="12" customHeight="1" x14ac:dyDescent="0.2">
      <c r="A19" s="120"/>
      <c r="B19" s="121" t="s">
        <v>112</v>
      </c>
      <c r="C19" s="113">
        <v>0.37121458808205798</v>
      </c>
      <c r="D19" s="115">
        <v>57</v>
      </c>
      <c r="E19" s="114">
        <v>52</v>
      </c>
      <c r="F19" s="114">
        <v>55</v>
      </c>
      <c r="G19" s="114">
        <v>41</v>
      </c>
      <c r="H19" s="140">
        <v>49</v>
      </c>
      <c r="I19" s="115">
        <v>8</v>
      </c>
      <c r="J19" s="116">
        <v>16.326530612244898</v>
      </c>
    </row>
    <row r="20" spans="1:10" s="110" customFormat="1" ht="12" customHeight="1" x14ac:dyDescent="0.2">
      <c r="A20" s="118" t="s">
        <v>113</v>
      </c>
      <c r="B20" s="119" t="s">
        <v>181</v>
      </c>
      <c r="C20" s="113">
        <v>64.55226310647997</v>
      </c>
      <c r="D20" s="115">
        <v>9912</v>
      </c>
      <c r="E20" s="114">
        <v>10045</v>
      </c>
      <c r="F20" s="114">
        <v>10045</v>
      </c>
      <c r="G20" s="114">
        <v>9796</v>
      </c>
      <c r="H20" s="140">
        <v>9778</v>
      </c>
      <c r="I20" s="115">
        <v>134</v>
      </c>
      <c r="J20" s="116">
        <v>1.3704233994681938</v>
      </c>
    </row>
    <row r="21" spans="1:10" s="110" customFormat="1" ht="12" customHeight="1" x14ac:dyDescent="0.2">
      <c r="A21" s="118"/>
      <c r="B21" s="119" t="s">
        <v>182</v>
      </c>
      <c r="C21" s="113">
        <v>35.447736893520023</v>
      </c>
      <c r="D21" s="115">
        <v>5443</v>
      </c>
      <c r="E21" s="114">
        <v>5387</v>
      </c>
      <c r="F21" s="114">
        <v>5411</v>
      </c>
      <c r="G21" s="114">
        <v>5418</v>
      </c>
      <c r="H21" s="140">
        <v>5373</v>
      </c>
      <c r="I21" s="115">
        <v>70</v>
      </c>
      <c r="J21" s="116">
        <v>1.3028103480364788</v>
      </c>
    </row>
    <row r="22" spans="1:10" s="110" customFormat="1" ht="12" customHeight="1" x14ac:dyDescent="0.2">
      <c r="A22" s="118" t="s">
        <v>113</v>
      </c>
      <c r="B22" s="119" t="s">
        <v>116</v>
      </c>
      <c r="C22" s="113">
        <v>91.787691305763602</v>
      </c>
      <c r="D22" s="115">
        <v>14094</v>
      </c>
      <c r="E22" s="114">
        <v>14172</v>
      </c>
      <c r="F22" s="114">
        <v>14210</v>
      </c>
      <c r="G22" s="114">
        <v>14022</v>
      </c>
      <c r="H22" s="140">
        <v>14009</v>
      </c>
      <c r="I22" s="115">
        <v>85</v>
      </c>
      <c r="J22" s="116">
        <v>0.60675280177029056</v>
      </c>
    </row>
    <row r="23" spans="1:10" s="110" customFormat="1" ht="12" customHeight="1" x14ac:dyDescent="0.2">
      <c r="A23" s="118"/>
      <c r="B23" s="119" t="s">
        <v>117</v>
      </c>
      <c r="C23" s="113">
        <v>8.1992836209703679</v>
      </c>
      <c r="D23" s="115">
        <v>1259</v>
      </c>
      <c r="E23" s="114">
        <v>1257</v>
      </c>
      <c r="F23" s="114">
        <v>1243</v>
      </c>
      <c r="G23" s="114">
        <v>1186</v>
      </c>
      <c r="H23" s="140">
        <v>1137</v>
      </c>
      <c r="I23" s="115">
        <v>122</v>
      </c>
      <c r="J23" s="116">
        <v>10.729991204925241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37120</v>
      </c>
      <c r="E64" s="236">
        <v>37306</v>
      </c>
      <c r="F64" s="236">
        <v>37641</v>
      </c>
      <c r="G64" s="236">
        <v>37117</v>
      </c>
      <c r="H64" s="140">
        <v>37212</v>
      </c>
      <c r="I64" s="115">
        <v>-92</v>
      </c>
      <c r="J64" s="116">
        <v>-0.24723207567451361</v>
      </c>
    </row>
    <row r="65" spans="1:12" s="110" customFormat="1" ht="12" customHeight="1" x14ac:dyDescent="0.2">
      <c r="A65" s="118" t="s">
        <v>105</v>
      </c>
      <c r="B65" s="119" t="s">
        <v>106</v>
      </c>
      <c r="C65" s="113">
        <v>52.955280172413794</v>
      </c>
      <c r="D65" s="235">
        <v>19657</v>
      </c>
      <c r="E65" s="236">
        <v>19768</v>
      </c>
      <c r="F65" s="236">
        <v>20046</v>
      </c>
      <c r="G65" s="236">
        <v>19746</v>
      </c>
      <c r="H65" s="140">
        <v>19783</v>
      </c>
      <c r="I65" s="115">
        <v>-126</v>
      </c>
      <c r="J65" s="116">
        <v>-0.636910478693828</v>
      </c>
    </row>
    <row r="66" spans="1:12" s="110" customFormat="1" ht="12" customHeight="1" x14ac:dyDescent="0.2">
      <c r="A66" s="118"/>
      <c r="B66" s="119" t="s">
        <v>107</v>
      </c>
      <c r="C66" s="113">
        <v>47.044719827586206</v>
      </c>
      <c r="D66" s="235">
        <v>17463</v>
      </c>
      <c r="E66" s="236">
        <v>17538</v>
      </c>
      <c r="F66" s="236">
        <v>17595</v>
      </c>
      <c r="G66" s="236">
        <v>17371</v>
      </c>
      <c r="H66" s="140">
        <v>17429</v>
      </c>
      <c r="I66" s="115">
        <v>34</v>
      </c>
      <c r="J66" s="116">
        <v>0.19507717023351884</v>
      </c>
    </row>
    <row r="67" spans="1:12" s="110" customFormat="1" ht="12" customHeight="1" x14ac:dyDescent="0.2">
      <c r="A67" s="118" t="s">
        <v>105</v>
      </c>
      <c r="B67" s="121" t="s">
        <v>108</v>
      </c>
      <c r="C67" s="113">
        <v>8.9493534482758612</v>
      </c>
      <c r="D67" s="235">
        <v>3322</v>
      </c>
      <c r="E67" s="236">
        <v>3481</v>
      </c>
      <c r="F67" s="236">
        <v>3608</v>
      </c>
      <c r="G67" s="236">
        <v>3271</v>
      </c>
      <c r="H67" s="140">
        <v>3412</v>
      </c>
      <c r="I67" s="115">
        <v>-90</v>
      </c>
      <c r="J67" s="116">
        <v>-2.6377491207502932</v>
      </c>
    </row>
    <row r="68" spans="1:12" s="110" customFormat="1" ht="12" customHeight="1" x14ac:dyDescent="0.2">
      <c r="A68" s="118"/>
      <c r="B68" s="121" t="s">
        <v>109</v>
      </c>
      <c r="C68" s="113">
        <v>64.905711206896555</v>
      </c>
      <c r="D68" s="235">
        <v>24093</v>
      </c>
      <c r="E68" s="236">
        <v>24234</v>
      </c>
      <c r="F68" s="236">
        <v>24458</v>
      </c>
      <c r="G68" s="236">
        <v>24396</v>
      </c>
      <c r="H68" s="140">
        <v>24487</v>
      </c>
      <c r="I68" s="115">
        <v>-394</v>
      </c>
      <c r="J68" s="116">
        <v>-1.6090170294441948</v>
      </c>
    </row>
    <row r="69" spans="1:12" s="110" customFormat="1" ht="12" customHeight="1" x14ac:dyDescent="0.2">
      <c r="A69" s="118"/>
      <c r="B69" s="121" t="s">
        <v>110</v>
      </c>
      <c r="C69" s="113">
        <v>25.056573275862068</v>
      </c>
      <c r="D69" s="235">
        <v>9301</v>
      </c>
      <c r="E69" s="236">
        <v>9189</v>
      </c>
      <c r="F69" s="236">
        <v>9166</v>
      </c>
      <c r="G69" s="236">
        <v>9060</v>
      </c>
      <c r="H69" s="140">
        <v>8933</v>
      </c>
      <c r="I69" s="115">
        <v>368</v>
      </c>
      <c r="J69" s="116">
        <v>4.1195566998768607</v>
      </c>
    </row>
    <row r="70" spans="1:12" s="110" customFormat="1" ht="12" customHeight="1" x14ac:dyDescent="0.2">
      <c r="A70" s="120"/>
      <c r="B70" s="121" t="s">
        <v>111</v>
      </c>
      <c r="C70" s="113">
        <v>1.0883620689655173</v>
      </c>
      <c r="D70" s="235">
        <v>404</v>
      </c>
      <c r="E70" s="236">
        <v>402</v>
      </c>
      <c r="F70" s="236">
        <v>409</v>
      </c>
      <c r="G70" s="236">
        <v>390</v>
      </c>
      <c r="H70" s="140">
        <v>380</v>
      </c>
      <c r="I70" s="115">
        <v>24</v>
      </c>
      <c r="J70" s="116">
        <v>6.3157894736842106</v>
      </c>
    </row>
    <row r="71" spans="1:12" s="110" customFormat="1" ht="12" customHeight="1" x14ac:dyDescent="0.2">
      <c r="A71" s="120"/>
      <c r="B71" s="121" t="s">
        <v>112</v>
      </c>
      <c r="C71" s="113">
        <v>0.29633620689655171</v>
      </c>
      <c r="D71" s="235">
        <v>110</v>
      </c>
      <c r="E71" s="236">
        <v>110</v>
      </c>
      <c r="F71" s="236">
        <v>121</v>
      </c>
      <c r="G71" s="236">
        <v>111</v>
      </c>
      <c r="H71" s="140">
        <v>109</v>
      </c>
      <c r="I71" s="115">
        <v>1</v>
      </c>
      <c r="J71" s="116">
        <v>0.91743119266055051</v>
      </c>
    </row>
    <row r="72" spans="1:12" s="110" customFormat="1" ht="12" customHeight="1" x14ac:dyDescent="0.2">
      <c r="A72" s="118" t="s">
        <v>113</v>
      </c>
      <c r="B72" s="119" t="s">
        <v>181</v>
      </c>
      <c r="C72" s="113">
        <v>70.845905172413794</v>
      </c>
      <c r="D72" s="235">
        <v>26298</v>
      </c>
      <c r="E72" s="236">
        <v>26506</v>
      </c>
      <c r="F72" s="236">
        <v>26806</v>
      </c>
      <c r="G72" s="236">
        <v>26335</v>
      </c>
      <c r="H72" s="140">
        <v>26476</v>
      </c>
      <c r="I72" s="115">
        <v>-178</v>
      </c>
      <c r="J72" s="116">
        <v>-0.67230699501435265</v>
      </c>
    </row>
    <row r="73" spans="1:12" s="110" customFormat="1" ht="12" customHeight="1" x14ac:dyDescent="0.2">
      <c r="A73" s="118"/>
      <c r="B73" s="119" t="s">
        <v>182</v>
      </c>
      <c r="C73" s="113">
        <v>29.154094827586206</v>
      </c>
      <c r="D73" s="115">
        <v>10822</v>
      </c>
      <c r="E73" s="114">
        <v>10800</v>
      </c>
      <c r="F73" s="114">
        <v>10835</v>
      </c>
      <c r="G73" s="114">
        <v>10782</v>
      </c>
      <c r="H73" s="140">
        <v>10736</v>
      </c>
      <c r="I73" s="115">
        <v>86</v>
      </c>
      <c r="J73" s="116">
        <v>0.80104321907600595</v>
      </c>
    </row>
    <row r="74" spans="1:12" s="110" customFormat="1" ht="12" customHeight="1" x14ac:dyDescent="0.2">
      <c r="A74" s="118" t="s">
        <v>113</v>
      </c>
      <c r="B74" s="119" t="s">
        <v>116</v>
      </c>
      <c r="C74" s="113">
        <v>96.091056034482762</v>
      </c>
      <c r="D74" s="115">
        <v>35669</v>
      </c>
      <c r="E74" s="114">
        <v>35846</v>
      </c>
      <c r="F74" s="114">
        <v>36164</v>
      </c>
      <c r="G74" s="114">
        <v>35667</v>
      </c>
      <c r="H74" s="140">
        <v>35821</v>
      </c>
      <c r="I74" s="115">
        <v>-152</v>
      </c>
      <c r="J74" s="116">
        <v>-0.42433209569805419</v>
      </c>
    </row>
    <row r="75" spans="1:12" s="110" customFormat="1" ht="12" customHeight="1" x14ac:dyDescent="0.2">
      <c r="A75" s="142"/>
      <c r="B75" s="124" t="s">
        <v>117</v>
      </c>
      <c r="C75" s="125">
        <v>3.90625</v>
      </c>
      <c r="D75" s="143">
        <v>1450</v>
      </c>
      <c r="E75" s="144">
        <v>1456</v>
      </c>
      <c r="F75" s="144">
        <v>1473</v>
      </c>
      <c r="G75" s="144">
        <v>1444</v>
      </c>
      <c r="H75" s="145">
        <v>1387</v>
      </c>
      <c r="I75" s="143">
        <v>63</v>
      </c>
      <c r="J75" s="146">
        <v>4.5421773612112473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15355</v>
      </c>
      <c r="G11" s="114">
        <v>15432</v>
      </c>
      <c r="H11" s="114">
        <v>15456</v>
      </c>
      <c r="I11" s="114">
        <v>15214</v>
      </c>
      <c r="J11" s="140">
        <v>15151</v>
      </c>
      <c r="K11" s="114">
        <v>204</v>
      </c>
      <c r="L11" s="116">
        <v>1.3464457791564912</v>
      </c>
    </row>
    <row r="12" spans="1:17" s="110" customFormat="1" ht="24.95" customHeight="1" x14ac:dyDescent="0.2">
      <c r="A12" s="604" t="s">
        <v>185</v>
      </c>
      <c r="B12" s="605"/>
      <c r="C12" s="605"/>
      <c r="D12" s="606"/>
      <c r="E12" s="113">
        <v>48.837512211006185</v>
      </c>
      <c r="F12" s="115">
        <v>7499</v>
      </c>
      <c r="G12" s="114">
        <v>7560</v>
      </c>
      <c r="H12" s="114">
        <v>7623</v>
      </c>
      <c r="I12" s="114">
        <v>7490</v>
      </c>
      <c r="J12" s="140">
        <v>7422</v>
      </c>
      <c r="K12" s="114">
        <v>77</v>
      </c>
      <c r="L12" s="116">
        <v>1.0374562112638104</v>
      </c>
    </row>
    <row r="13" spans="1:17" s="110" customFormat="1" ht="15" customHeight="1" x14ac:dyDescent="0.2">
      <c r="A13" s="120"/>
      <c r="B13" s="612" t="s">
        <v>107</v>
      </c>
      <c r="C13" s="612"/>
      <c r="E13" s="113">
        <v>51.162487788993815</v>
      </c>
      <c r="F13" s="115">
        <v>7856</v>
      </c>
      <c r="G13" s="114">
        <v>7872</v>
      </c>
      <c r="H13" s="114">
        <v>7833</v>
      </c>
      <c r="I13" s="114">
        <v>7724</v>
      </c>
      <c r="J13" s="140">
        <v>7729</v>
      </c>
      <c r="K13" s="114">
        <v>127</v>
      </c>
      <c r="L13" s="116">
        <v>1.6431621167033252</v>
      </c>
    </row>
    <row r="14" spans="1:17" s="110" customFormat="1" ht="24.95" customHeight="1" x14ac:dyDescent="0.2">
      <c r="A14" s="604" t="s">
        <v>186</v>
      </c>
      <c r="B14" s="605"/>
      <c r="C14" s="605"/>
      <c r="D14" s="606"/>
      <c r="E14" s="113">
        <v>9.6320416802344511</v>
      </c>
      <c r="F14" s="115">
        <v>1479</v>
      </c>
      <c r="G14" s="114">
        <v>1551</v>
      </c>
      <c r="H14" s="114">
        <v>1600</v>
      </c>
      <c r="I14" s="114">
        <v>1440</v>
      </c>
      <c r="J14" s="140">
        <v>1463</v>
      </c>
      <c r="K14" s="114">
        <v>16</v>
      </c>
      <c r="L14" s="116">
        <v>1.0936431989063569</v>
      </c>
    </row>
    <row r="15" spans="1:17" s="110" customFormat="1" ht="15" customHeight="1" x14ac:dyDescent="0.2">
      <c r="A15" s="120"/>
      <c r="B15" s="119"/>
      <c r="C15" s="258" t="s">
        <v>106</v>
      </c>
      <c r="E15" s="113">
        <v>60.243407707910748</v>
      </c>
      <c r="F15" s="115">
        <v>891</v>
      </c>
      <c r="G15" s="114">
        <v>941</v>
      </c>
      <c r="H15" s="114">
        <v>981</v>
      </c>
      <c r="I15" s="114">
        <v>874</v>
      </c>
      <c r="J15" s="140">
        <v>893</v>
      </c>
      <c r="K15" s="114">
        <v>-2</v>
      </c>
      <c r="L15" s="116">
        <v>-0.22396416573348266</v>
      </c>
    </row>
    <row r="16" spans="1:17" s="110" customFormat="1" ht="15" customHeight="1" x14ac:dyDescent="0.2">
      <c r="A16" s="120"/>
      <c r="B16" s="119"/>
      <c r="C16" s="258" t="s">
        <v>107</v>
      </c>
      <c r="E16" s="113">
        <v>39.756592292089252</v>
      </c>
      <c r="F16" s="115">
        <v>588</v>
      </c>
      <c r="G16" s="114">
        <v>610</v>
      </c>
      <c r="H16" s="114">
        <v>619</v>
      </c>
      <c r="I16" s="114">
        <v>566</v>
      </c>
      <c r="J16" s="140">
        <v>570</v>
      </c>
      <c r="K16" s="114">
        <v>18</v>
      </c>
      <c r="L16" s="116">
        <v>3.1578947368421053</v>
      </c>
    </row>
    <row r="17" spans="1:12" s="110" customFormat="1" ht="15" customHeight="1" x14ac:dyDescent="0.2">
      <c r="A17" s="120"/>
      <c r="B17" s="121" t="s">
        <v>109</v>
      </c>
      <c r="C17" s="258"/>
      <c r="E17" s="113">
        <v>63.933572126343208</v>
      </c>
      <c r="F17" s="115">
        <v>9817</v>
      </c>
      <c r="G17" s="114">
        <v>9884</v>
      </c>
      <c r="H17" s="114">
        <v>9867</v>
      </c>
      <c r="I17" s="114">
        <v>9836</v>
      </c>
      <c r="J17" s="140">
        <v>9808</v>
      </c>
      <c r="K17" s="114">
        <v>9</v>
      </c>
      <c r="L17" s="116">
        <v>9.1761827079934744E-2</v>
      </c>
    </row>
    <row r="18" spans="1:12" s="110" customFormat="1" ht="15" customHeight="1" x14ac:dyDescent="0.2">
      <c r="A18" s="120"/>
      <c r="B18" s="119"/>
      <c r="C18" s="258" t="s">
        <v>106</v>
      </c>
      <c r="E18" s="113">
        <v>48.691046144443312</v>
      </c>
      <c r="F18" s="115">
        <v>4780</v>
      </c>
      <c r="G18" s="114">
        <v>4813</v>
      </c>
      <c r="H18" s="114">
        <v>4833</v>
      </c>
      <c r="I18" s="114">
        <v>4813</v>
      </c>
      <c r="J18" s="140">
        <v>4763</v>
      </c>
      <c r="K18" s="114">
        <v>17</v>
      </c>
      <c r="L18" s="116">
        <v>0.35691790888095737</v>
      </c>
    </row>
    <row r="19" spans="1:12" s="110" customFormat="1" ht="15" customHeight="1" x14ac:dyDescent="0.2">
      <c r="A19" s="120"/>
      <c r="B19" s="119"/>
      <c r="C19" s="258" t="s">
        <v>107</v>
      </c>
      <c r="E19" s="113">
        <v>51.308953855556688</v>
      </c>
      <c r="F19" s="115">
        <v>5037</v>
      </c>
      <c r="G19" s="114">
        <v>5071</v>
      </c>
      <c r="H19" s="114">
        <v>5034</v>
      </c>
      <c r="I19" s="114">
        <v>5023</v>
      </c>
      <c r="J19" s="140">
        <v>5045</v>
      </c>
      <c r="K19" s="114">
        <v>-8</v>
      </c>
      <c r="L19" s="116">
        <v>-0.15857284440039643</v>
      </c>
    </row>
    <row r="20" spans="1:12" s="110" customFormat="1" ht="15" customHeight="1" x14ac:dyDescent="0.2">
      <c r="A20" s="120"/>
      <c r="B20" s="121" t="s">
        <v>110</v>
      </c>
      <c r="C20" s="258"/>
      <c r="E20" s="113">
        <v>24.858352328231845</v>
      </c>
      <c r="F20" s="115">
        <v>3817</v>
      </c>
      <c r="G20" s="114">
        <v>3754</v>
      </c>
      <c r="H20" s="114">
        <v>3745</v>
      </c>
      <c r="I20" s="114">
        <v>3711</v>
      </c>
      <c r="J20" s="140">
        <v>3651</v>
      </c>
      <c r="K20" s="114">
        <v>166</v>
      </c>
      <c r="L20" s="116">
        <v>4.5466995343741443</v>
      </c>
    </row>
    <row r="21" spans="1:12" s="110" customFormat="1" ht="15" customHeight="1" x14ac:dyDescent="0.2">
      <c r="A21" s="120"/>
      <c r="B21" s="119"/>
      <c r="C21" s="258" t="s">
        <v>106</v>
      </c>
      <c r="E21" s="113">
        <v>43.961226093790934</v>
      </c>
      <c r="F21" s="115">
        <v>1678</v>
      </c>
      <c r="G21" s="114">
        <v>1657</v>
      </c>
      <c r="H21" s="114">
        <v>1656</v>
      </c>
      <c r="I21" s="114">
        <v>1657</v>
      </c>
      <c r="J21" s="140">
        <v>1617</v>
      </c>
      <c r="K21" s="114">
        <v>61</v>
      </c>
      <c r="L21" s="116">
        <v>3.7724180581323439</v>
      </c>
    </row>
    <row r="22" spans="1:12" s="110" customFormat="1" ht="15" customHeight="1" x14ac:dyDescent="0.2">
      <c r="A22" s="120"/>
      <c r="B22" s="119"/>
      <c r="C22" s="258" t="s">
        <v>107</v>
      </c>
      <c r="E22" s="113">
        <v>56.038773906209066</v>
      </c>
      <c r="F22" s="115">
        <v>2139</v>
      </c>
      <c r="G22" s="114">
        <v>2097</v>
      </c>
      <c r="H22" s="114">
        <v>2089</v>
      </c>
      <c r="I22" s="114">
        <v>2054</v>
      </c>
      <c r="J22" s="140">
        <v>2034</v>
      </c>
      <c r="K22" s="114">
        <v>105</v>
      </c>
      <c r="L22" s="116">
        <v>5.1622418879056049</v>
      </c>
    </row>
    <row r="23" spans="1:12" s="110" customFormat="1" ht="15" customHeight="1" x14ac:dyDescent="0.2">
      <c r="A23" s="120"/>
      <c r="B23" s="121" t="s">
        <v>111</v>
      </c>
      <c r="C23" s="258"/>
      <c r="E23" s="113">
        <v>1.5760338651904917</v>
      </c>
      <c r="F23" s="115">
        <v>242</v>
      </c>
      <c r="G23" s="114">
        <v>243</v>
      </c>
      <c r="H23" s="114">
        <v>244</v>
      </c>
      <c r="I23" s="114">
        <v>227</v>
      </c>
      <c r="J23" s="140">
        <v>229</v>
      </c>
      <c r="K23" s="114">
        <v>13</v>
      </c>
      <c r="L23" s="116">
        <v>5.6768558951965069</v>
      </c>
    </row>
    <row r="24" spans="1:12" s="110" customFormat="1" ht="15" customHeight="1" x14ac:dyDescent="0.2">
      <c r="A24" s="120"/>
      <c r="B24" s="119"/>
      <c r="C24" s="258" t="s">
        <v>106</v>
      </c>
      <c r="E24" s="113">
        <v>61.983471074380162</v>
      </c>
      <c r="F24" s="115">
        <v>150</v>
      </c>
      <c r="G24" s="114">
        <v>149</v>
      </c>
      <c r="H24" s="114">
        <v>153</v>
      </c>
      <c r="I24" s="114">
        <v>146</v>
      </c>
      <c r="J24" s="140">
        <v>149</v>
      </c>
      <c r="K24" s="114">
        <v>1</v>
      </c>
      <c r="L24" s="116">
        <v>0.67114093959731547</v>
      </c>
    </row>
    <row r="25" spans="1:12" s="110" customFormat="1" ht="15" customHeight="1" x14ac:dyDescent="0.2">
      <c r="A25" s="120"/>
      <c r="B25" s="119"/>
      <c r="C25" s="258" t="s">
        <v>107</v>
      </c>
      <c r="E25" s="113">
        <v>38.016528925619838</v>
      </c>
      <c r="F25" s="115">
        <v>92</v>
      </c>
      <c r="G25" s="114">
        <v>94</v>
      </c>
      <c r="H25" s="114">
        <v>91</v>
      </c>
      <c r="I25" s="114">
        <v>81</v>
      </c>
      <c r="J25" s="140">
        <v>80</v>
      </c>
      <c r="K25" s="114">
        <v>12</v>
      </c>
      <c r="L25" s="116">
        <v>15</v>
      </c>
    </row>
    <row r="26" spans="1:12" s="110" customFormat="1" ht="15" customHeight="1" x14ac:dyDescent="0.2">
      <c r="A26" s="120"/>
      <c r="C26" s="121" t="s">
        <v>187</v>
      </c>
      <c r="D26" s="110" t="s">
        <v>188</v>
      </c>
      <c r="E26" s="113">
        <v>0.37121458808205798</v>
      </c>
      <c r="F26" s="115">
        <v>57</v>
      </c>
      <c r="G26" s="114">
        <v>52</v>
      </c>
      <c r="H26" s="114">
        <v>55</v>
      </c>
      <c r="I26" s="114">
        <v>41</v>
      </c>
      <c r="J26" s="140">
        <v>49</v>
      </c>
      <c r="K26" s="114">
        <v>8</v>
      </c>
      <c r="L26" s="116">
        <v>16.326530612244898</v>
      </c>
    </row>
    <row r="27" spans="1:12" s="110" customFormat="1" ht="15" customHeight="1" x14ac:dyDescent="0.2">
      <c r="A27" s="120"/>
      <c r="B27" s="119"/>
      <c r="D27" s="259" t="s">
        <v>106</v>
      </c>
      <c r="E27" s="113">
        <v>50.877192982456137</v>
      </c>
      <c r="F27" s="115">
        <v>29</v>
      </c>
      <c r="G27" s="114">
        <v>20</v>
      </c>
      <c r="H27" s="114">
        <v>18</v>
      </c>
      <c r="I27" s="114">
        <v>15</v>
      </c>
      <c r="J27" s="140">
        <v>23</v>
      </c>
      <c r="K27" s="114">
        <v>6</v>
      </c>
      <c r="L27" s="116">
        <v>26.086956521739129</v>
      </c>
    </row>
    <row r="28" spans="1:12" s="110" customFormat="1" ht="15" customHeight="1" x14ac:dyDescent="0.2">
      <c r="A28" s="120"/>
      <c r="B28" s="119"/>
      <c r="D28" s="259" t="s">
        <v>107</v>
      </c>
      <c r="E28" s="113">
        <v>49.122807017543863</v>
      </c>
      <c r="F28" s="115">
        <v>28</v>
      </c>
      <c r="G28" s="114">
        <v>32</v>
      </c>
      <c r="H28" s="114">
        <v>37</v>
      </c>
      <c r="I28" s="114">
        <v>26</v>
      </c>
      <c r="J28" s="140">
        <v>26</v>
      </c>
      <c r="K28" s="114">
        <v>2</v>
      </c>
      <c r="L28" s="116">
        <v>7.6923076923076925</v>
      </c>
    </row>
    <row r="29" spans="1:12" s="110" customFormat="1" ht="24.95" customHeight="1" x14ac:dyDescent="0.2">
      <c r="A29" s="604" t="s">
        <v>189</v>
      </c>
      <c r="B29" s="605"/>
      <c r="C29" s="605"/>
      <c r="D29" s="606"/>
      <c r="E29" s="113">
        <v>91.787691305763602</v>
      </c>
      <c r="F29" s="115">
        <v>14094</v>
      </c>
      <c r="G29" s="114">
        <v>14172</v>
      </c>
      <c r="H29" s="114">
        <v>14210</v>
      </c>
      <c r="I29" s="114">
        <v>14022</v>
      </c>
      <c r="J29" s="140">
        <v>14009</v>
      </c>
      <c r="K29" s="114">
        <v>85</v>
      </c>
      <c r="L29" s="116">
        <v>0.60675280177029056</v>
      </c>
    </row>
    <row r="30" spans="1:12" s="110" customFormat="1" ht="15" customHeight="1" x14ac:dyDescent="0.2">
      <c r="A30" s="120"/>
      <c r="B30" s="119"/>
      <c r="C30" s="258" t="s">
        <v>106</v>
      </c>
      <c r="E30" s="113">
        <v>47.601816375762738</v>
      </c>
      <c r="F30" s="115">
        <v>6709</v>
      </c>
      <c r="G30" s="114">
        <v>6788</v>
      </c>
      <c r="H30" s="114">
        <v>6844</v>
      </c>
      <c r="I30" s="114">
        <v>6738</v>
      </c>
      <c r="J30" s="140">
        <v>6717</v>
      </c>
      <c r="K30" s="114">
        <v>-8</v>
      </c>
      <c r="L30" s="116">
        <v>-0.1191007890427274</v>
      </c>
    </row>
    <row r="31" spans="1:12" s="110" customFormat="1" ht="15" customHeight="1" x14ac:dyDescent="0.2">
      <c r="A31" s="120"/>
      <c r="B31" s="119"/>
      <c r="C31" s="258" t="s">
        <v>107</v>
      </c>
      <c r="E31" s="113">
        <v>52.398183624237262</v>
      </c>
      <c r="F31" s="115">
        <v>7385</v>
      </c>
      <c r="G31" s="114">
        <v>7384</v>
      </c>
      <c r="H31" s="114">
        <v>7366</v>
      </c>
      <c r="I31" s="114">
        <v>7284</v>
      </c>
      <c r="J31" s="140">
        <v>7292</v>
      </c>
      <c r="K31" s="114">
        <v>93</v>
      </c>
      <c r="L31" s="116">
        <v>1.2753702687877126</v>
      </c>
    </row>
    <row r="32" spans="1:12" s="110" customFormat="1" ht="15" customHeight="1" x14ac:dyDescent="0.2">
      <c r="A32" s="120"/>
      <c r="B32" s="119" t="s">
        <v>117</v>
      </c>
      <c r="C32" s="258"/>
      <c r="E32" s="113">
        <v>8.1992836209703679</v>
      </c>
      <c r="F32" s="115">
        <v>1259</v>
      </c>
      <c r="G32" s="114">
        <v>1257</v>
      </c>
      <c r="H32" s="114">
        <v>1243</v>
      </c>
      <c r="I32" s="114">
        <v>1186</v>
      </c>
      <c r="J32" s="140">
        <v>1137</v>
      </c>
      <c r="K32" s="114">
        <v>122</v>
      </c>
      <c r="L32" s="116">
        <v>10.729991204925241</v>
      </c>
    </row>
    <row r="33" spans="1:12" s="110" customFormat="1" ht="15" customHeight="1" x14ac:dyDescent="0.2">
      <c r="A33" s="120"/>
      <c r="B33" s="119"/>
      <c r="C33" s="258" t="s">
        <v>106</v>
      </c>
      <c r="E33" s="113">
        <v>62.668784749801432</v>
      </c>
      <c r="F33" s="115">
        <v>789</v>
      </c>
      <c r="G33" s="114">
        <v>771</v>
      </c>
      <c r="H33" s="114">
        <v>778</v>
      </c>
      <c r="I33" s="114">
        <v>749</v>
      </c>
      <c r="J33" s="140">
        <v>700</v>
      </c>
      <c r="K33" s="114">
        <v>89</v>
      </c>
      <c r="L33" s="116">
        <v>12.714285714285714</v>
      </c>
    </row>
    <row r="34" spans="1:12" s="110" customFormat="1" ht="15" customHeight="1" x14ac:dyDescent="0.2">
      <c r="A34" s="120"/>
      <c r="B34" s="119"/>
      <c r="C34" s="258" t="s">
        <v>107</v>
      </c>
      <c r="E34" s="113">
        <v>37.331215250198568</v>
      </c>
      <c r="F34" s="115">
        <v>470</v>
      </c>
      <c r="G34" s="114">
        <v>486</v>
      </c>
      <c r="H34" s="114">
        <v>465</v>
      </c>
      <c r="I34" s="114">
        <v>437</v>
      </c>
      <c r="J34" s="140">
        <v>437</v>
      </c>
      <c r="K34" s="114">
        <v>33</v>
      </c>
      <c r="L34" s="116">
        <v>7.5514874141876431</v>
      </c>
    </row>
    <row r="35" spans="1:12" s="110" customFormat="1" ht="24.95" customHeight="1" x14ac:dyDescent="0.2">
      <c r="A35" s="604" t="s">
        <v>190</v>
      </c>
      <c r="B35" s="605"/>
      <c r="C35" s="605"/>
      <c r="D35" s="606"/>
      <c r="E35" s="113">
        <v>64.55226310647997</v>
      </c>
      <c r="F35" s="115">
        <v>9912</v>
      </c>
      <c r="G35" s="114">
        <v>10045</v>
      </c>
      <c r="H35" s="114">
        <v>10045</v>
      </c>
      <c r="I35" s="114">
        <v>9796</v>
      </c>
      <c r="J35" s="140">
        <v>9778</v>
      </c>
      <c r="K35" s="114">
        <v>134</v>
      </c>
      <c r="L35" s="116">
        <v>1.3704233994681938</v>
      </c>
    </row>
    <row r="36" spans="1:12" s="110" customFormat="1" ht="15" customHeight="1" x14ac:dyDescent="0.2">
      <c r="A36" s="120"/>
      <c r="B36" s="119"/>
      <c r="C36" s="258" t="s">
        <v>106</v>
      </c>
      <c r="E36" s="113">
        <v>66.979418886198545</v>
      </c>
      <c r="F36" s="115">
        <v>6639</v>
      </c>
      <c r="G36" s="114">
        <v>6718</v>
      </c>
      <c r="H36" s="114">
        <v>6748</v>
      </c>
      <c r="I36" s="114">
        <v>6619</v>
      </c>
      <c r="J36" s="140">
        <v>6580</v>
      </c>
      <c r="K36" s="114">
        <v>59</v>
      </c>
      <c r="L36" s="116">
        <v>0.89665653495440734</v>
      </c>
    </row>
    <row r="37" spans="1:12" s="110" customFormat="1" ht="15" customHeight="1" x14ac:dyDescent="0.2">
      <c r="A37" s="120"/>
      <c r="B37" s="119"/>
      <c r="C37" s="258" t="s">
        <v>107</v>
      </c>
      <c r="E37" s="113">
        <v>33.020581113801455</v>
      </c>
      <c r="F37" s="115">
        <v>3273</v>
      </c>
      <c r="G37" s="114">
        <v>3327</v>
      </c>
      <c r="H37" s="114">
        <v>3297</v>
      </c>
      <c r="I37" s="114">
        <v>3177</v>
      </c>
      <c r="J37" s="140">
        <v>3198</v>
      </c>
      <c r="K37" s="114">
        <v>75</v>
      </c>
      <c r="L37" s="116">
        <v>2.3452157598499062</v>
      </c>
    </row>
    <row r="38" spans="1:12" s="110" customFormat="1" ht="15" customHeight="1" x14ac:dyDescent="0.2">
      <c r="A38" s="120"/>
      <c r="B38" s="119" t="s">
        <v>182</v>
      </c>
      <c r="C38" s="258"/>
      <c r="E38" s="113">
        <v>35.447736893520023</v>
      </c>
      <c r="F38" s="115">
        <v>5443</v>
      </c>
      <c r="G38" s="114">
        <v>5387</v>
      </c>
      <c r="H38" s="114">
        <v>5411</v>
      </c>
      <c r="I38" s="114">
        <v>5418</v>
      </c>
      <c r="J38" s="140">
        <v>5373</v>
      </c>
      <c r="K38" s="114">
        <v>70</v>
      </c>
      <c r="L38" s="116">
        <v>1.3028103480364788</v>
      </c>
    </row>
    <row r="39" spans="1:12" s="110" customFormat="1" ht="15" customHeight="1" x14ac:dyDescent="0.2">
      <c r="A39" s="120"/>
      <c r="B39" s="119"/>
      <c r="C39" s="258" t="s">
        <v>106</v>
      </c>
      <c r="E39" s="113">
        <v>15.80011023332721</v>
      </c>
      <c r="F39" s="115">
        <v>860</v>
      </c>
      <c r="G39" s="114">
        <v>842</v>
      </c>
      <c r="H39" s="114">
        <v>875</v>
      </c>
      <c r="I39" s="114">
        <v>871</v>
      </c>
      <c r="J39" s="140">
        <v>842</v>
      </c>
      <c r="K39" s="114">
        <v>18</v>
      </c>
      <c r="L39" s="116">
        <v>2.1377672209026128</v>
      </c>
    </row>
    <row r="40" spans="1:12" s="110" customFormat="1" ht="15" customHeight="1" x14ac:dyDescent="0.2">
      <c r="A40" s="120"/>
      <c r="B40" s="119"/>
      <c r="C40" s="258" t="s">
        <v>107</v>
      </c>
      <c r="E40" s="113">
        <v>84.199889766672797</v>
      </c>
      <c r="F40" s="115">
        <v>4583</v>
      </c>
      <c r="G40" s="114">
        <v>4545</v>
      </c>
      <c r="H40" s="114">
        <v>4536</v>
      </c>
      <c r="I40" s="114">
        <v>4547</v>
      </c>
      <c r="J40" s="140">
        <v>4531</v>
      </c>
      <c r="K40" s="114">
        <v>52</v>
      </c>
      <c r="L40" s="116">
        <v>1.1476495254910615</v>
      </c>
    </row>
    <row r="41" spans="1:12" s="110" customFormat="1" ht="24.75" customHeight="1" x14ac:dyDescent="0.2">
      <c r="A41" s="604" t="s">
        <v>519</v>
      </c>
      <c r="B41" s="605"/>
      <c r="C41" s="605"/>
      <c r="D41" s="606"/>
      <c r="E41" s="113">
        <v>5.2230543796808853</v>
      </c>
      <c r="F41" s="115">
        <v>802</v>
      </c>
      <c r="G41" s="114">
        <v>861</v>
      </c>
      <c r="H41" s="114">
        <v>871</v>
      </c>
      <c r="I41" s="114">
        <v>669</v>
      </c>
      <c r="J41" s="140">
        <v>762</v>
      </c>
      <c r="K41" s="114">
        <v>40</v>
      </c>
      <c r="L41" s="116">
        <v>5.2493438320209975</v>
      </c>
    </row>
    <row r="42" spans="1:12" s="110" customFormat="1" ht="15" customHeight="1" x14ac:dyDescent="0.2">
      <c r="A42" s="120"/>
      <c r="B42" s="119"/>
      <c r="C42" s="258" t="s">
        <v>106</v>
      </c>
      <c r="E42" s="113">
        <v>63.965087281795512</v>
      </c>
      <c r="F42" s="115">
        <v>513</v>
      </c>
      <c r="G42" s="114">
        <v>557</v>
      </c>
      <c r="H42" s="114">
        <v>565</v>
      </c>
      <c r="I42" s="114">
        <v>443</v>
      </c>
      <c r="J42" s="140">
        <v>485</v>
      </c>
      <c r="K42" s="114">
        <v>28</v>
      </c>
      <c r="L42" s="116">
        <v>5.7731958762886597</v>
      </c>
    </row>
    <row r="43" spans="1:12" s="110" customFormat="1" ht="15" customHeight="1" x14ac:dyDescent="0.2">
      <c r="A43" s="123"/>
      <c r="B43" s="124"/>
      <c r="C43" s="260" t="s">
        <v>107</v>
      </c>
      <c r="D43" s="261"/>
      <c r="E43" s="125">
        <v>36.034912718204488</v>
      </c>
      <c r="F43" s="143">
        <v>289</v>
      </c>
      <c r="G43" s="144">
        <v>304</v>
      </c>
      <c r="H43" s="144">
        <v>306</v>
      </c>
      <c r="I43" s="144">
        <v>226</v>
      </c>
      <c r="J43" s="145">
        <v>277</v>
      </c>
      <c r="K43" s="144">
        <v>12</v>
      </c>
      <c r="L43" s="146">
        <v>4.3321299638989172</v>
      </c>
    </row>
    <row r="44" spans="1:12" s="110" customFormat="1" ht="45.75" customHeight="1" x14ac:dyDescent="0.2">
      <c r="A44" s="604" t="s">
        <v>191</v>
      </c>
      <c r="B44" s="605"/>
      <c r="C44" s="605"/>
      <c r="D44" s="606"/>
      <c r="E44" s="113">
        <v>5.2100293064148484E-2</v>
      </c>
      <c r="F44" s="115">
        <v>8</v>
      </c>
      <c r="G44" s="114">
        <v>10</v>
      </c>
      <c r="H44" s="114">
        <v>10</v>
      </c>
      <c r="I44" s="114">
        <v>10</v>
      </c>
      <c r="J44" s="140">
        <v>10</v>
      </c>
      <c r="K44" s="114">
        <v>-2</v>
      </c>
      <c r="L44" s="116">
        <v>-20</v>
      </c>
    </row>
    <row r="45" spans="1:12" s="110" customFormat="1" ht="15" customHeight="1" x14ac:dyDescent="0.2">
      <c r="A45" s="120"/>
      <c r="B45" s="119"/>
      <c r="C45" s="258" t="s">
        <v>106</v>
      </c>
      <c r="E45" s="113">
        <v>62.5</v>
      </c>
      <c r="F45" s="115">
        <v>5</v>
      </c>
      <c r="G45" s="114">
        <v>6</v>
      </c>
      <c r="H45" s="114">
        <v>6</v>
      </c>
      <c r="I45" s="114">
        <v>6</v>
      </c>
      <c r="J45" s="140">
        <v>6</v>
      </c>
      <c r="K45" s="114">
        <v>-1</v>
      </c>
      <c r="L45" s="116">
        <v>-16.666666666666668</v>
      </c>
    </row>
    <row r="46" spans="1:12" s="110" customFormat="1" ht="15" customHeight="1" x14ac:dyDescent="0.2">
      <c r="A46" s="123"/>
      <c r="B46" s="124"/>
      <c r="C46" s="260" t="s">
        <v>107</v>
      </c>
      <c r="D46" s="261"/>
      <c r="E46" s="125">
        <v>37.5</v>
      </c>
      <c r="F46" s="143">
        <v>3</v>
      </c>
      <c r="G46" s="144">
        <v>4</v>
      </c>
      <c r="H46" s="144">
        <v>4</v>
      </c>
      <c r="I46" s="144">
        <v>4</v>
      </c>
      <c r="J46" s="145">
        <v>4</v>
      </c>
      <c r="K46" s="144">
        <v>-1</v>
      </c>
      <c r="L46" s="146">
        <v>-25</v>
      </c>
    </row>
    <row r="47" spans="1:12" s="110" customFormat="1" ht="39" customHeight="1" x14ac:dyDescent="0.2">
      <c r="A47" s="604" t="s">
        <v>520</v>
      </c>
      <c r="B47" s="607"/>
      <c r="C47" s="607"/>
      <c r="D47" s="608"/>
      <c r="E47" s="113">
        <v>0.26701400195376102</v>
      </c>
      <c r="F47" s="115">
        <v>41</v>
      </c>
      <c r="G47" s="114">
        <v>39</v>
      </c>
      <c r="H47" s="114">
        <v>35</v>
      </c>
      <c r="I47" s="114">
        <v>28</v>
      </c>
      <c r="J47" s="140">
        <v>29</v>
      </c>
      <c r="K47" s="114">
        <v>12</v>
      </c>
      <c r="L47" s="116">
        <v>41.379310344827587</v>
      </c>
    </row>
    <row r="48" spans="1:12" s="110" customFormat="1" ht="15" customHeight="1" x14ac:dyDescent="0.2">
      <c r="A48" s="120"/>
      <c r="B48" s="119"/>
      <c r="C48" s="258" t="s">
        <v>106</v>
      </c>
      <c r="E48" s="113">
        <v>34.146341463414636</v>
      </c>
      <c r="F48" s="115">
        <v>14</v>
      </c>
      <c r="G48" s="114">
        <v>14</v>
      </c>
      <c r="H48" s="114">
        <v>13</v>
      </c>
      <c r="I48" s="114">
        <v>11</v>
      </c>
      <c r="J48" s="140">
        <v>11</v>
      </c>
      <c r="K48" s="114">
        <v>3</v>
      </c>
      <c r="L48" s="116">
        <v>27.272727272727273</v>
      </c>
    </row>
    <row r="49" spans="1:12" s="110" customFormat="1" ht="15" customHeight="1" x14ac:dyDescent="0.2">
      <c r="A49" s="123"/>
      <c r="B49" s="124"/>
      <c r="C49" s="260" t="s">
        <v>107</v>
      </c>
      <c r="D49" s="261"/>
      <c r="E49" s="125">
        <v>65.853658536585371</v>
      </c>
      <c r="F49" s="143">
        <v>27</v>
      </c>
      <c r="G49" s="144">
        <v>25</v>
      </c>
      <c r="H49" s="144">
        <v>22</v>
      </c>
      <c r="I49" s="144">
        <v>17</v>
      </c>
      <c r="J49" s="145">
        <v>18</v>
      </c>
      <c r="K49" s="144">
        <v>9</v>
      </c>
      <c r="L49" s="146">
        <v>50</v>
      </c>
    </row>
    <row r="50" spans="1:12" s="110" customFormat="1" ht="24.95" customHeight="1" x14ac:dyDescent="0.2">
      <c r="A50" s="609" t="s">
        <v>192</v>
      </c>
      <c r="B50" s="610"/>
      <c r="C50" s="610"/>
      <c r="D50" s="611"/>
      <c r="E50" s="262">
        <v>14.275480299576685</v>
      </c>
      <c r="F50" s="263">
        <v>2192</v>
      </c>
      <c r="G50" s="264">
        <v>2285</v>
      </c>
      <c r="H50" s="264">
        <v>2282</v>
      </c>
      <c r="I50" s="264">
        <v>2103</v>
      </c>
      <c r="J50" s="265">
        <v>2105</v>
      </c>
      <c r="K50" s="263">
        <v>87</v>
      </c>
      <c r="L50" s="266">
        <v>4.1330166270783852</v>
      </c>
    </row>
    <row r="51" spans="1:12" s="110" customFormat="1" ht="15" customHeight="1" x14ac:dyDescent="0.2">
      <c r="A51" s="120"/>
      <c r="B51" s="119"/>
      <c r="C51" s="258" t="s">
        <v>106</v>
      </c>
      <c r="E51" s="113">
        <v>54.744525547445257</v>
      </c>
      <c r="F51" s="115">
        <v>1200</v>
      </c>
      <c r="G51" s="114">
        <v>1241</v>
      </c>
      <c r="H51" s="114">
        <v>1261</v>
      </c>
      <c r="I51" s="114">
        <v>1144</v>
      </c>
      <c r="J51" s="140">
        <v>1151</v>
      </c>
      <c r="K51" s="114">
        <v>49</v>
      </c>
      <c r="L51" s="116">
        <v>4.2571676802780187</v>
      </c>
    </row>
    <row r="52" spans="1:12" s="110" customFormat="1" ht="15" customHeight="1" x14ac:dyDescent="0.2">
      <c r="A52" s="120"/>
      <c r="B52" s="119"/>
      <c r="C52" s="258" t="s">
        <v>107</v>
      </c>
      <c r="E52" s="113">
        <v>45.255474452554743</v>
      </c>
      <c r="F52" s="115">
        <v>992</v>
      </c>
      <c r="G52" s="114">
        <v>1044</v>
      </c>
      <c r="H52" s="114">
        <v>1021</v>
      </c>
      <c r="I52" s="114">
        <v>959</v>
      </c>
      <c r="J52" s="140">
        <v>954</v>
      </c>
      <c r="K52" s="114">
        <v>38</v>
      </c>
      <c r="L52" s="116">
        <v>3.9832285115303985</v>
      </c>
    </row>
    <row r="53" spans="1:12" s="110" customFormat="1" ht="15" customHeight="1" x14ac:dyDescent="0.2">
      <c r="A53" s="120"/>
      <c r="B53" s="119"/>
      <c r="C53" s="258" t="s">
        <v>187</v>
      </c>
      <c r="D53" s="110" t="s">
        <v>193</v>
      </c>
      <c r="E53" s="113">
        <v>24.270072992700729</v>
      </c>
      <c r="F53" s="115">
        <v>532</v>
      </c>
      <c r="G53" s="114">
        <v>619</v>
      </c>
      <c r="H53" s="114">
        <v>620</v>
      </c>
      <c r="I53" s="114">
        <v>467</v>
      </c>
      <c r="J53" s="140">
        <v>506</v>
      </c>
      <c r="K53" s="114">
        <v>26</v>
      </c>
      <c r="L53" s="116">
        <v>5.1383399209486162</v>
      </c>
    </row>
    <row r="54" spans="1:12" s="110" customFormat="1" ht="15" customHeight="1" x14ac:dyDescent="0.2">
      <c r="A54" s="120"/>
      <c r="B54" s="119"/>
      <c r="D54" s="267" t="s">
        <v>194</v>
      </c>
      <c r="E54" s="113">
        <v>67.669172932330824</v>
      </c>
      <c r="F54" s="115">
        <v>360</v>
      </c>
      <c r="G54" s="114">
        <v>409</v>
      </c>
      <c r="H54" s="114">
        <v>416</v>
      </c>
      <c r="I54" s="114">
        <v>328</v>
      </c>
      <c r="J54" s="140">
        <v>347</v>
      </c>
      <c r="K54" s="114">
        <v>13</v>
      </c>
      <c r="L54" s="116">
        <v>3.7463976945244957</v>
      </c>
    </row>
    <row r="55" spans="1:12" s="110" customFormat="1" ht="15" customHeight="1" x14ac:dyDescent="0.2">
      <c r="A55" s="120"/>
      <c r="B55" s="119"/>
      <c r="D55" s="267" t="s">
        <v>195</v>
      </c>
      <c r="E55" s="113">
        <v>32.330827067669176</v>
      </c>
      <c r="F55" s="115">
        <v>172</v>
      </c>
      <c r="G55" s="114">
        <v>210</v>
      </c>
      <c r="H55" s="114">
        <v>204</v>
      </c>
      <c r="I55" s="114">
        <v>139</v>
      </c>
      <c r="J55" s="140">
        <v>159</v>
      </c>
      <c r="K55" s="114">
        <v>13</v>
      </c>
      <c r="L55" s="116">
        <v>8.1761006289308185</v>
      </c>
    </row>
    <row r="56" spans="1:12" s="110" customFormat="1" ht="15" customHeight="1" x14ac:dyDescent="0.2">
      <c r="A56" s="120"/>
      <c r="B56" s="119" t="s">
        <v>196</v>
      </c>
      <c r="C56" s="258"/>
      <c r="E56" s="113">
        <v>71.422989254314558</v>
      </c>
      <c r="F56" s="115">
        <v>10967</v>
      </c>
      <c r="G56" s="114">
        <v>10939</v>
      </c>
      <c r="H56" s="114">
        <v>10952</v>
      </c>
      <c r="I56" s="114">
        <v>10918</v>
      </c>
      <c r="J56" s="140">
        <v>10878</v>
      </c>
      <c r="K56" s="114">
        <v>89</v>
      </c>
      <c r="L56" s="116">
        <v>0.81816510387938957</v>
      </c>
    </row>
    <row r="57" spans="1:12" s="110" customFormat="1" ht="15" customHeight="1" x14ac:dyDescent="0.2">
      <c r="A57" s="120"/>
      <c r="B57" s="119"/>
      <c r="C57" s="258" t="s">
        <v>106</v>
      </c>
      <c r="E57" s="113">
        <v>47.141424272818455</v>
      </c>
      <c r="F57" s="115">
        <v>5170</v>
      </c>
      <c r="G57" s="114">
        <v>5192</v>
      </c>
      <c r="H57" s="114">
        <v>5210</v>
      </c>
      <c r="I57" s="114">
        <v>5197</v>
      </c>
      <c r="J57" s="140">
        <v>5156</v>
      </c>
      <c r="K57" s="114">
        <v>14</v>
      </c>
      <c r="L57" s="116">
        <v>0.27152831652443754</v>
      </c>
    </row>
    <row r="58" spans="1:12" s="110" customFormat="1" ht="15" customHeight="1" x14ac:dyDescent="0.2">
      <c r="A58" s="120"/>
      <c r="B58" s="119"/>
      <c r="C58" s="258" t="s">
        <v>107</v>
      </c>
      <c r="E58" s="113">
        <v>52.858575727181545</v>
      </c>
      <c r="F58" s="115">
        <v>5797</v>
      </c>
      <c r="G58" s="114">
        <v>5747</v>
      </c>
      <c r="H58" s="114">
        <v>5742</v>
      </c>
      <c r="I58" s="114">
        <v>5721</v>
      </c>
      <c r="J58" s="140">
        <v>5722</v>
      </c>
      <c r="K58" s="114">
        <v>75</v>
      </c>
      <c r="L58" s="116">
        <v>1.3107305138063614</v>
      </c>
    </row>
    <row r="59" spans="1:12" s="110" customFormat="1" ht="15" customHeight="1" x14ac:dyDescent="0.2">
      <c r="A59" s="120"/>
      <c r="B59" s="119"/>
      <c r="C59" s="258" t="s">
        <v>105</v>
      </c>
      <c r="D59" s="110" t="s">
        <v>197</v>
      </c>
      <c r="E59" s="113">
        <v>93.799580559861397</v>
      </c>
      <c r="F59" s="115">
        <v>10287</v>
      </c>
      <c r="G59" s="114">
        <v>10262</v>
      </c>
      <c r="H59" s="114">
        <v>10273</v>
      </c>
      <c r="I59" s="114">
        <v>10247</v>
      </c>
      <c r="J59" s="140">
        <v>10209</v>
      </c>
      <c r="K59" s="114">
        <v>78</v>
      </c>
      <c r="L59" s="116">
        <v>0.76403173670290925</v>
      </c>
    </row>
    <row r="60" spans="1:12" s="110" customFormat="1" ht="15" customHeight="1" x14ac:dyDescent="0.2">
      <c r="A60" s="120"/>
      <c r="B60" s="119"/>
      <c r="C60" s="258"/>
      <c r="D60" s="267" t="s">
        <v>198</v>
      </c>
      <c r="E60" s="113">
        <v>45.309614076018278</v>
      </c>
      <c r="F60" s="115">
        <v>4661</v>
      </c>
      <c r="G60" s="114">
        <v>4677</v>
      </c>
      <c r="H60" s="114">
        <v>4695</v>
      </c>
      <c r="I60" s="114">
        <v>4684</v>
      </c>
      <c r="J60" s="140">
        <v>4647</v>
      </c>
      <c r="K60" s="114">
        <v>14</v>
      </c>
      <c r="L60" s="116">
        <v>0.30126963632451043</v>
      </c>
    </row>
    <row r="61" spans="1:12" s="110" customFormat="1" ht="15" customHeight="1" x14ac:dyDescent="0.2">
      <c r="A61" s="120"/>
      <c r="B61" s="119"/>
      <c r="C61" s="258"/>
      <c r="D61" s="267" t="s">
        <v>199</v>
      </c>
      <c r="E61" s="113">
        <v>54.690385923981722</v>
      </c>
      <c r="F61" s="115">
        <v>5626</v>
      </c>
      <c r="G61" s="114">
        <v>5585</v>
      </c>
      <c r="H61" s="114">
        <v>5578</v>
      </c>
      <c r="I61" s="114">
        <v>5563</v>
      </c>
      <c r="J61" s="140">
        <v>5562</v>
      </c>
      <c r="K61" s="114">
        <v>64</v>
      </c>
      <c r="L61" s="116">
        <v>1.1506652283351313</v>
      </c>
    </row>
    <row r="62" spans="1:12" s="110" customFormat="1" ht="15" customHeight="1" x14ac:dyDescent="0.2">
      <c r="A62" s="120"/>
      <c r="B62" s="119"/>
      <c r="C62" s="258"/>
      <c r="D62" s="258" t="s">
        <v>200</v>
      </c>
      <c r="E62" s="113">
        <v>6.2004194401385977</v>
      </c>
      <c r="F62" s="115">
        <v>680</v>
      </c>
      <c r="G62" s="114">
        <v>677</v>
      </c>
      <c r="H62" s="114">
        <v>679</v>
      </c>
      <c r="I62" s="114">
        <v>671</v>
      </c>
      <c r="J62" s="140">
        <v>669</v>
      </c>
      <c r="K62" s="114">
        <v>11</v>
      </c>
      <c r="L62" s="116">
        <v>1.6442451420029895</v>
      </c>
    </row>
    <row r="63" spans="1:12" s="110" customFormat="1" ht="15" customHeight="1" x14ac:dyDescent="0.2">
      <c r="A63" s="120"/>
      <c r="B63" s="119"/>
      <c r="C63" s="258"/>
      <c r="D63" s="267" t="s">
        <v>198</v>
      </c>
      <c r="E63" s="113">
        <v>74.852941176470594</v>
      </c>
      <c r="F63" s="115">
        <v>509</v>
      </c>
      <c r="G63" s="114">
        <v>515</v>
      </c>
      <c r="H63" s="114">
        <v>515</v>
      </c>
      <c r="I63" s="114">
        <v>513</v>
      </c>
      <c r="J63" s="140">
        <v>509</v>
      </c>
      <c r="K63" s="114">
        <v>0</v>
      </c>
      <c r="L63" s="116">
        <v>0</v>
      </c>
    </row>
    <row r="64" spans="1:12" s="110" customFormat="1" ht="15" customHeight="1" x14ac:dyDescent="0.2">
      <c r="A64" s="120"/>
      <c r="B64" s="119"/>
      <c r="C64" s="258"/>
      <c r="D64" s="267" t="s">
        <v>199</v>
      </c>
      <c r="E64" s="113">
        <v>25.147058823529413</v>
      </c>
      <c r="F64" s="115">
        <v>171</v>
      </c>
      <c r="G64" s="114">
        <v>162</v>
      </c>
      <c r="H64" s="114">
        <v>164</v>
      </c>
      <c r="I64" s="114">
        <v>158</v>
      </c>
      <c r="J64" s="140">
        <v>160</v>
      </c>
      <c r="K64" s="114">
        <v>11</v>
      </c>
      <c r="L64" s="116">
        <v>6.875</v>
      </c>
    </row>
    <row r="65" spans="1:12" s="110" customFormat="1" ht="15" customHeight="1" x14ac:dyDescent="0.2">
      <c r="A65" s="120"/>
      <c r="B65" s="119" t="s">
        <v>201</v>
      </c>
      <c r="C65" s="258"/>
      <c r="E65" s="113">
        <v>5.4314555519374794</v>
      </c>
      <c r="F65" s="115">
        <v>834</v>
      </c>
      <c r="G65" s="114">
        <v>835</v>
      </c>
      <c r="H65" s="114">
        <v>818</v>
      </c>
      <c r="I65" s="114">
        <v>805</v>
      </c>
      <c r="J65" s="140">
        <v>794</v>
      </c>
      <c r="K65" s="114">
        <v>40</v>
      </c>
      <c r="L65" s="116">
        <v>5.0377833753148611</v>
      </c>
    </row>
    <row r="66" spans="1:12" s="110" customFormat="1" ht="15" customHeight="1" x14ac:dyDescent="0.2">
      <c r="A66" s="120"/>
      <c r="B66" s="119"/>
      <c r="C66" s="258" t="s">
        <v>106</v>
      </c>
      <c r="E66" s="113">
        <v>48.201438848920866</v>
      </c>
      <c r="F66" s="115">
        <v>402</v>
      </c>
      <c r="G66" s="114">
        <v>401</v>
      </c>
      <c r="H66" s="114">
        <v>402</v>
      </c>
      <c r="I66" s="114">
        <v>403</v>
      </c>
      <c r="J66" s="140">
        <v>388</v>
      </c>
      <c r="K66" s="114">
        <v>14</v>
      </c>
      <c r="L66" s="116">
        <v>3.6082474226804124</v>
      </c>
    </row>
    <row r="67" spans="1:12" s="110" customFormat="1" ht="15" customHeight="1" x14ac:dyDescent="0.2">
      <c r="A67" s="120"/>
      <c r="B67" s="119"/>
      <c r="C67" s="258" t="s">
        <v>107</v>
      </c>
      <c r="E67" s="113">
        <v>51.798561151079134</v>
      </c>
      <c r="F67" s="115">
        <v>432</v>
      </c>
      <c r="G67" s="114">
        <v>434</v>
      </c>
      <c r="H67" s="114">
        <v>416</v>
      </c>
      <c r="I67" s="114">
        <v>402</v>
      </c>
      <c r="J67" s="140">
        <v>406</v>
      </c>
      <c r="K67" s="114">
        <v>26</v>
      </c>
      <c r="L67" s="116">
        <v>6.4039408866995071</v>
      </c>
    </row>
    <row r="68" spans="1:12" s="110" customFormat="1" ht="15" customHeight="1" x14ac:dyDescent="0.2">
      <c r="A68" s="120"/>
      <c r="B68" s="119"/>
      <c r="C68" s="258" t="s">
        <v>105</v>
      </c>
      <c r="D68" s="110" t="s">
        <v>202</v>
      </c>
      <c r="E68" s="113">
        <v>23.381294964028775</v>
      </c>
      <c r="F68" s="115">
        <v>195</v>
      </c>
      <c r="G68" s="114">
        <v>198</v>
      </c>
      <c r="H68" s="114">
        <v>187</v>
      </c>
      <c r="I68" s="114">
        <v>175</v>
      </c>
      <c r="J68" s="140">
        <v>176</v>
      </c>
      <c r="K68" s="114">
        <v>19</v>
      </c>
      <c r="L68" s="116">
        <v>10.795454545454545</v>
      </c>
    </row>
    <row r="69" spans="1:12" s="110" customFormat="1" ht="15" customHeight="1" x14ac:dyDescent="0.2">
      <c r="A69" s="120"/>
      <c r="B69" s="119"/>
      <c r="C69" s="258"/>
      <c r="D69" s="267" t="s">
        <v>198</v>
      </c>
      <c r="E69" s="113">
        <v>53.846153846153847</v>
      </c>
      <c r="F69" s="115">
        <v>105</v>
      </c>
      <c r="G69" s="114">
        <v>102</v>
      </c>
      <c r="H69" s="114">
        <v>96</v>
      </c>
      <c r="I69" s="114">
        <v>99</v>
      </c>
      <c r="J69" s="140">
        <v>95</v>
      </c>
      <c r="K69" s="114">
        <v>10</v>
      </c>
      <c r="L69" s="116">
        <v>10.526315789473685</v>
      </c>
    </row>
    <row r="70" spans="1:12" s="110" customFormat="1" ht="15" customHeight="1" x14ac:dyDescent="0.2">
      <c r="A70" s="120"/>
      <c r="B70" s="119"/>
      <c r="C70" s="258"/>
      <c r="D70" s="267" t="s">
        <v>199</v>
      </c>
      <c r="E70" s="113">
        <v>46.153846153846153</v>
      </c>
      <c r="F70" s="115">
        <v>90</v>
      </c>
      <c r="G70" s="114">
        <v>96</v>
      </c>
      <c r="H70" s="114">
        <v>91</v>
      </c>
      <c r="I70" s="114">
        <v>76</v>
      </c>
      <c r="J70" s="140">
        <v>81</v>
      </c>
      <c r="K70" s="114">
        <v>9</v>
      </c>
      <c r="L70" s="116">
        <v>11.111111111111111</v>
      </c>
    </row>
    <row r="71" spans="1:12" s="110" customFormat="1" ht="15" customHeight="1" x14ac:dyDescent="0.2">
      <c r="A71" s="120"/>
      <c r="B71" s="119"/>
      <c r="C71" s="258"/>
      <c r="D71" s="110" t="s">
        <v>203</v>
      </c>
      <c r="E71" s="113">
        <v>70.023980815347727</v>
      </c>
      <c r="F71" s="115">
        <v>584</v>
      </c>
      <c r="G71" s="114">
        <v>580</v>
      </c>
      <c r="H71" s="114">
        <v>571</v>
      </c>
      <c r="I71" s="114">
        <v>572</v>
      </c>
      <c r="J71" s="140">
        <v>564</v>
      </c>
      <c r="K71" s="114">
        <v>20</v>
      </c>
      <c r="L71" s="116">
        <v>3.5460992907801416</v>
      </c>
    </row>
    <row r="72" spans="1:12" s="110" customFormat="1" ht="15" customHeight="1" x14ac:dyDescent="0.2">
      <c r="A72" s="120"/>
      <c r="B72" s="119"/>
      <c r="C72" s="258"/>
      <c r="D72" s="267" t="s">
        <v>198</v>
      </c>
      <c r="E72" s="113">
        <v>46.061643835616437</v>
      </c>
      <c r="F72" s="115">
        <v>269</v>
      </c>
      <c r="G72" s="114">
        <v>269</v>
      </c>
      <c r="H72" s="114">
        <v>272</v>
      </c>
      <c r="I72" s="114">
        <v>272</v>
      </c>
      <c r="J72" s="140">
        <v>263</v>
      </c>
      <c r="K72" s="114">
        <v>6</v>
      </c>
      <c r="L72" s="116">
        <v>2.2813688212927756</v>
      </c>
    </row>
    <row r="73" spans="1:12" s="110" customFormat="1" ht="15" customHeight="1" x14ac:dyDescent="0.2">
      <c r="A73" s="120"/>
      <c r="B73" s="119"/>
      <c r="C73" s="258"/>
      <c r="D73" s="267" t="s">
        <v>199</v>
      </c>
      <c r="E73" s="113">
        <v>53.938356164383563</v>
      </c>
      <c r="F73" s="115">
        <v>315</v>
      </c>
      <c r="G73" s="114">
        <v>311</v>
      </c>
      <c r="H73" s="114">
        <v>299</v>
      </c>
      <c r="I73" s="114">
        <v>300</v>
      </c>
      <c r="J73" s="140">
        <v>301</v>
      </c>
      <c r="K73" s="114">
        <v>14</v>
      </c>
      <c r="L73" s="116">
        <v>4.6511627906976747</v>
      </c>
    </row>
    <row r="74" spans="1:12" s="110" customFormat="1" ht="15" customHeight="1" x14ac:dyDescent="0.2">
      <c r="A74" s="120"/>
      <c r="B74" s="119"/>
      <c r="C74" s="258"/>
      <c r="D74" s="110" t="s">
        <v>204</v>
      </c>
      <c r="E74" s="113">
        <v>6.5947242206235011</v>
      </c>
      <c r="F74" s="115">
        <v>55</v>
      </c>
      <c r="G74" s="114">
        <v>57</v>
      </c>
      <c r="H74" s="114">
        <v>60</v>
      </c>
      <c r="I74" s="114">
        <v>58</v>
      </c>
      <c r="J74" s="140">
        <v>54</v>
      </c>
      <c r="K74" s="114">
        <v>1</v>
      </c>
      <c r="L74" s="116">
        <v>1.8518518518518519</v>
      </c>
    </row>
    <row r="75" spans="1:12" s="110" customFormat="1" ht="15" customHeight="1" x14ac:dyDescent="0.2">
      <c r="A75" s="120"/>
      <c r="B75" s="119"/>
      <c r="C75" s="258"/>
      <c r="D75" s="267" t="s">
        <v>198</v>
      </c>
      <c r="E75" s="113">
        <v>50.909090909090907</v>
      </c>
      <c r="F75" s="115">
        <v>28</v>
      </c>
      <c r="G75" s="114">
        <v>30</v>
      </c>
      <c r="H75" s="114">
        <v>34</v>
      </c>
      <c r="I75" s="114">
        <v>32</v>
      </c>
      <c r="J75" s="140">
        <v>30</v>
      </c>
      <c r="K75" s="114">
        <v>-2</v>
      </c>
      <c r="L75" s="116">
        <v>-6.666666666666667</v>
      </c>
    </row>
    <row r="76" spans="1:12" s="110" customFormat="1" ht="15" customHeight="1" x14ac:dyDescent="0.2">
      <c r="A76" s="120"/>
      <c r="B76" s="119"/>
      <c r="C76" s="258"/>
      <c r="D76" s="267" t="s">
        <v>199</v>
      </c>
      <c r="E76" s="113">
        <v>49.090909090909093</v>
      </c>
      <c r="F76" s="115">
        <v>27</v>
      </c>
      <c r="G76" s="114">
        <v>27</v>
      </c>
      <c r="H76" s="114">
        <v>26</v>
      </c>
      <c r="I76" s="114">
        <v>26</v>
      </c>
      <c r="J76" s="140">
        <v>24</v>
      </c>
      <c r="K76" s="114">
        <v>3</v>
      </c>
      <c r="L76" s="116">
        <v>12.5</v>
      </c>
    </row>
    <row r="77" spans="1:12" s="110" customFormat="1" ht="15" customHeight="1" x14ac:dyDescent="0.2">
      <c r="A77" s="534"/>
      <c r="B77" s="119" t="s">
        <v>205</v>
      </c>
      <c r="C77" s="268"/>
      <c r="D77" s="182"/>
      <c r="E77" s="113">
        <v>8.8700748941712799</v>
      </c>
      <c r="F77" s="115">
        <v>1362</v>
      </c>
      <c r="G77" s="114">
        <v>1373</v>
      </c>
      <c r="H77" s="114">
        <v>1404</v>
      </c>
      <c r="I77" s="114">
        <v>1388</v>
      </c>
      <c r="J77" s="140">
        <v>1374</v>
      </c>
      <c r="K77" s="114">
        <v>-12</v>
      </c>
      <c r="L77" s="116">
        <v>-0.8733624454148472</v>
      </c>
    </row>
    <row r="78" spans="1:12" s="110" customFormat="1" ht="15" customHeight="1" x14ac:dyDescent="0.2">
      <c r="A78" s="120"/>
      <c r="B78" s="119"/>
      <c r="C78" s="268" t="s">
        <v>106</v>
      </c>
      <c r="D78" s="182"/>
      <c r="E78" s="113">
        <v>53.377386196769457</v>
      </c>
      <c r="F78" s="115">
        <v>727</v>
      </c>
      <c r="G78" s="114">
        <v>726</v>
      </c>
      <c r="H78" s="114">
        <v>750</v>
      </c>
      <c r="I78" s="114">
        <v>746</v>
      </c>
      <c r="J78" s="140">
        <v>727</v>
      </c>
      <c r="K78" s="114">
        <v>0</v>
      </c>
      <c r="L78" s="116">
        <v>0</v>
      </c>
    </row>
    <row r="79" spans="1:12" s="110" customFormat="1" ht="15" customHeight="1" x14ac:dyDescent="0.2">
      <c r="A79" s="123"/>
      <c r="B79" s="124"/>
      <c r="C79" s="260" t="s">
        <v>107</v>
      </c>
      <c r="D79" s="261"/>
      <c r="E79" s="125">
        <v>46.622613803230543</v>
      </c>
      <c r="F79" s="143">
        <v>635</v>
      </c>
      <c r="G79" s="144">
        <v>647</v>
      </c>
      <c r="H79" s="144">
        <v>654</v>
      </c>
      <c r="I79" s="144">
        <v>642</v>
      </c>
      <c r="J79" s="145">
        <v>647</v>
      </c>
      <c r="K79" s="144">
        <v>-12</v>
      </c>
      <c r="L79" s="146">
        <v>-1.8547140649149922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15355</v>
      </c>
      <c r="E11" s="114">
        <v>15432</v>
      </c>
      <c r="F11" s="114">
        <v>15456</v>
      </c>
      <c r="G11" s="114">
        <v>15214</v>
      </c>
      <c r="H11" s="140">
        <v>15151</v>
      </c>
      <c r="I11" s="115">
        <v>204</v>
      </c>
      <c r="J11" s="116">
        <v>1.3464457791564912</v>
      </c>
    </row>
    <row r="12" spans="1:15" s="110" customFormat="1" ht="24.95" customHeight="1" x14ac:dyDescent="0.2">
      <c r="A12" s="193" t="s">
        <v>132</v>
      </c>
      <c r="B12" s="194" t="s">
        <v>133</v>
      </c>
      <c r="C12" s="113">
        <v>1.2178443503744709</v>
      </c>
      <c r="D12" s="115">
        <v>187</v>
      </c>
      <c r="E12" s="114">
        <v>181</v>
      </c>
      <c r="F12" s="114">
        <v>190</v>
      </c>
      <c r="G12" s="114">
        <v>185</v>
      </c>
      <c r="H12" s="140">
        <v>186</v>
      </c>
      <c r="I12" s="115">
        <v>1</v>
      </c>
      <c r="J12" s="116">
        <v>0.5376344086021505</v>
      </c>
    </row>
    <row r="13" spans="1:15" s="110" customFormat="1" ht="24.95" customHeight="1" x14ac:dyDescent="0.2">
      <c r="A13" s="193" t="s">
        <v>134</v>
      </c>
      <c r="B13" s="199" t="s">
        <v>214</v>
      </c>
      <c r="C13" s="113">
        <v>1.009443178117877</v>
      </c>
      <c r="D13" s="115">
        <v>155</v>
      </c>
      <c r="E13" s="114">
        <v>164</v>
      </c>
      <c r="F13" s="114">
        <v>154</v>
      </c>
      <c r="G13" s="114">
        <v>167</v>
      </c>
      <c r="H13" s="140">
        <v>171</v>
      </c>
      <c r="I13" s="115">
        <v>-16</v>
      </c>
      <c r="J13" s="116">
        <v>-9.3567251461988299</v>
      </c>
    </row>
    <row r="14" spans="1:15" s="287" customFormat="1" ht="24" customHeight="1" x14ac:dyDescent="0.2">
      <c r="A14" s="193" t="s">
        <v>215</v>
      </c>
      <c r="B14" s="199" t="s">
        <v>137</v>
      </c>
      <c r="C14" s="113">
        <v>23.555845001628136</v>
      </c>
      <c r="D14" s="115">
        <v>3617</v>
      </c>
      <c r="E14" s="114">
        <v>3641</v>
      </c>
      <c r="F14" s="114">
        <v>3535</v>
      </c>
      <c r="G14" s="114">
        <v>3466</v>
      </c>
      <c r="H14" s="140">
        <v>3463</v>
      </c>
      <c r="I14" s="115">
        <v>154</v>
      </c>
      <c r="J14" s="116">
        <v>4.4470112619116371</v>
      </c>
      <c r="K14" s="110"/>
      <c r="L14" s="110"/>
      <c r="M14" s="110"/>
      <c r="N14" s="110"/>
      <c r="O14" s="110"/>
    </row>
    <row r="15" spans="1:15" s="110" customFormat="1" ht="24.75" customHeight="1" x14ac:dyDescent="0.2">
      <c r="A15" s="193" t="s">
        <v>216</v>
      </c>
      <c r="B15" s="199" t="s">
        <v>217</v>
      </c>
      <c r="C15" s="113">
        <v>7.339628785411918</v>
      </c>
      <c r="D15" s="115">
        <v>1127</v>
      </c>
      <c r="E15" s="114">
        <v>1134</v>
      </c>
      <c r="F15" s="114">
        <v>1026</v>
      </c>
      <c r="G15" s="114">
        <v>997</v>
      </c>
      <c r="H15" s="140">
        <v>1005</v>
      </c>
      <c r="I15" s="115">
        <v>122</v>
      </c>
      <c r="J15" s="116">
        <v>12.139303482587065</v>
      </c>
    </row>
    <row r="16" spans="1:15" s="287" customFormat="1" ht="24.95" customHeight="1" x14ac:dyDescent="0.2">
      <c r="A16" s="193" t="s">
        <v>218</v>
      </c>
      <c r="B16" s="199" t="s">
        <v>141</v>
      </c>
      <c r="C16" s="113">
        <v>10.830348420709866</v>
      </c>
      <c r="D16" s="115">
        <v>1663</v>
      </c>
      <c r="E16" s="114">
        <v>1679</v>
      </c>
      <c r="F16" s="114">
        <v>1680</v>
      </c>
      <c r="G16" s="114">
        <v>1641</v>
      </c>
      <c r="H16" s="140">
        <v>1626</v>
      </c>
      <c r="I16" s="115">
        <v>37</v>
      </c>
      <c r="J16" s="116">
        <v>2.2755227552275521</v>
      </c>
      <c r="K16" s="110"/>
      <c r="L16" s="110"/>
      <c r="M16" s="110"/>
      <c r="N16" s="110"/>
      <c r="O16" s="110"/>
    </row>
    <row r="17" spans="1:15" s="110" customFormat="1" ht="24.95" customHeight="1" x14ac:dyDescent="0.2">
      <c r="A17" s="193" t="s">
        <v>219</v>
      </c>
      <c r="B17" s="199" t="s">
        <v>220</v>
      </c>
      <c r="C17" s="113">
        <v>5.3858677955063499</v>
      </c>
      <c r="D17" s="115">
        <v>827</v>
      </c>
      <c r="E17" s="114">
        <v>828</v>
      </c>
      <c r="F17" s="114">
        <v>829</v>
      </c>
      <c r="G17" s="114">
        <v>828</v>
      </c>
      <c r="H17" s="140">
        <v>832</v>
      </c>
      <c r="I17" s="115">
        <v>-5</v>
      </c>
      <c r="J17" s="116">
        <v>-0.60096153846153844</v>
      </c>
    </row>
    <row r="18" spans="1:15" s="287" customFormat="1" ht="24.95" customHeight="1" x14ac:dyDescent="0.2">
      <c r="A18" s="201" t="s">
        <v>144</v>
      </c>
      <c r="B18" s="202" t="s">
        <v>145</v>
      </c>
      <c r="C18" s="113">
        <v>10.302832953435363</v>
      </c>
      <c r="D18" s="115">
        <v>1582</v>
      </c>
      <c r="E18" s="114">
        <v>1603</v>
      </c>
      <c r="F18" s="114">
        <v>1670</v>
      </c>
      <c r="G18" s="114">
        <v>1633</v>
      </c>
      <c r="H18" s="140">
        <v>1597</v>
      </c>
      <c r="I18" s="115">
        <v>-15</v>
      </c>
      <c r="J18" s="116">
        <v>-0.93926111458985595</v>
      </c>
      <c r="K18" s="110"/>
      <c r="L18" s="110"/>
      <c r="M18" s="110"/>
      <c r="N18" s="110"/>
      <c r="O18" s="110"/>
    </row>
    <row r="19" spans="1:15" s="110" customFormat="1" ht="24.95" customHeight="1" x14ac:dyDescent="0.2">
      <c r="A19" s="193" t="s">
        <v>146</v>
      </c>
      <c r="B19" s="199" t="s">
        <v>147</v>
      </c>
      <c r="C19" s="113">
        <v>20.104200586128297</v>
      </c>
      <c r="D19" s="115">
        <v>3087</v>
      </c>
      <c r="E19" s="114">
        <v>3082</v>
      </c>
      <c r="F19" s="114">
        <v>3131</v>
      </c>
      <c r="G19" s="114">
        <v>3076</v>
      </c>
      <c r="H19" s="140">
        <v>3123</v>
      </c>
      <c r="I19" s="115">
        <v>-36</v>
      </c>
      <c r="J19" s="116">
        <v>-1.1527377521613833</v>
      </c>
    </row>
    <row r="20" spans="1:15" s="287" customFormat="1" ht="24.95" customHeight="1" x14ac:dyDescent="0.2">
      <c r="A20" s="193" t="s">
        <v>148</v>
      </c>
      <c r="B20" s="199" t="s">
        <v>149</v>
      </c>
      <c r="C20" s="113">
        <v>4.2331488114620646</v>
      </c>
      <c r="D20" s="115">
        <v>650</v>
      </c>
      <c r="E20" s="114">
        <v>658</v>
      </c>
      <c r="F20" s="114">
        <v>652</v>
      </c>
      <c r="G20" s="114">
        <v>641</v>
      </c>
      <c r="H20" s="140">
        <v>643</v>
      </c>
      <c r="I20" s="115">
        <v>7</v>
      </c>
      <c r="J20" s="116">
        <v>1.088646967340591</v>
      </c>
      <c r="K20" s="110"/>
      <c r="L20" s="110"/>
      <c r="M20" s="110"/>
      <c r="N20" s="110"/>
      <c r="O20" s="110"/>
    </row>
    <row r="21" spans="1:15" s="110" customFormat="1" ht="24.95" customHeight="1" x14ac:dyDescent="0.2">
      <c r="A21" s="201" t="s">
        <v>150</v>
      </c>
      <c r="B21" s="202" t="s">
        <v>151</v>
      </c>
      <c r="C21" s="113">
        <v>4.5587756431129929</v>
      </c>
      <c r="D21" s="115">
        <v>700</v>
      </c>
      <c r="E21" s="114">
        <v>702</v>
      </c>
      <c r="F21" s="114">
        <v>766</v>
      </c>
      <c r="G21" s="114">
        <v>732</v>
      </c>
      <c r="H21" s="140">
        <v>701</v>
      </c>
      <c r="I21" s="115">
        <v>-1</v>
      </c>
      <c r="J21" s="116">
        <v>-0.14265335235378032</v>
      </c>
    </row>
    <row r="22" spans="1:15" s="110" customFormat="1" ht="24.95" customHeight="1" x14ac:dyDescent="0.2">
      <c r="A22" s="201" t="s">
        <v>152</v>
      </c>
      <c r="B22" s="199" t="s">
        <v>153</v>
      </c>
      <c r="C22" s="113">
        <v>0.80104200586128294</v>
      </c>
      <c r="D22" s="115">
        <v>123</v>
      </c>
      <c r="E22" s="114">
        <v>160</v>
      </c>
      <c r="F22" s="114">
        <v>153</v>
      </c>
      <c r="G22" s="114">
        <v>150</v>
      </c>
      <c r="H22" s="140">
        <v>122</v>
      </c>
      <c r="I22" s="115">
        <v>1</v>
      </c>
      <c r="J22" s="116">
        <v>0.81967213114754101</v>
      </c>
    </row>
    <row r="23" spans="1:15" s="110" customFormat="1" ht="24.95" customHeight="1" x14ac:dyDescent="0.2">
      <c r="A23" s="193" t="s">
        <v>154</v>
      </c>
      <c r="B23" s="199" t="s">
        <v>155</v>
      </c>
      <c r="C23" s="113">
        <v>1.2438944969065451</v>
      </c>
      <c r="D23" s="115">
        <v>191</v>
      </c>
      <c r="E23" s="114">
        <v>195</v>
      </c>
      <c r="F23" s="114">
        <v>199</v>
      </c>
      <c r="G23" s="114">
        <v>213</v>
      </c>
      <c r="H23" s="140">
        <v>219</v>
      </c>
      <c r="I23" s="115">
        <v>-28</v>
      </c>
      <c r="J23" s="116">
        <v>-12.785388127853881</v>
      </c>
    </row>
    <row r="24" spans="1:15" s="110" customFormat="1" ht="24.95" customHeight="1" x14ac:dyDescent="0.2">
      <c r="A24" s="193" t="s">
        <v>156</v>
      </c>
      <c r="B24" s="199" t="s">
        <v>221</v>
      </c>
      <c r="C24" s="113">
        <v>2.904591338326278</v>
      </c>
      <c r="D24" s="115">
        <v>446</v>
      </c>
      <c r="E24" s="114">
        <v>441</v>
      </c>
      <c r="F24" s="114">
        <v>440</v>
      </c>
      <c r="G24" s="114">
        <v>425</v>
      </c>
      <c r="H24" s="140">
        <v>437</v>
      </c>
      <c r="I24" s="115">
        <v>9</v>
      </c>
      <c r="J24" s="116">
        <v>2.0594965675057209</v>
      </c>
    </row>
    <row r="25" spans="1:15" s="110" customFormat="1" ht="24.95" customHeight="1" x14ac:dyDescent="0.2">
      <c r="A25" s="193" t="s">
        <v>222</v>
      </c>
      <c r="B25" s="204" t="s">
        <v>159</v>
      </c>
      <c r="C25" s="113">
        <v>2.0514490394008464</v>
      </c>
      <c r="D25" s="115">
        <v>315</v>
      </c>
      <c r="E25" s="114">
        <v>315</v>
      </c>
      <c r="F25" s="114">
        <v>323</v>
      </c>
      <c r="G25" s="114">
        <v>326</v>
      </c>
      <c r="H25" s="140">
        <v>315</v>
      </c>
      <c r="I25" s="115">
        <v>0</v>
      </c>
      <c r="J25" s="116">
        <v>0</v>
      </c>
    </row>
    <row r="26" spans="1:15" s="110" customFormat="1" ht="24.95" customHeight="1" x14ac:dyDescent="0.2">
      <c r="A26" s="201">
        <v>782.78300000000002</v>
      </c>
      <c r="B26" s="203" t="s">
        <v>160</v>
      </c>
      <c r="C26" s="113">
        <v>0.18886356235753826</v>
      </c>
      <c r="D26" s="115">
        <v>29</v>
      </c>
      <c r="E26" s="114">
        <v>37</v>
      </c>
      <c r="F26" s="114">
        <v>31</v>
      </c>
      <c r="G26" s="114">
        <v>28</v>
      </c>
      <c r="H26" s="140">
        <v>28</v>
      </c>
      <c r="I26" s="115">
        <v>1</v>
      </c>
      <c r="J26" s="116">
        <v>3.5714285714285716</v>
      </c>
    </row>
    <row r="27" spans="1:15" s="110" customFormat="1" ht="24.95" customHeight="1" x14ac:dyDescent="0.2">
      <c r="A27" s="193" t="s">
        <v>161</v>
      </c>
      <c r="B27" s="199" t="s">
        <v>223</v>
      </c>
      <c r="C27" s="113">
        <v>6.1022468251383915</v>
      </c>
      <c r="D27" s="115">
        <v>937</v>
      </c>
      <c r="E27" s="114">
        <v>933</v>
      </c>
      <c r="F27" s="114">
        <v>934</v>
      </c>
      <c r="G27" s="114">
        <v>919</v>
      </c>
      <c r="H27" s="140">
        <v>915</v>
      </c>
      <c r="I27" s="115">
        <v>22</v>
      </c>
      <c r="J27" s="116">
        <v>2.4043715846994536</v>
      </c>
    </row>
    <row r="28" spans="1:15" s="110" customFormat="1" ht="24.95" customHeight="1" x14ac:dyDescent="0.2">
      <c r="A28" s="193" t="s">
        <v>163</v>
      </c>
      <c r="B28" s="199" t="s">
        <v>164</v>
      </c>
      <c r="C28" s="113">
        <v>5.0472158905893849</v>
      </c>
      <c r="D28" s="115">
        <v>775</v>
      </c>
      <c r="E28" s="114">
        <v>768</v>
      </c>
      <c r="F28" s="114">
        <v>759</v>
      </c>
      <c r="G28" s="114">
        <v>750</v>
      </c>
      <c r="H28" s="140">
        <v>759</v>
      </c>
      <c r="I28" s="115">
        <v>16</v>
      </c>
      <c r="J28" s="116">
        <v>2.1080368906455864</v>
      </c>
    </row>
    <row r="29" spans="1:15" s="110" customFormat="1" ht="24.95" customHeight="1" x14ac:dyDescent="0.2">
      <c r="A29" s="193">
        <v>86</v>
      </c>
      <c r="B29" s="199" t="s">
        <v>165</v>
      </c>
      <c r="C29" s="113">
        <v>6.4604363399544118</v>
      </c>
      <c r="D29" s="115">
        <v>992</v>
      </c>
      <c r="E29" s="114">
        <v>991</v>
      </c>
      <c r="F29" s="114">
        <v>979</v>
      </c>
      <c r="G29" s="114">
        <v>979</v>
      </c>
      <c r="H29" s="140">
        <v>975</v>
      </c>
      <c r="I29" s="115">
        <v>17</v>
      </c>
      <c r="J29" s="116">
        <v>1.7435897435897436</v>
      </c>
    </row>
    <row r="30" spans="1:15" s="110" customFormat="1" ht="24.95" customHeight="1" x14ac:dyDescent="0.2">
      <c r="A30" s="193">
        <v>87.88</v>
      </c>
      <c r="B30" s="204" t="s">
        <v>166</v>
      </c>
      <c r="C30" s="113">
        <v>7.521979811136438</v>
      </c>
      <c r="D30" s="115">
        <v>1155</v>
      </c>
      <c r="E30" s="114">
        <v>1153</v>
      </c>
      <c r="F30" s="114">
        <v>1148</v>
      </c>
      <c r="G30" s="114">
        <v>1137</v>
      </c>
      <c r="H30" s="140">
        <v>1114</v>
      </c>
      <c r="I30" s="115">
        <v>41</v>
      </c>
      <c r="J30" s="116">
        <v>3.680430879712747</v>
      </c>
    </row>
    <row r="31" spans="1:15" s="110" customFormat="1" ht="24.95" customHeight="1" x14ac:dyDescent="0.2">
      <c r="A31" s="193" t="s">
        <v>167</v>
      </c>
      <c r="B31" s="199" t="s">
        <v>168</v>
      </c>
      <c r="C31" s="113">
        <v>2.6896776294366656</v>
      </c>
      <c r="D31" s="115">
        <v>413</v>
      </c>
      <c r="E31" s="114">
        <v>408</v>
      </c>
      <c r="F31" s="114">
        <v>392</v>
      </c>
      <c r="G31" s="114">
        <v>387</v>
      </c>
      <c r="H31" s="140">
        <v>383</v>
      </c>
      <c r="I31" s="115">
        <v>30</v>
      </c>
      <c r="J31" s="116">
        <v>7.8328981723237598</v>
      </c>
    </row>
    <row r="32" spans="1:15" s="110" customFormat="1" ht="24.95" customHeight="1" x14ac:dyDescent="0.2">
      <c r="A32" s="193"/>
      <c r="B32" s="288" t="s">
        <v>224</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1.2178443503744709</v>
      </c>
      <c r="D34" s="115">
        <v>187</v>
      </c>
      <c r="E34" s="114">
        <v>181</v>
      </c>
      <c r="F34" s="114">
        <v>190</v>
      </c>
      <c r="G34" s="114">
        <v>185</v>
      </c>
      <c r="H34" s="140">
        <v>186</v>
      </c>
      <c r="I34" s="115">
        <v>1</v>
      </c>
      <c r="J34" s="116">
        <v>0.5376344086021505</v>
      </c>
    </row>
    <row r="35" spans="1:10" s="110" customFormat="1" ht="24.95" customHeight="1" x14ac:dyDescent="0.2">
      <c r="A35" s="292" t="s">
        <v>171</v>
      </c>
      <c r="B35" s="293" t="s">
        <v>172</v>
      </c>
      <c r="C35" s="113">
        <v>34.868121133181376</v>
      </c>
      <c r="D35" s="115">
        <v>5354</v>
      </c>
      <c r="E35" s="114">
        <v>5408</v>
      </c>
      <c r="F35" s="114">
        <v>5359</v>
      </c>
      <c r="G35" s="114">
        <v>5266</v>
      </c>
      <c r="H35" s="140">
        <v>5231</v>
      </c>
      <c r="I35" s="115">
        <v>123</v>
      </c>
      <c r="J35" s="116">
        <v>2.3513668514624353</v>
      </c>
    </row>
    <row r="36" spans="1:10" s="110" customFormat="1" ht="24.95" customHeight="1" x14ac:dyDescent="0.2">
      <c r="A36" s="294" t="s">
        <v>173</v>
      </c>
      <c r="B36" s="295" t="s">
        <v>174</v>
      </c>
      <c r="C36" s="125">
        <v>63.907521979811136</v>
      </c>
      <c r="D36" s="143">
        <v>9813</v>
      </c>
      <c r="E36" s="144">
        <v>9843</v>
      </c>
      <c r="F36" s="144">
        <v>9907</v>
      </c>
      <c r="G36" s="144">
        <v>9763</v>
      </c>
      <c r="H36" s="145">
        <v>9734</v>
      </c>
      <c r="I36" s="143">
        <v>79</v>
      </c>
      <c r="J36" s="146">
        <v>0.81158824738031643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2020-09-25T09:42:30Z</dcterms:created>
  <dcterms:modified xsi:type="dcterms:W3CDTF">2020-09-28T08:09:35Z</dcterms:modified>
</cp:coreProperties>
</file>