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D44" i="24"/>
  <c r="C44" i="24"/>
  <c r="M44" i="24" s="1"/>
  <c r="B44" i="24"/>
  <c r="K44" i="24" s="1"/>
  <c r="K43" i="24"/>
  <c r="H43" i="24"/>
  <c r="F43" i="24"/>
  <c r="C43" i="24"/>
  <c r="B43" i="24"/>
  <c r="D43" i="24" s="1"/>
  <c r="L42" i="24"/>
  <c r="I42" i="24"/>
  <c r="G42" i="24"/>
  <c r="C42" i="24"/>
  <c r="M42" i="24" s="1"/>
  <c r="B42" i="24"/>
  <c r="D42" i="24" s="1"/>
  <c r="K41" i="24"/>
  <c r="H41" i="24"/>
  <c r="F41" i="24"/>
  <c r="C41" i="24"/>
  <c r="M41" i="24" s="1"/>
  <c r="B41" i="24"/>
  <c r="D41" i="24" s="1"/>
  <c r="L40" i="24"/>
  <c r="I40" i="24"/>
  <c r="G40" i="24"/>
  <c r="C40" i="24"/>
  <c r="M40" i="24" s="1"/>
  <c r="B40" i="24"/>
  <c r="D40" i="24" s="1"/>
  <c r="M36" i="24"/>
  <c r="L36" i="24"/>
  <c r="K36" i="24"/>
  <c r="J36" i="24"/>
  <c r="I36" i="24"/>
  <c r="H36" i="24"/>
  <c r="G36" i="24"/>
  <c r="F36" i="24"/>
  <c r="E36" i="24"/>
  <c r="D36" i="24"/>
  <c r="M22" i="24"/>
  <c r="L57" i="15"/>
  <c r="K57" i="15"/>
  <c r="C38" i="24"/>
  <c r="C37" i="24"/>
  <c r="C35" i="24"/>
  <c r="C34" i="24"/>
  <c r="C33" i="24"/>
  <c r="I33" i="24" s="1"/>
  <c r="C32" i="24"/>
  <c r="C31" i="24"/>
  <c r="C30" i="24"/>
  <c r="C29" i="24"/>
  <c r="C28" i="24"/>
  <c r="C27" i="24"/>
  <c r="C26" i="24"/>
  <c r="M26" i="24" s="1"/>
  <c r="C25" i="24"/>
  <c r="C24" i="24"/>
  <c r="E24" i="24" s="1"/>
  <c r="C23" i="24"/>
  <c r="C22" i="24"/>
  <c r="C21" i="24"/>
  <c r="C20" i="24"/>
  <c r="C19" i="24"/>
  <c r="C18" i="24"/>
  <c r="C17" i="24"/>
  <c r="I17" i="24" s="1"/>
  <c r="C16" i="24"/>
  <c r="C15" i="24"/>
  <c r="C9" i="24"/>
  <c r="I9" i="24" s="1"/>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J9" i="24" l="1"/>
  <c r="H9" i="24"/>
  <c r="D9" i="24"/>
  <c r="K9" i="24"/>
  <c r="F9" i="24"/>
  <c r="K22" i="24"/>
  <c r="F22" i="24"/>
  <c r="D22" i="24"/>
  <c r="H22" i="24"/>
  <c r="J22" i="24"/>
  <c r="B45" i="24"/>
  <c r="B39" i="24"/>
  <c r="I8" i="24"/>
  <c r="L8" i="24"/>
  <c r="M8" i="24"/>
  <c r="G8" i="24"/>
  <c r="E8" i="24"/>
  <c r="K26" i="24"/>
  <c r="F26" i="24"/>
  <c r="D26" i="24"/>
  <c r="H26" i="24"/>
  <c r="J26" i="24"/>
  <c r="K20" i="24"/>
  <c r="F20" i="24"/>
  <c r="D20" i="24"/>
  <c r="J20" i="24"/>
  <c r="H20" i="24"/>
  <c r="K30" i="24"/>
  <c r="F30" i="24"/>
  <c r="D30" i="24"/>
  <c r="H30" i="24"/>
  <c r="J30" i="24"/>
  <c r="B14" i="24"/>
  <c r="B6" i="24"/>
  <c r="J7" i="24"/>
  <c r="H7" i="24"/>
  <c r="K7" i="24"/>
  <c r="F7" i="24"/>
  <c r="D7" i="24"/>
  <c r="K24" i="24"/>
  <c r="F24" i="24"/>
  <c r="D24" i="24"/>
  <c r="J24" i="24"/>
  <c r="H24" i="24"/>
  <c r="K32" i="24"/>
  <c r="F32" i="24"/>
  <c r="D32" i="24"/>
  <c r="J32" i="24"/>
  <c r="H32" i="24"/>
  <c r="K18" i="24"/>
  <c r="F18" i="24"/>
  <c r="D18" i="24"/>
  <c r="H18" i="24"/>
  <c r="J18" i="24"/>
  <c r="K16" i="24"/>
  <c r="F16" i="24"/>
  <c r="D16" i="24"/>
  <c r="J16" i="24"/>
  <c r="H16" i="24"/>
  <c r="K28" i="24"/>
  <c r="F28" i="24"/>
  <c r="D28" i="24"/>
  <c r="J28" i="24"/>
  <c r="H28" i="24"/>
  <c r="G21" i="24"/>
  <c r="M21" i="24"/>
  <c r="E21" i="24"/>
  <c r="L21" i="24"/>
  <c r="G27" i="24"/>
  <c r="M27" i="24"/>
  <c r="E27" i="24"/>
  <c r="L27" i="24"/>
  <c r="I27" i="24"/>
  <c r="M38" i="24"/>
  <c r="E38" i="24"/>
  <c r="L38" i="24"/>
  <c r="I38" i="24"/>
  <c r="G38" i="24"/>
  <c r="K66" i="24"/>
  <c r="I66" i="24"/>
  <c r="J66" i="24"/>
  <c r="G15" i="24"/>
  <c r="M15" i="24"/>
  <c r="E15" i="24"/>
  <c r="L15" i="24"/>
  <c r="I15" i="24"/>
  <c r="I18" i="24"/>
  <c r="L18" i="24"/>
  <c r="G18" i="24"/>
  <c r="E18" i="24"/>
  <c r="G31" i="24"/>
  <c r="M31" i="24"/>
  <c r="E31" i="24"/>
  <c r="L31" i="24"/>
  <c r="I31" i="24"/>
  <c r="I34" i="24"/>
  <c r="L34" i="24"/>
  <c r="G34" i="24"/>
  <c r="E34" i="24"/>
  <c r="M34" i="24"/>
  <c r="J15" i="24"/>
  <c r="H15" i="24"/>
  <c r="K15" i="24"/>
  <c r="F15" i="24"/>
  <c r="D15" i="24"/>
  <c r="J21" i="24"/>
  <c r="H21" i="24"/>
  <c r="D21" i="24"/>
  <c r="K21" i="24"/>
  <c r="F21" i="24"/>
  <c r="I22" i="24"/>
  <c r="L22" i="24"/>
  <c r="G22" i="24"/>
  <c r="E22" i="24"/>
  <c r="G25" i="24"/>
  <c r="M25" i="24"/>
  <c r="E25" i="24"/>
  <c r="L25" i="24"/>
  <c r="I28" i="24"/>
  <c r="L28" i="24"/>
  <c r="M28" i="24"/>
  <c r="G28" i="24"/>
  <c r="C45" i="24"/>
  <c r="C39" i="24"/>
  <c r="I25" i="24"/>
  <c r="K38" i="24"/>
  <c r="J38" i="24"/>
  <c r="H38" i="24"/>
  <c r="F38" i="24"/>
  <c r="J29" i="24"/>
  <c r="H29" i="24"/>
  <c r="D29" i="24"/>
  <c r="K29" i="24"/>
  <c r="F29" i="24"/>
  <c r="J35" i="24"/>
  <c r="H35" i="24"/>
  <c r="K35" i="24"/>
  <c r="F35" i="24"/>
  <c r="D35" i="24"/>
  <c r="I16" i="24"/>
  <c r="L16" i="24"/>
  <c r="M16" i="24"/>
  <c r="G16" i="24"/>
  <c r="I32" i="24"/>
  <c r="L32" i="24"/>
  <c r="M32" i="24"/>
  <c r="G32" i="24"/>
  <c r="E16" i="24"/>
  <c r="K74" i="24"/>
  <c r="I74" i="24"/>
  <c r="J74" i="24"/>
  <c r="J23" i="24"/>
  <c r="H23" i="24"/>
  <c r="K23" i="24"/>
  <c r="F23" i="24"/>
  <c r="D23" i="24"/>
  <c r="J19" i="24"/>
  <c r="H19" i="24"/>
  <c r="K19" i="24"/>
  <c r="F19" i="24"/>
  <c r="D19" i="24"/>
  <c r="J27" i="24"/>
  <c r="H27" i="24"/>
  <c r="K27" i="24"/>
  <c r="F27" i="24"/>
  <c r="D27" i="24"/>
  <c r="G19" i="24"/>
  <c r="M19" i="24"/>
  <c r="E19" i="24"/>
  <c r="L19" i="24"/>
  <c r="I19" i="24"/>
  <c r="G29" i="24"/>
  <c r="M29" i="24"/>
  <c r="E29" i="24"/>
  <c r="L29" i="24"/>
  <c r="G35" i="24"/>
  <c r="M35" i="24"/>
  <c r="E35" i="24"/>
  <c r="L35" i="24"/>
  <c r="I35" i="24"/>
  <c r="E28" i="24"/>
  <c r="D38" i="24"/>
  <c r="K58" i="24"/>
  <c r="I58" i="24"/>
  <c r="J58" i="24"/>
  <c r="J33" i="24"/>
  <c r="H33" i="24"/>
  <c r="D33" i="24"/>
  <c r="K33" i="24"/>
  <c r="F33" i="24"/>
  <c r="D37" i="24"/>
  <c r="J37" i="24"/>
  <c r="K37" i="24"/>
  <c r="H37" i="24"/>
  <c r="F37" i="24"/>
  <c r="G7" i="24"/>
  <c r="M7" i="24"/>
  <c r="E7" i="24"/>
  <c r="L7" i="24"/>
  <c r="I7" i="24"/>
  <c r="G23" i="24"/>
  <c r="M23" i="24"/>
  <c r="E23" i="24"/>
  <c r="L23" i="24"/>
  <c r="I23" i="24"/>
  <c r="I26" i="24"/>
  <c r="L26" i="24"/>
  <c r="G26" i="24"/>
  <c r="E26" i="24"/>
  <c r="M18" i="24"/>
  <c r="I29" i="24"/>
  <c r="G9" i="24"/>
  <c r="M9" i="24"/>
  <c r="E9" i="24"/>
  <c r="L9" i="24"/>
  <c r="C14" i="24"/>
  <c r="C6" i="24"/>
  <c r="G17" i="24"/>
  <c r="M17" i="24"/>
  <c r="E17" i="24"/>
  <c r="L17" i="24"/>
  <c r="I20" i="24"/>
  <c r="L20" i="24"/>
  <c r="M20" i="24"/>
  <c r="G20" i="24"/>
  <c r="I30" i="24"/>
  <c r="L30" i="24"/>
  <c r="G30" i="24"/>
  <c r="E30" i="24"/>
  <c r="G33" i="24"/>
  <c r="M33" i="24"/>
  <c r="E33" i="24"/>
  <c r="L33" i="24"/>
  <c r="I37" i="24"/>
  <c r="G37" i="24"/>
  <c r="L37" i="24"/>
  <c r="M37" i="24"/>
  <c r="E37" i="24"/>
  <c r="E20" i="24"/>
  <c r="M30" i="24"/>
  <c r="J31" i="24"/>
  <c r="H31" i="24"/>
  <c r="K31" i="24"/>
  <c r="F31" i="24"/>
  <c r="D31" i="24"/>
  <c r="K8" i="24"/>
  <c r="F8" i="24"/>
  <c r="D8" i="24"/>
  <c r="J8" i="24"/>
  <c r="H8" i="24"/>
  <c r="J17" i="24"/>
  <c r="H17" i="24"/>
  <c r="D17" i="24"/>
  <c r="K17" i="24"/>
  <c r="F17" i="24"/>
  <c r="J25" i="24"/>
  <c r="H25" i="24"/>
  <c r="D25" i="24"/>
  <c r="K25" i="24"/>
  <c r="F25" i="24"/>
  <c r="K34" i="24"/>
  <c r="F34" i="24"/>
  <c r="D34" i="24"/>
  <c r="H34" i="24"/>
  <c r="J34" i="24"/>
  <c r="I24" i="24"/>
  <c r="L24" i="24"/>
  <c r="M24" i="24"/>
  <c r="G24" i="24"/>
  <c r="I21" i="24"/>
  <c r="E32" i="24"/>
  <c r="J77" i="24"/>
  <c r="K53" i="24"/>
  <c r="I53" i="24"/>
  <c r="K61" i="24"/>
  <c r="I61" i="24"/>
  <c r="K69" i="24"/>
  <c r="I69" i="24"/>
  <c r="I43" i="24"/>
  <c r="G43" i="24"/>
  <c r="L43" i="24"/>
  <c r="K55" i="24"/>
  <c r="I55" i="24"/>
  <c r="K63" i="24"/>
  <c r="I63" i="24"/>
  <c r="K71" i="24"/>
  <c r="I71" i="24"/>
  <c r="E43" i="24"/>
  <c r="K52" i="24"/>
  <c r="I52" i="24"/>
  <c r="K60" i="24"/>
  <c r="I60" i="24"/>
  <c r="K68" i="24"/>
  <c r="I68" i="24"/>
  <c r="K57" i="24"/>
  <c r="I57" i="24"/>
  <c r="K65" i="24"/>
  <c r="I65" i="24"/>
  <c r="K73" i="24"/>
  <c r="I73" i="24"/>
  <c r="K54" i="24"/>
  <c r="I54" i="24"/>
  <c r="K62" i="24"/>
  <c r="I62" i="24"/>
  <c r="K70" i="24"/>
  <c r="I70" i="24"/>
  <c r="I41" i="24"/>
  <c r="G41" i="24"/>
  <c r="L41" i="24"/>
  <c r="K51" i="24"/>
  <c r="I51" i="24"/>
  <c r="K59" i="24"/>
  <c r="I59" i="24"/>
  <c r="K67" i="24"/>
  <c r="I67" i="24"/>
  <c r="K75" i="24"/>
  <c r="K77" i="24" s="1"/>
  <c r="I75" i="24"/>
  <c r="E41" i="24"/>
  <c r="M43" i="24"/>
  <c r="K56" i="24"/>
  <c r="I56" i="24"/>
  <c r="K64" i="24"/>
  <c r="I64" i="24"/>
  <c r="K72" i="24"/>
  <c r="I72" i="24"/>
  <c r="F40" i="24"/>
  <c r="J41" i="24"/>
  <c r="F42" i="24"/>
  <c r="J43" i="24"/>
  <c r="F44" i="24"/>
  <c r="H40" i="24"/>
  <c r="H42" i="24"/>
  <c r="H44" i="24"/>
  <c r="J40" i="24"/>
  <c r="J42" i="24"/>
  <c r="J44" i="24"/>
  <c r="K40" i="24"/>
  <c r="K42" i="24"/>
  <c r="E40" i="24"/>
  <c r="E42" i="24"/>
  <c r="E44" i="24"/>
  <c r="I14" i="24" l="1"/>
  <c r="L14" i="24"/>
  <c r="G14" i="24"/>
  <c r="E14" i="24"/>
  <c r="M14" i="24"/>
  <c r="I77" i="24"/>
  <c r="J78" i="24" s="1"/>
  <c r="J79" i="24"/>
  <c r="K79" i="24"/>
  <c r="K78" i="24"/>
  <c r="I39" i="24"/>
  <c r="G39" i="24"/>
  <c r="L39" i="24"/>
  <c r="M39" i="24"/>
  <c r="E39" i="24"/>
  <c r="H39" i="24"/>
  <c r="F39" i="24"/>
  <c r="D39" i="24"/>
  <c r="J39" i="24"/>
  <c r="K39" i="24"/>
  <c r="I45" i="24"/>
  <c r="G45" i="24"/>
  <c r="L45" i="24"/>
  <c r="E45" i="24"/>
  <c r="M45" i="24"/>
  <c r="H45" i="24"/>
  <c r="F45" i="24"/>
  <c r="D45" i="24"/>
  <c r="J45" i="24"/>
  <c r="K45" i="24"/>
  <c r="K6" i="24"/>
  <c r="F6" i="24"/>
  <c r="D6" i="24"/>
  <c r="H6" i="24"/>
  <c r="J6" i="24"/>
  <c r="I6" i="24"/>
  <c r="L6" i="24"/>
  <c r="G6" i="24"/>
  <c r="E6" i="24"/>
  <c r="M6" i="24"/>
  <c r="K14" i="24"/>
  <c r="F14" i="24"/>
  <c r="D14" i="24"/>
  <c r="H14" i="24"/>
  <c r="J14" i="24"/>
  <c r="I78" i="24" l="1"/>
  <c r="I79" i="24"/>
  <c r="I83" i="24" l="1"/>
  <c r="I82" i="24"/>
  <c r="I81" i="24"/>
</calcChain>
</file>

<file path=xl/sharedStrings.xml><?xml version="1.0" encoding="utf-8"?>
<sst xmlns="http://schemas.openxmlformats.org/spreadsheetml/2006/main" count="1652" uniqueCount="521">
  <si>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</si>
  <si>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</si>
  <si>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</si>
  <si>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</si>
  <si>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</si>
  <si>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</si>
  <si>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</si>
  <si>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</si>
  <si>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</si>
  <si>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</si>
  <si>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</si>
  <si>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</si>
  <si>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</si>
  <si>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Dresden (074)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</si>
  <si>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</si>
  <si>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</si>
  <si>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</si>
  <si>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</si>
  <si>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</si>
  <si>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</si>
  <si>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</si>
  <si>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</si>
  <si>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</si>
  <si>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</si>
  <si>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</si>
  <si>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</si>
  <si>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</si>
  <si>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</si>
  <si>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</si>
  <si>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</si>
  <si>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</si>
  <si>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</si>
  <si>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</si>
  <si>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</si>
  <si>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</si>
  <si>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</si>
  <si>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</si>
  <si>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</si>
  <si>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</si>
  <si>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</si>
  <si>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</si>
  <si>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</si>
  <si>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</si>
  <si>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</si>
  <si>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</si>
  <si>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</si>
  <si>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</si>
  <si>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</si>
  <si>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</si>
  <si>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</si>
  <si>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</si>
  <si>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</si>
  <si>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</si>
  <si>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</si>
  <si>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</si>
  <si>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</si>
  <si>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</si>
  <si>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</si>
  <si>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</si>
  <si>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</si>
  <si>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</si>
  <si>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</si>
  <si>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</si>
  <si>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</si>
  <si>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</si>
  <si>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</si>
  <si>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</si>
  <si>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</si>
  <si>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</si>
  <si>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</si>
  <si>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</si>
  <si>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</si>
  <si>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</si>
  <si>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</si>
  <si>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</si>
  <si>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</si>
  <si>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</si>
  <si>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</si>
  <si>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</si>
  <si>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</si>
  <si>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</si>
  <si>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</si>
  <si>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</si>
  <si>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</si>
  <si>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</si>
  <si>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</si>
  <si>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</si>
  <si>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</si>
  <si>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</si>
  <si>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</si>
  <si>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</si>
  <si>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</si>
  <si>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Dresden (074);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</si>
  <si>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</si>
  <si>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</si>
  <si>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</si>
  <si>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</si>
  <si>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</si>
  <si>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</si>
  <si>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</si>
  <si>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</si>
  <si>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</si>
  <si>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</si>
  <si>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</si>
  <si>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</si>
  <si>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</si>
  <si>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</si>
  <si>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</si>
  <si>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</si>
  <si>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</si>
  <si>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</si>
  <si>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</si>
  <si>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</si>
  <si>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</si>
  <si>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</si>
  <si>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</si>
  <si>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</si>
  <si>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</si>
  <si>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</si>
  <si>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</si>
  <si>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</si>
  <si>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</si>
  <si>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</si>
  <si>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</si>
  <si>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</si>
  <si>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</si>
  <si>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</si>
  <si>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</si>
  <si>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</si>
  <si>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</si>
  <si>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</si>
  <si>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</si>
  <si>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</si>
  <si>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</si>
  <si>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</si>
  <si>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</si>
  <si>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</si>
  <si>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</si>
  <si>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</si>
  <si>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</si>
  <si>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</si>
  <si>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</si>
  <si>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</si>
  <si>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</si>
  <si>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</si>
  <si>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</si>
  <si>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</si>
  <si>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</si>
  <si>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</si>
  <si>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</si>
  <si>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</si>
  <si>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</si>
  <si>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</si>
  <si>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</si>
  <si>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</si>
  <si>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</si>
  <si>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</si>
  <si>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</si>
  <si>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</si>
  <si>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</si>
  <si>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</si>
  <si>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</si>
  <si>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</si>
  <si>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</si>
  <si>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</si>
  <si>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</si>
  <si>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</si>
  <si>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</si>
  <si>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</si>
  <si>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</si>
  <si>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</si>
  <si>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</si>
  <si>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</si>
  <si>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</si>
  <si>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</si>
  <si>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</si>
  <si>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</si>
  <si>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</si>
  <si>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</si>
  <si>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</si>
  <si>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</si>
  <si>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</si>
  <si>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</si>
  <si>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Dresden (074)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</si>
  <si>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</si>
  <si>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</si>
  <si>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</si>
  <si>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</si>
  <si>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</si>
  <si>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</si>
  <si>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</si>
  <si>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</si>
  <si>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</si>
  <si>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</si>
  <si>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</si>
  <si>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</si>
  <si>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</si>
  <si>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</si>
  <si>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</si>
  <si>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</si>
  <si>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</si>
  <si>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</si>
  <si>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</si>
  <si>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</si>
  <si>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</si>
  <si>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</si>
  <si>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</si>
  <si>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</si>
  <si>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</si>
  <si>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</si>
  <si>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</si>
  <si>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</si>
  <si>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</si>
  <si>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</si>
  <si>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</si>
  <si>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</si>
  <si>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</si>
  <si>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</si>
  <si>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</si>
  <si>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</si>
  <si>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</si>
  <si>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</si>
  <si>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</si>
  <si>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</si>
  <si>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</si>
  <si>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</si>
  <si>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</si>
  <si>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</si>
  <si>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</si>
  <si>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</si>
  <si>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</si>
  <si>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</si>
  <si>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</si>
  <si>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</si>
  <si>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</si>
  <si>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</si>
  <si>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</si>
  <si>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</si>
  <si>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</si>
  <si>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</si>
  <si>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</si>
  <si>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</si>
  <si>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</si>
  <si>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</si>
  <si>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</si>
  <si>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</si>
  <si>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</si>
  <si>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</si>
  <si>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</si>
  <si>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</si>
  <si>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</si>
  <si>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</si>
  <si>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</si>
  <si>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</si>
  <si>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</si>
  <si>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</si>
  <si>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</si>
  <si>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</si>
  <si>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</si>
  <si>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</si>
  <si>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</si>
  <si>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</si>
  <si>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</si>
  <si>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</si>
  <si>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</si>
  <si>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</si>
  <si>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</si>
  <si>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</si>
  <si>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</si>
  <si>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</si>
  <si>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</si>
  <si>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</si>
  <si>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</si>
  <si>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</si>
  <si>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</si>
  <si>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</si>
  <si>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</si>
  <si>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</si>
  <si>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</si>
  <si>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</si>
  <si>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</si>
  <si>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</si>
  <si>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</si>
  <si>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</si>
  <si>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</si>
  <si>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</si>
  <si>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</si>
  <si>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</si>
  <si>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</si>
  <si>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</si>
  <si>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</si>
  <si>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</si>
  <si>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</si>
  <si>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</si>
  <si>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</si>
  <si>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</si>
  <si>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</si>
  <si>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</si>
  <si>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</si>
  <si>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</si>
  <si>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</si>
  <si>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</si>
  <si>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</si>
  <si>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</si>
  <si>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</si>
  <si>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</si>
  <si>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</si>
  <si>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</si>
  <si>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</si>
  <si>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</si>
  <si>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</si>
  <si>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</si>
  <si>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</si>
  <si>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</si>
  <si>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</si>
  <si>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</si>
  <si>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</si>
  <si>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</si>
  <si>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</si>
  <si>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</si>
  <si>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</si>
  <si>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</si>
  <si>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</si>
  <si>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</si>
  <si>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</si>
  <si>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</si>
  <si>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</si>
  <si>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Dresden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</si>
  <si>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</si>
  <si>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</si>
  <si>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</si>
  <si>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</si>
  <si>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</si>
  <si>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</si>
  <si>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</si>
  <si>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</si>
  <si>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</si>
  <si>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</si>
  <si>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</si>
  <si>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</si>
  <si>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</si>
  <si>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</si>
  <si>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</si>
  <si>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</si>
  <si>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</si>
  <si>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</si>
  <si>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</si>
  <si>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</si>
  <si>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</si>
  <si>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</si>
  <si>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</si>
  <si>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</si>
  <si>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</si>
  <si>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</si>
  <si>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</si>
  <si>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</si>
  <si>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</si>
  <si>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</si>
  <si>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</si>
  <si>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</si>
  <si>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</si>
  <si>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</si>
  <si>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</si>
  <si>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</si>
  <si>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</si>
  <si>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</si>
  <si>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</si>
  <si>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</si>
  <si>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</si>
  <si>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</si>
  <si>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</si>
  <si>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</si>
  <si>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</si>
  <si>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</si>
  <si>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Dresden (074);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</si>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</sst>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{67800BB8-F243-463A-BDF5-74917063EB58}</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E1BD-4AD2-8DA3-937BACCDBB0D}"/>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{74C061B6-F3CC-481A-BC53-74F5E5E40D48}</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E1BD-4AD2-8DA3-937BACCDBB0D}"/>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{2337CF50-80E8-49FD-9B16-A06805884D96}</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E1BD-4AD2-8DA3-937BACCDBB0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{CAFA253E-7B67-4D94-8C90-5C699458E788}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1BD-4AD2-8DA3-937BACCDBB0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1.3790151486954256</c:v>
                </c:pt>
                <c:pt idx="1">
                  <c:v>0.53902318103720548</c:v>
                </c:pt>
                <c:pt idx="2">
                  <c:v>0.95490282911153723</c:v>
                </c:pt>
                <c:pt idx="3">
                  <c:v>1.0875687030768</c:v>
                </c:pt>
              </c:numCache>
            </c:numRef>
          </c:val>
          <c:extLst>
            <c:ext xmlns:c16="http://schemas.microsoft.com/office/drawing/2014/chart" uri="{C3380CC4-5D6E-409C-BE32-E72D297353CC}">
              <c16:uniqueId val="{00000004-E1BD-4AD2-8DA3-937BACCDBB0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{1ADD2282-4E93-4DDB-A64E-63AAFB6F30D6}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1BD-4AD2-8DA3-937BACCDBB0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{DC1F675E-CF23-4B84-A9FA-EA0F2932ACAA}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1BD-4AD2-8DA3-937BACCDBB0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{78E0810E-BE37-4384-8DD7-4CD5D53593A3}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1BD-4AD2-8DA3-937BACCDBB0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{3E864892-1D5C-4503-BF2C-AA28D52903DD}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1BD-4AD2-8DA3-937BACCDBB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1BD-4AD2-8DA3-937BACCDBB0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1BD-4AD2-8DA3-937BACCDBB0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{37F93364-58E6-41B3-A07C-DC95308C7A78}</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56FB-46B6-A72A-3FDEF8A0B8D1}"/>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{24EC72ED-447B-4DCE-8FF4-6685C35E65C1}</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56FB-46B6-A72A-3FDEF8A0B8D1}"/>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{6E2511AD-E670-4BB8-A1DB-BB93CE2FEE3B}</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56FB-46B6-A72A-3FDEF8A0B8D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{7560DB20-5071-4DD3-8FAF-677AE5ED9141}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6FB-46B6-A72A-3FDEF8A0B8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-3.4913489942326628</c:v>
                </c:pt>
                <c:pt idx="1">
                  <c:v>-3.5996476124832824</c:v>
                </c:pt>
                <c:pt idx="2">
                  <c:v>-3.6279896103654186</c:v>
                </c:pt>
                <c:pt idx="3">
                  <c:v>-2.8655893304673015</c:v>
                </c:pt>
              </c:numCache>
            </c:numRef>
          </c:val>
          <c:extLst>
            <c:ext xmlns:c16="http://schemas.microsoft.com/office/drawing/2014/chart" uri="{C3380CC4-5D6E-409C-BE32-E72D297353CC}">
              <c16:uniqueId val="{00000004-56FB-46B6-A72A-3FDEF8A0B8D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{3383C955-66D1-4F4A-993D-210C2B69C622}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6FB-46B6-A72A-3FDEF8A0B8D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{874343C5-3BA5-4928-BCB0-BFEFAC8B155D}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6FB-46B6-A72A-3FDEF8A0B8D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{0282DAB4-0C5D-4C2F-B912-BBCC523AC611}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6FB-46B6-A72A-3FDEF8A0B8D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{CF0B00DC-0EA1-44C5-A80C-D0CFCF31DA22}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6FB-46B6-A72A-3FDEF8A0B8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6FB-46B6-A72A-3FDEF8A0B8D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6FB-46B6-A72A-3FDEF8A0B8D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{F614B3EB-798C-40FB-92B9-7335E33ED77E}</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2E4E-41EF-82D2-B1C04AFEE5B1}"/>
                </c:ext>
              </c:extLst>
            </c:dLbl>
            <c:dLbl>
              <c:idx val="1"/>
              <c:tx>
                <c:strRef>
                  <c:f>Daten_Diagramme!$D$15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{27D239E2-80A0-4E67-8532-3D104E17696F}</c15:txfldGUID>
                      <c15:f>Daten_Diagramme!$D$15</c15:f>
                      <c15:dlblFieldTableCache>
                        <c:ptCount val="1"/>
                        <c:pt idx="0">
                          <c:v>10.1</c:v>
                        </c:pt>
                      </c15:dlblFieldTableCache>
                    </c15:dlblFTEntry>
                  </c15:dlblFieldTable>
                  <c15:showDataLabelsRange val="0"/>
                </c:ext>
                <c:ext xmlns:c16="http://schemas.microsoft.com/office/drawing/2014/chart" uri="{C3380CC4-5D6E-409C-BE32-E72D297353CC}">
                  <c16:uniqueId val="{00000001-2E4E-41EF-82D2-B1C04AFEE5B1}"/>
                </c:ext>
              </c:extLst>
            </c:dLbl>
            <c:dLbl>
              <c:idx val="2"/>
              <c:tx>
                <c:strRef>
                  <c:f>Daten_Diagramme!$D$16</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{B5966AB2-6781-4BD3-AEE9-AD06DFC24D21}</c15:txfldGUID>
                      <c15:f>Daten_Diagramme!$D$16</c15:f>
                      <c15:dlblFieldTableCache>
                        <c:ptCount val="1"/>
                        <c:pt idx="0">
                          <c:v>9.5</c:v>
                        </c:pt>
                      </c15:dlblFieldTableCache>
                    </c15:dlblFTEntry>
                  </c15:dlblFieldTable>
                  <c15:showDataLabelsRange val="0"/>
                </c:ext>
                <c:ext xmlns:c16="http://schemas.microsoft.com/office/drawing/2014/chart" uri="{C3380CC4-5D6E-409C-BE32-E72D297353CC}">
                  <c16:uniqueId val="{00000002-2E4E-41EF-82D2-B1C04AFEE5B1}"/>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{22D67BCC-A753-4574-97D5-BDEB0D265505}</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2E4E-41EF-82D2-B1C04AFEE5B1}"/>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{C7D16040-148C-4585-8392-ACD0EFEB710E}</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2E4E-41EF-82D2-B1C04AFEE5B1}"/>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{93FFB677-9A6F-41ED-B082-66F40596F708}</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2E4E-41EF-82D2-B1C04AFEE5B1}"/>
                </c:ext>
              </c:extLst>
            </c:dLbl>
            <c:dLbl>
              <c:idx val="6"/>
              <c:tx>
                <c:strRef>
                  <c:f>Daten_Diagramme!$D$20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{B341F54B-44D7-4DF8-85AB-A94292A09D3E}</c15:txfldGUID>
                      <c15:f>Daten_Diagramme!$D$20</c15:f>
                      <c15:dlblFieldTableCache>
                        <c:ptCount val="1"/>
                        <c:pt idx="0">
                          <c:v>-3.2</c:v>
                        </c:pt>
                      </c15:dlblFieldTableCache>
                    </c15:dlblFTEntry>
                  </c15:dlblFieldTable>
                  <c15:showDataLabelsRange val="0"/>
                </c:ext>
                <c:ext xmlns:c16="http://schemas.microsoft.com/office/drawing/2014/chart" uri="{C3380CC4-5D6E-409C-BE32-E72D297353CC}">
                  <c16:uniqueId val="{00000006-2E4E-41EF-82D2-B1C04AFEE5B1}"/>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{F01D1CF4-F795-49E6-830E-1131D2AA0CD3}</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2E4E-41EF-82D2-B1C04AFEE5B1}"/>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{7D9CFFE7-1BE7-45E0-9253-73DB28B9F313}</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2E4E-41EF-82D2-B1C04AFEE5B1}"/>
                </c:ext>
              </c:extLst>
            </c:dLbl>
            <c:dLbl>
              <c:idx val="9"/>
              <c:tx>
                <c:strRef>
                  <c:f>Daten_Diagramme!$D$23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{85EF7747-DEC9-40E2-BDC3-0E58F45FC154}</c15:txfldGUID>
                      <c15:f>Daten_Diagramme!$D$23</c15:f>
                      <c15:dlblFieldTableCache>
                        <c:ptCount val="1"/>
                        <c:pt idx="0">
                          <c:v>3.6</c:v>
                        </c:pt>
                      </c15:dlblFieldTableCache>
                    </c15:dlblFTEntry>
                  </c15:dlblFieldTable>
                  <c15:showDataLabelsRange val="0"/>
                </c:ext>
                <c:ext xmlns:c16="http://schemas.microsoft.com/office/drawing/2014/chart" uri="{C3380CC4-5D6E-409C-BE32-E72D297353CC}">
                  <c16:uniqueId val="{00000009-2E4E-41EF-82D2-B1C04AFEE5B1}"/>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{FAC97867-6972-4C6A-8E4D-DFA31412DFF5}</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2E4E-41EF-82D2-B1C04AFEE5B1}"/>
                </c:ext>
              </c:extLst>
            </c:dLbl>
            <c:dLbl>
              <c:idx val="11"/>
              <c:tx>
                <c:strRef>
                  <c:f>Daten_Diagramme!$D$25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{6D8077CA-59DF-4DF3-B70D-35E5D90A863F}</c15:txfldGUID>
                      <c15:f>Daten_Diagramme!$D$25</c15:f>
                      <c15:dlblFieldTableCache>
                        <c:ptCount val="1"/>
                        <c:pt idx="0">
                          <c:v>5.0</c:v>
                        </c:pt>
                      </c15:dlblFieldTableCache>
                    </c15:dlblFTEntry>
                  </c15:dlblFieldTable>
                  <c15:showDataLabelsRange val="0"/>
                </c:ext>
                <c:ext xmlns:c16="http://schemas.microsoft.com/office/drawing/2014/chart" uri="{C3380CC4-5D6E-409C-BE32-E72D297353CC}">
                  <c16:uniqueId val="{0000000B-2E4E-41EF-82D2-B1C04AFEE5B1}"/>
                </c:ext>
              </c:extLst>
            </c:dLbl>
            <c:dLbl>
              <c:idx val="12"/>
              <c:tx>
                <c:strRef>
                  <c:f>Daten_Diagramme!$D$26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{7A5443CE-A2E2-4C59-A9A4-2A76C6B2BE5B}</c15:txfldGUID>
                      <c15:f>Daten_Diagramme!$D$26</c15:f>
                      <c15:dlblFieldTableCache>
                        <c:ptCount val="1"/>
                        <c:pt idx="0">
                          <c:v>-1.4</c:v>
                        </c:pt>
                      </c15:dlblFieldTableCache>
                    </c15:dlblFTEntry>
                  </c15:dlblFieldTable>
                  <c15:showDataLabelsRange val="0"/>
                </c:ext>
                <c:ext xmlns:c16="http://schemas.microsoft.com/office/drawing/2014/chart" uri="{C3380CC4-5D6E-409C-BE32-E72D297353CC}">
                  <c16:uniqueId val="{0000000C-2E4E-41EF-82D2-B1C04AFEE5B1}"/>
                </c:ext>
              </c:extLst>
            </c:dLbl>
            <c:dLbl>
              <c:idx val="13"/>
              <c:tx>
                <c:strRef>
                  <c:f>Daten_Diagramme!$D$27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{05CCCA24-026C-4293-9208-7B9F7AF805BB}</c15:txfldGUID>
                      <c15:f>Daten_Diagramme!$D$27</c15:f>
                      <c15:dlblFieldTableCache>
                        <c:ptCount val="1"/>
                        <c:pt idx="0">
                          <c:v>2.9</c:v>
                        </c:pt>
                      </c15:dlblFieldTableCache>
                    </c15:dlblFTEntry>
                  </c15:dlblFieldTable>
                  <c15:showDataLabelsRange val="0"/>
                </c:ext>
                <c:ext xmlns:c16="http://schemas.microsoft.com/office/drawing/2014/chart" uri="{C3380CC4-5D6E-409C-BE32-E72D297353CC}">
                  <c16:uniqueId val="{0000000D-2E4E-41EF-82D2-B1C04AFEE5B1}"/>
                </c:ext>
              </c:extLst>
            </c:dLbl>
            <c:dLbl>
              <c:idx val="14"/>
              <c:tx>
                <c:strRef>
                  <c:f>Daten_Diagramme!$D$28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{522DE374-81EC-4F94-8695-60FCB06AAB62}</c15:txfldGUID>
                      <c15:f>Daten_Diagramme!$D$28</c15:f>
                      <c15:dlblFieldTableCache>
                        <c:ptCount val="1"/>
                        <c:pt idx="0">
                          <c:v>0.0</c:v>
                        </c:pt>
                      </c15:dlblFieldTableCache>
                    </c15:dlblFTEntry>
                  </c15:dlblFieldTable>
                  <c15:showDataLabelsRange val="0"/>
                </c:ext>
                <c:ext xmlns:c16="http://schemas.microsoft.com/office/drawing/2014/chart" uri="{C3380CC4-5D6E-409C-BE32-E72D297353CC}">
                  <c16:uniqueId val="{0000000E-2E4E-41EF-82D2-B1C04AFEE5B1}"/>
                </c:ext>
              </c:extLst>
            </c:dLbl>
            <c:dLbl>
              <c:idx val="15"/>
              <c:tx>
                <c:strRef>
                  <c:f>Daten_Diagramme!$D$29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{2C5A8D1D-742B-46AA-8194-0F2457275E2A}</c15:txfldGUID>
                      <c15:f>Daten_Diagramme!$D$29</c15:f>
                      <c15:dlblFieldTableCache>
                        <c:ptCount val="1"/>
                        <c:pt idx="0">
                          <c:v>-8.0</c:v>
                        </c:pt>
                      </c15:dlblFieldTableCache>
                    </c15:dlblFTEntry>
                  </c15:dlblFieldTable>
                  <c15:showDataLabelsRange val="0"/>
                </c:ext>
                <c:ext xmlns:c16="http://schemas.microsoft.com/office/drawing/2014/chart" uri="{C3380CC4-5D6E-409C-BE32-E72D297353CC}">
                  <c16:uniqueId val="{0000000F-2E4E-41EF-82D2-B1C04AFEE5B1}"/>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{E2245DFB-40BE-4CCE-B8F6-61673AC1DCBF}</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2E4E-41EF-82D2-B1C04AFEE5B1}"/>
                </c:ext>
              </c:extLst>
            </c:dLbl>
            <c:dLbl>
              <c:idx val="17"/>
              <c:tx>
                <c:strRef>
                  <c:f>Daten_Diagramme!$D$31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{2747815B-B7A9-4448-ACA3-16A9EC0132CE}</c15:txfldGUID>
                      <c15:f>Daten_Diagramme!$D$31</c15:f>
                      <c15:dlblFieldTableCache>
                        <c:ptCount val="1"/>
                        <c:pt idx="0">
                          <c:v>0.6</c:v>
                        </c:pt>
                      </c15:dlblFieldTableCache>
                    </c15:dlblFTEntry>
                  </c15:dlblFieldTable>
                  <c15:showDataLabelsRange val="0"/>
                </c:ext>
                <c:ext xmlns:c16="http://schemas.microsoft.com/office/drawing/2014/chart" uri="{C3380CC4-5D6E-409C-BE32-E72D297353CC}">
                  <c16:uniqueId val="{00000011-2E4E-41EF-82D2-B1C04AFEE5B1}"/>
                </c:ext>
              </c:extLst>
            </c:dLbl>
            <c:dLbl>
              <c:idx val="18"/>
              <c:tx>
                <c:strRef>
                  <c:f>Daten_Diagramme!$D$32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{AF10AC36-8D6F-4B93-84F6-5DA1F7CE98C8}</c15:txfldGUID>
                      <c15:f>Daten_Diagramme!$D$32</c15:f>
                      <c15:dlblFieldTableCache>
                        <c:ptCount val="1"/>
                        <c:pt idx="0">
                          <c:v>3.8</c:v>
                        </c:pt>
                      </c15:dlblFieldTableCache>
                    </c15:dlblFTEntry>
                  </c15:dlblFieldTable>
                  <c15:showDataLabelsRange val="0"/>
                </c:ext>
                <c:ext xmlns:c16="http://schemas.microsoft.com/office/drawing/2014/chart" uri="{C3380CC4-5D6E-409C-BE32-E72D297353CC}">
                  <c16:uniqueId val="{00000012-2E4E-41EF-82D2-B1C04AFEE5B1}"/>
                </c:ext>
              </c:extLst>
            </c:dLbl>
            <c:dLbl>
              <c:idx val="19"/>
              <c:tx>
                <c:strRef>
                  <c:f>Daten_Diagramme!$D$33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{AF85AB2D-4D1B-45FB-9FA0-8824912251CA}</c15:txfldGUID>
                      <c15:f>Daten_Diagramme!$D$33</c15:f>
                      <c15:dlblFieldTableCache>
                        <c:ptCount val="1"/>
                        <c:pt idx="0">
                          <c:v>4.3</c:v>
                        </c:pt>
                      </c15:dlblFieldTableCache>
                    </c15:dlblFTEntry>
                  </c15:dlblFieldTable>
                  <c15:showDataLabelsRange val="0"/>
                </c:ext>
                <c:ext xmlns:c16="http://schemas.microsoft.com/office/drawing/2014/chart" uri="{C3380CC4-5D6E-409C-BE32-E72D297353CC}">
                  <c16:uniqueId val="{00000013-2E4E-41EF-82D2-B1C04AFEE5B1}"/>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{513C7F9B-7CEF-4D8D-82E2-7DBF165B83CD}</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2E4E-41EF-82D2-B1C04AFEE5B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{49F8531F-BF65-426C-9C02-5B313894ECAE}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E4E-41EF-82D2-B1C04AFEE5B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{7BD76208-5CAB-45DC-ABE6-14BAE508586D}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E4E-41EF-82D2-B1C04AFEE5B1}"/>
                </c:ext>
              </c:extLst>
            </c:dLbl>
            <c:dLbl>
              <c:idx val="23"/>
              <c:tx>
                <c:strRef>
                  <c:f>Daten_Diagramme!$D$37</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{AB9E03B4-A570-433D-AC3D-11335F226104}</c15:txfldGUID>
                      <c15:f>Daten_Diagramme!$D$37</c15:f>
                      <c15:dlblFieldTableCache>
                        <c:ptCount val="1"/>
                        <c:pt idx="0">
                          <c:v>10.1</c:v>
                        </c:pt>
                      </c15:dlblFieldTableCache>
                    </c15:dlblFTEntry>
                  </c15:dlblFieldTable>
                  <c15:showDataLabelsRange val="0"/>
                </c:ext>
                <c:ext xmlns:c16="http://schemas.microsoft.com/office/drawing/2014/chart" uri="{C3380CC4-5D6E-409C-BE32-E72D297353CC}">
                  <c16:uniqueId val="{00000017-2E4E-41EF-82D2-B1C04AFEE5B1}"/>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{FEEA8B7A-1C15-4876-8AB9-C96F4F22CE66}</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2E4E-41EF-82D2-B1C04AFEE5B1}"/>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{096F8C73-37F9-48EB-B508-4553C7AFF71C}</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2E4E-41EF-82D2-B1C04AFEE5B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{00E2B711-8CA9-4752-93E8-D9771DF21B45}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E4E-41EF-82D2-B1C04AFEE5B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{738101EE-74DD-44DD-B8EF-17D504C05E74}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E4E-41EF-82D2-B1C04AFEE5B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{F2921547-18BC-4F2B-A70B-B31E7070FC27}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E4E-41EF-82D2-B1C04AFEE5B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{686C20B4-A31B-4D51-8029-2CD5BE80C2C3}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E4E-41EF-82D2-B1C04AFEE5B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{E297D000-81FD-4ECF-A945-982ADBE64794}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E4E-41EF-82D2-B1C04AFEE5B1}"/>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{44357B95-8370-4C9F-9E2F-F8361BC48C17}</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2E4E-41EF-82D2-B1C04AFEE5B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1.3790151486954256</c:v>
                </c:pt>
                <c:pt idx="1">
                  <c:v>10.144927536231885</c:v>
                </c:pt>
                <c:pt idx="2">
                  <c:v>9.5479704797047962</c:v>
                </c:pt>
                <c:pt idx="3">
                  <c:v>0.30230912716279668</c:v>
                </c:pt>
                <c:pt idx="4">
                  <c:v>-8.2074852265265924E-2</c:v>
                </c:pt>
                <c:pt idx="5">
                  <c:v>0.62550529764690865</c:v>
                </c:pt>
                <c:pt idx="6">
                  <c:v>-3.1978680879413726</c:v>
                </c:pt>
                <c:pt idx="7">
                  <c:v>-2.4109920497753197</c:v>
                </c:pt>
                <c:pt idx="8">
                  <c:v>1.2824039056590799</c:v>
                </c:pt>
                <c:pt idx="9">
                  <c:v>3.6190476190476191</c:v>
                </c:pt>
                <c:pt idx="10">
                  <c:v>0.60379283952717067</c:v>
                </c:pt>
                <c:pt idx="11">
                  <c:v>4.9676784710511521</c:v>
                </c:pt>
                <c:pt idx="12">
                  <c:v>-1.4028403186698994</c:v>
                </c:pt>
                <c:pt idx="13">
                  <c:v>2.869772421176227</c:v>
                </c:pt>
                <c:pt idx="14">
                  <c:v>-4.0593829737879845E-2</c:v>
                </c:pt>
                <c:pt idx="15">
                  <c:v>-7.9747561675272518</c:v>
                </c:pt>
                <c:pt idx="16">
                  <c:v>-1.0627400768245838</c:v>
                </c:pt>
                <c:pt idx="17">
                  <c:v>0.58584740289694626</c:v>
                </c:pt>
                <c:pt idx="18">
                  <c:v>3.8452859141580538</c:v>
                </c:pt>
                <c:pt idx="19">
                  <c:v>4.2981822954262094</c:v>
                </c:pt>
                <c:pt idx="20">
                  <c:v>2.2237401335761993</c:v>
                </c:pt>
                <c:pt idx="21">
                  <c:v>0</c:v>
                </c:pt>
                <c:pt idx="23">
                  <c:v>10.144927536231885</c:v>
                </c:pt>
                <c:pt idx="24">
                  <c:v>0.48721331007191182</c:v>
                </c:pt>
                <c:pt idx="25">
                  <c:v>1.5520623355961927</c:v>
                </c:pt>
              </c:numCache>
            </c:numRef>
          </c:val>
          <c:extLst>
            <c:ext xmlns:c16="http://schemas.microsoft.com/office/drawing/2014/chart" uri="{C3380CC4-5D6E-409C-BE32-E72D297353CC}">
              <c16:uniqueId val="{00000020-2E4E-41EF-82D2-B1C04AFEE5B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{873AD91E-8594-4258-BE22-F90EB23AD27E}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E4E-41EF-82D2-B1C04AFEE5B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{3F0FF5D9-9028-46DC-9268-1EACCB0C83C5}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E4E-41EF-82D2-B1C04AFEE5B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{F2590DAD-2C8C-46FB-9CCD-890487116BBD}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E4E-41EF-82D2-B1C04AFEE5B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{9DC7ABD1-DB4A-45A5-A65E-26618C21AB8C}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E4E-41EF-82D2-B1C04AFEE5B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{55EF7DA3-1F7C-4B38-A0E9-5DC25729D629}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E4E-41EF-82D2-B1C04AFEE5B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{F3380258-B3C0-49C8-BA8F-183A20CA8AD0}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E4E-41EF-82D2-B1C04AFEE5B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{6CB9CCE7-C311-4FED-ADB1-C2A5DA7AC8D4}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E4E-41EF-82D2-B1C04AFEE5B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{727DBF47-AB6D-4BE3-A678-2833CE045754}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E4E-41EF-82D2-B1C04AFEE5B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{B4786257-45CC-478F-AEAD-5337B769A11A}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E4E-41EF-82D2-B1C04AFEE5B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{866330C5-4948-46E0-8D16-D3C42BC70C01}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E4E-41EF-82D2-B1C04AFEE5B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{633B9B8A-4D7C-426C-ABE9-53786DBDFC75}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E4E-41EF-82D2-B1C04AFEE5B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{1E189F96-B0B7-4D6B-A6A2-A09ED8021DB9}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E4E-41EF-82D2-B1C04AFEE5B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{8AAFC6A7-954F-49BE-A165-BC6A5625A585}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E4E-41EF-82D2-B1C04AFEE5B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{8AADC396-6925-444F-B9AF-190B635DDE30}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E4E-41EF-82D2-B1C04AFEE5B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{C1860335-94D3-476E-99ED-162A502461F7}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E4E-41EF-82D2-B1C04AFEE5B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{5515F5B2-7D50-4777-85A9-EDB8D4D2A3A4}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E4E-41EF-82D2-B1C04AFEE5B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{80C8A07B-24B2-4D8A-9151-1347AF00816D}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E4E-41EF-82D2-B1C04AFEE5B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{08785D9B-4955-4BA1-8AF8-38F6F7F8CAEF}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E4E-41EF-82D2-B1C04AFEE5B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{67B3AFC6-222A-449F-BAE8-681061110F65}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E4E-41EF-82D2-B1C04AFEE5B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{01F2474B-7BD3-4BCF-9A12-740B16F892CE}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E4E-41EF-82D2-B1C04AFEE5B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{2A43E8E4-516A-4BF5-9062-B297BAA2ADF7}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E4E-41EF-82D2-B1C04AFEE5B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{6BDE07DC-7D1C-490C-9814-67053B0D9784}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E4E-41EF-82D2-B1C04AFEE5B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{713C6C98-7F88-4785-BB52-0985FCE25E8C}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E4E-41EF-82D2-B1C04AFEE5B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{CC56F61D-1D89-4F83-8D2C-00D4ED47D629}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E4E-41EF-82D2-B1C04AFEE5B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{5D7D87E9-A98A-45FA-9DF1-5FC03A0DF608}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E4E-41EF-82D2-B1C04AFEE5B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{885477C0-B609-4ED0-8051-DAF2727728C5}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E4E-41EF-82D2-B1C04AFEE5B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{2E353EFB-76BD-4927-86D0-37D30B06CBB1}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E4E-41EF-82D2-B1C04AFEE5B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{FBDE5CCF-9712-4716-A631-4D36711EA536}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E4E-41EF-82D2-B1C04AFEE5B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{FD981147-5329-478E-B377-F670B6B3A3AA}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E4E-41EF-82D2-B1C04AFEE5B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{463A4DB2-88BC-457A-BC3E-861B24BE60A9}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E4E-41EF-82D2-B1C04AFEE5B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{989F5F19-ADB5-4A34-BB33-AE9146FB850B}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E4E-41EF-82D2-B1C04AFEE5B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{29649492-68B7-48B0-A4D8-A8178C72D93F}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E4E-41EF-82D2-B1C04AFEE5B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E4E-41EF-82D2-B1C04AFEE5B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E4E-41EF-82D2-B1C04AFEE5B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{42EA5C92-AEB9-4537-AA59-CE852BC374E2}</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7849-478F-B04D-A772B183CE6B}"/>
                </c:ext>
              </c:extLst>
            </c:dLbl>
            <c:dLbl>
              <c:idx val="1"/>
              <c:tx>
                <c:strRef>
                  <c:f>Daten_Diagramme!$E$15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{92834ED9-2690-4CD2-A0C1-A23911EE0BB6}</c15:txfldGUID>
                      <c15:f>Daten_Diagramme!$E$15</c15:f>
                      <c15:dlblFieldTableCache>
                        <c:ptCount val="1"/>
                        <c:pt idx="0">
                          <c:v>-1.3</c:v>
                        </c:pt>
                      </c15:dlblFieldTableCache>
                    </c15:dlblFTEntry>
                  </c15:dlblFieldTable>
                  <c15:showDataLabelsRange val="0"/>
                </c:ext>
                <c:ext xmlns:c16="http://schemas.microsoft.com/office/drawing/2014/chart" uri="{C3380CC4-5D6E-409C-BE32-E72D297353CC}">
                  <c16:uniqueId val="{00000001-7849-478F-B04D-A772B183CE6B}"/>
                </c:ext>
              </c:extLst>
            </c:dLbl>
            <c:dLbl>
              <c:idx val="2"/>
              <c:tx>
                <c:strRef>
                  <c:f>Daten_Diagramme!$E$16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{D957E632-34CC-4754-96B0-B0ADE3BB2C42}</c15:txfldGUID>
                      <c15:f>Daten_Diagramme!$E$16</c15:f>
                      <c15:dlblFieldTableCache>
                        <c:ptCount val="1"/>
                        <c:pt idx="0">
                          <c:v>4.2</c:v>
                        </c:pt>
                      </c15:dlblFieldTableCache>
                    </c15:dlblFTEntry>
                  </c15:dlblFieldTable>
                  <c15:showDataLabelsRange val="0"/>
                </c:ext>
                <c:ext xmlns:c16="http://schemas.microsoft.com/office/drawing/2014/chart" uri="{C3380CC4-5D6E-409C-BE32-E72D297353CC}">
                  <c16:uniqueId val="{00000002-7849-478F-B04D-A772B183CE6B}"/>
                </c:ext>
              </c:extLst>
            </c:dLbl>
            <c:dLbl>
              <c:idx val="3"/>
              <c:tx>
                <c:strRef>
                  <c:f>Daten_Diagramme!$E$17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{21138F7E-E0E2-4489-AFD6-9F262DA14AF9}</c15:txfldGUID>
                      <c15:f>Daten_Diagramme!$E$17</c15:f>
                      <c15:dlblFieldTableCache>
                        <c:ptCount val="1"/>
                        <c:pt idx="0">
                          <c:v>-5.7</c:v>
                        </c:pt>
                      </c15:dlblFieldTableCache>
                    </c15:dlblFTEntry>
                  </c15:dlblFieldTable>
                  <c15:showDataLabelsRange val="0"/>
                </c:ext>
                <c:ext xmlns:c16="http://schemas.microsoft.com/office/drawing/2014/chart" uri="{C3380CC4-5D6E-409C-BE32-E72D297353CC}">
                  <c16:uniqueId val="{00000003-7849-478F-B04D-A772B183CE6B}"/>
                </c:ext>
              </c:extLst>
            </c:dLbl>
            <c:dLbl>
              <c:idx val="4"/>
              <c:tx>
                <c:strRef>
                  <c:f>Daten_Diagramme!$E$18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{0DDB635F-9294-4C17-84E2-8C0136E98116}</c15:txfldGUID>
                      <c15:f>Daten_Diagramme!$E$18</c15:f>
                      <c15:dlblFieldTableCache>
                        <c:ptCount val="1"/>
                        <c:pt idx="0">
                          <c:v>-6.4</c:v>
                        </c:pt>
                      </c15:dlblFieldTableCache>
                    </c15:dlblFTEntry>
                  </c15:dlblFieldTable>
                  <c15:showDataLabelsRange val="0"/>
                </c:ext>
                <c:ext xmlns:c16="http://schemas.microsoft.com/office/drawing/2014/chart" uri="{C3380CC4-5D6E-409C-BE32-E72D297353CC}">
                  <c16:uniqueId val="{00000004-7849-478F-B04D-A772B183CE6B}"/>
                </c:ext>
              </c:extLst>
            </c:dLbl>
            <c:dLbl>
              <c:idx val="5"/>
              <c:tx>
                <c:strRef>
                  <c:f>Daten_Diagramme!$E$19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{E25A61ED-E182-4DF9-8730-58622071BE84}</c15:txfldGUID>
                      <c15:f>Daten_Diagramme!$E$19</c15:f>
                      <c15:dlblFieldTableCache>
                        <c:ptCount val="1"/>
                        <c:pt idx="0">
                          <c:v>-4.0</c:v>
                        </c:pt>
                      </c15:dlblFieldTableCache>
                    </c15:dlblFTEntry>
                  </c15:dlblFieldTable>
                  <c15:showDataLabelsRange val="0"/>
                </c:ext>
                <c:ext xmlns:c16="http://schemas.microsoft.com/office/drawing/2014/chart" uri="{C3380CC4-5D6E-409C-BE32-E72D297353CC}">
                  <c16:uniqueId val="{00000005-7849-478F-B04D-A772B183CE6B}"/>
                </c:ext>
              </c:extLst>
            </c:dLbl>
            <c:dLbl>
              <c:idx val="6"/>
              <c:tx>
                <c:strRef>
                  <c:f>Daten_Diagramme!$E$20</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{E2FF5EF4-F43C-4584-BD05-83C4BA8C111A}</c15:txfldGUID>
                      <c15:f>Daten_Diagramme!$E$20</c15:f>
                      <c15:dlblFieldTableCache>
                        <c:ptCount val="1"/>
                        <c:pt idx="0">
                          <c:v>-13.3</c:v>
                        </c:pt>
                      </c15:dlblFieldTableCache>
                    </c15:dlblFTEntry>
                  </c15:dlblFieldTable>
                  <c15:showDataLabelsRange val="0"/>
                </c:ext>
                <c:ext xmlns:c16="http://schemas.microsoft.com/office/drawing/2014/chart" uri="{C3380CC4-5D6E-409C-BE32-E72D297353CC}">
                  <c16:uniqueId val="{00000006-7849-478F-B04D-A772B183CE6B}"/>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{2EEF799F-8386-454E-BB26-14A643EE2A77}</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7849-478F-B04D-A772B183CE6B}"/>
                </c:ext>
              </c:extLst>
            </c:dLbl>
            <c:dLbl>
              <c:idx val="8"/>
              <c:tx>
                <c:strRef>
                  <c:f>Daten_Diagramme!$E$22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{1A2CB357-F39E-4569-8342-6357DD315466}</c15:txfldGUID>
                      <c15:f>Daten_Diagramme!$E$22</c15:f>
                      <c15:dlblFieldTableCache>
                        <c:ptCount val="1"/>
                        <c:pt idx="0">
                          <c:v>2.1</c:v>
                        </c:pt>
                      </c15:dlblFieldTableCache>
                    </c15:dlblFTEntry>
                  </c15:dlblFieldTable>
                  <c15:showDataLabelsRange val="0"/>
                </c:ext>
                <c:ext xmlns:c16="http://schemas.microsoft.com/office/drawing/2014/chart" uri="{C3380CC4-5D6E-409C-BE32-E72D297353CC}">
                  <c16:uniqueId val="{00000008-7849-478F-B04D-A772B183CE6B}"/>
                </c:ext>
              </c:extLst>
            </c:dLbl>
            <c:dLbl>
              <c:idx val="9"/>
              <c:tx>
                <c:strRef>
                  <c:f>Daten_Diagramme!$E$23</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{2E799DED-F1EF-46BE-8B2A-E4FF8E62D9EC}</c15:txfldGUID>
                      <c15:f>Daten_Diagramme!$E$23</c15:f>
                      <c15:dlblFieldTableCache>
                        <c:ptCount val="1"/>
                        <c:pt idx="0">
                          <c:v>-7.5</c:v>
                        </c:pt>
                      </c15:dlblFieldTableCache>
                    </c15:dlblFTEntry>
                  </c15:dlblFieldTable>
                  <c15:showDataLabelsRange val="0"/>
                </c:ext>
                <c:ext xmlns:c16="http://schemas.microsoft.com/office/drawing/2014/chart" uri="{C3380CC4-5D6E-409C-BE32-E72D297353CC}">
                  <c16:uniqueId val="{00000009-7849-478F-B04D-A772B183CE6B}"/>
                </c:ext>
              </c:extLst>
            </c:dLbl>
            <c:dLbl>
              <c:idx val="10"/>
              <c:tx>
                <c:strRef>
                  <c:f>Daten_Diagramme!$E$24</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{8A95FB8C-6816-493F-90C6-D997EAD07A9B}</c15:txfldGUID>
                      <c15:f>Daten_Diagramme!$E$24</c15:f>
                      <c15:dlblFieldTableCache>
                        <c:ptCount val="1"/>
                        <c:pt idx="0">
                          <c:v>-8.2</c:v>
                        </c:pt>
                      </c15:dlblFieldTableCache>
                    </c15:dlblFTEntry>
                  </c15:dlblFieldTable>
                  <c15:showDataLabelsRange val="0"/>
                </c:ext>
                <c:ext xmlns:c16="http://schemas.microsoft.com/office/drawing/2014/chart" uri="{C3380CC4-5D6E-409C-BE32-E72D297353CC}">
                  <c16:uniqueId val="{0000000A-7849-478F-B04D-A772B183CE6B}"/>
                </c:ext>
              </c:extLst>
            </c:dLbl>
            <c:dLbl>
              <c:idx val="11"/>
              <c:tx>
                <c:strRef>
                  <c:f>Daten_Diagramme!$E$25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{BAA200EC-15C8-4071-8A5C-6A8CEB9A8E6F}</c15:txfldGUID>
                      <c15:f>Daten_Diagramme!$E$25</c15:f>
                      <c15:dlblFieldTableCache>
                        <c:ptCount val="1"/>
                        <c:pt idx="0">
                          <c:v>-1.9</c:v>
                        </c:pt>
                      </c15:dlblFieldTableCache>
                    </c15:dlblFTEntry>
                  </c15:dlblFieldTable>
                  <c15:showDataLabelsRange val="0"/>
                </c:ext>
                <c:ext xmlns:c16="http://schemas.microsoft.com/office/drawing/2014/chart" uri="{C3380CC4-5D6E-409C-BE32-E72D297353CC}">
                  <c16:uniqueId val="{0000000B-7849-478F-B04D-A772B183CE6B}"/>
                </c:ext>
              </c:extLst>
            </c:dLbl>
            <c:dLbl>
              <c:idx val="12"/>
              <c:tx>
                <c:strRef>
                  <c:f>Daten_Diagramme!$E$26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{78FE6632-B322-4F11-8713-9C49203694DE}</c15:txfldGUID>
                      <c15:f>Daten_Diagramme!$E$26</c15:f>
                      <c15:dlblFieldTableCache>
                        <c:ptCount val="1"/>
                        <c:pt idx="0">
                          <c:v>-0.7</c:v>
                        </c:pt>
                      </c15:dlblFieldTableCache>
                    </c15:dlblFTEntry>
                  </c15:dlblFieldTable>
                  <c15:showDataLabelsRange val="0"/>
                </c:ext>
                <c:ext xmlns:c16="http://schemas.microsoft.com/office/drawing/2014/chart" uri="{C3380CC4-5D6E-409C-BE32-E72D297353CC}">
                  <c16:uniqueId val="{0000000C-7849-478F-B04D-A772B183CE6B}"/>
                </c:ext>
              </c:extLst>
            </c:dLbl>
            <c:dLbl>
              <c:idx val="13"/>
              <c:tx>
                <c:strRef>
                  <c:f>Daten_Diagramme!$E$27</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{70C2DCA9-3FDA-4F18-9578-5BD7919EA0CC}</c15:txfldGUID>
                      <c15:f>Daten_Diagramme!$E$27</c15:f>
                      <c15:dlblFieldTableCache>
                        <c:ptCount val="1"/>
                        <c:pt idx="0">
                          <c:v>-11.0</c:v>
                        </c:pt>
                      </c15:dlblFieldTableCache>
                    </c15:dlblFTEntry>
                  </c15:dlblFieldTable>
                  <c15:showDataLabelsRange val="0"/>
                </c:ext>
                <c:ext xmlns:c16="http://schemas.microsoft.com/office/drawing/2014/chart" uri="{C3380CC4-5D6E-409C-BE32-E72D297353CC}">
                  <c16:uniqueId val="{0000000D-7849-478F-B04D-A772B183CE6B}"/>
                </c:ext>
              </c:extLst>
            </c:dLbl>
            <c:dLbl>
              <c:idx val="14"/>
              <c:tx>
                <c:strRef>
                  <c:f>Daten_Diagramme!$E$28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{A69974DD-9E30-46AC-AA4B-4738A671EBF6}</c15:txfldGUID>
                      <c15:f>Daten_Diagramme!$E$28</c15:f>
                      <c15:dlblFieldTableCache>
                        <c:ptCount val="1"/>
                        <c:pt idx="0">
                          <c:v>-2.6</c:v>
                        </c:pt>
                      </c15:dlblFieldTableCache>
                    </c15:dlblFTEntry>
                  </c15:dlblFieldTable>
                  <c15:showDataLabelsRange val="0"/>
                </c:ext>
                <c:ext xmlns:c16="http://schemas.microsoft.com/office/drawing/2014/chart" uri="{C3380CC4-5D6E-409C-BE32-E72D297353CC}">
                  <c16:uniqueId val="{0000000E-7849-478F-B04D-A772B183CE6B}"/>
                </c:ext>
              </c:extLst>
            </c:dLbl>
            <c:dLbl>
              <c:idx val="15"/>
              <c:tx>
                <c:strRef>
                  <c:f>Daten_Diagramme!$E$29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{AEF5021E-3D73-4680-AC82-2DEAC576CC03}</c15:txfldGUID>
                      <c15:f>Daten_Diagramme!$E$29</c15:f>
                      <c15:dlblFieldTableCache>
                        <c:ptCount val="1"/>
                        <c:pt idx="0">
                          <c:v>1.7</c:v>
                        </c:pt>
                      </c15:dlblFieldTableCache>
                    </c15:dlblFTEntry>
                  </c15:dlblFieldTable>
                  <c15:showDataLabelsRange val="0"/>
                </c:ext>
                <c:ext xmlns:c16="http://schemas.microsoft.com/office/drawing/2014/chart" uri="{C3380CC4-5D6E-409C-BE32-E72D297353CC}">
                  <c16:uniqueId val="{0000000F-7849-478F-B04D-A772B183CE6B}"/>
                </c:ext>
              </c:extLst>
            </c:dLbl>
            <c:dLbl>
              <c:idx val="16"/>
              <c:tx>
                <c:strRef>
                  <c:f>Daten_Diagramme!$E$30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{736B766A-D52E-4FCB-A7FB-8A81DF1695CE}</c15:txfldGUID>
                      <c15:f>Daten_Diagramme!$E$30</c15:f>
                      <c15:dlblFieldTableCache>
                        <c:ptCount val="1"/>
                        <c:pt idx="0">
                          <c:v>-2.7</c:v>
                        </c:pt>
                      </c15:dlblFieldTableCache>
                    </c15:dlblFTEntry>
                  </c15:dlblFieldTable>
                  <c15:showDataLabelsRange val="0"/>
                </c:ext>
                <c:ext xmlns:c16="http://schemas.microsoft.com/office/drawing/2014/chart" uri="{C3380CC4-5D6E-409C-BE32-E72D297353CC}">
                  <c16:uniqueId val="{00000010-7849-478F-B04D-A772B183CE6B}"/>
                </c:ext>
              </c:extLst>
            </c:dLbl>
            <c:dLbl>
              <c:idx val="17"/>
              <c:tx>
                <c:strRef>
                  <c:f>Daten_Diagramme!$E$31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{422271BB-2673-4DFC-B819-F8947F13E0AE}</c15:txfldGUID>
                      <c15:f>Daten_Diagramme!$E$31</c15:f>
                      <c15:dlblFieldTableCache>
                        <c:ptCount val="1"/>
                        <c:pt idx="0">
                          <c:v>-1.0</c:v>
                        </c:pt>
                      </c15:dlblFieldTableCache>
                    </c15:dlblFTEntry>
                  </c15:dlblFieldTable>
                  <c15:showDataLabelsRange val="0"/>
                </c:ext>
                <c:ext xmlns:c16="http://schemas.microsoft.com/office/drawing/2014/chart" uri="{C3380CC4-5D6E-409C-BE32-E72D297353CC}">
                  <c16:uniqueId val="{00000011-7849-478F-B04D-A772B183CE6B}"/>
                </c:ext>
              </c:extLst>
            </c:dLbl>
            <c:dLbl>
              <c:idx val="18"/>
              <c:tx>
                <c:strRef>
                  <c:f>Daten_Diagramme!$E$32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{B5B110B4-9135-4482-95DB-A76BB905DC20}</c15:txfldGUID>
                      <c15:f>Daten_Diagramme!$E$32</c15:f>
                      <c15:dlblFieldTableCache>
                        <c:ptCount val="1"/>
                        <c:pt idx="0">
                          <c:v>2.9</c:v>
                        </c:pt>
                      </c15:dlblFieldTableCache>
                    </c15:dlblFTEntry>
                  </c15:dlblFieldTable>
                  <c15:showDataLabelsRange val="0"/>
                </c:ext>
                <c:ext xmlns:c16="http://schemas.microsoft.com/office/drawing/2014/chart" uri="{C3380CC4-5D6E-409C-BE32-E72D297353CC}">
                  <c16:uniqueId val="{00000012-7849-478F-B04D-A772B183CE6B}"/>
                </c:ext>
              </c:extLst>
            </c:dLbl>
            <c:dLbl>
              <c:idx val="19"/>
              <c:tx>
                <c:strRef>
                  <c:f>Daten_Diagramme!$E$33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{D347C8D2-8A37-4D7D-B9CC-5D5C02526403}</c15:txfldGUID>
                      <c15:f>Daten_Diagramme!$E$33</c15:f>
                      <c15:dlblFieldTableCache>
                        <c:ptCount val="1"/>
                        <c:pt idx="0">
                          <c:v>-2.9</c:v>
                        </c:pt>
                      </c15:dlblFieldTableCache>
                    </c15:dlblFTEntry>
                  </c15:dlblFieldTable>
                  <c15:showDataLabelsRange val="0"/>
                </c:ext>
                <c:ext xmlns:c16="http://schemas.microsoft.com/office/drawing/2014/chart" uri="{C3380CC4-5D6E-409C-BE32-E72D297353CC}">
                  <c16:uniqueId val="{00000013-7849-478F-B04D-A772B183CE6B}"/>
                </c:ext>
              </c:extLst>
            </c:dLbl>
            <c:dLbl>
              <c:idx val="20"/>
              <c:tx>
                <c:strRef>
                  <c:f>Daten_Diagramme!$E$34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{D162ECE6-F0FC-4312-B59D-13AEE0629E0E}</c15:txfldGUID>
                      <c15:f>Daten_Diagramme!$E$34</c15:f>
                      <c15:dlblFieldTableCache>
                        <c:ptCount val="1"/>
                        <c:pt idx="0">
                          <c:v>1.8</c:v>
                        </c:pt>
                      </c15:dlblFieldTableCache>
                    </c15:dlblFTEntry>
                  </c15:dlblFieldTable>
                  <c15:showDataLabelsRange val="0"/>
                </c:ext>
                <c:ext xmlns:c16="http://schemas.microsoft.com/office/drawing/2014/chart" uri="{C3380CC4-5D6E-409C-BE32-E72D297353CC}">
                  <c16:uniqueId val="{00000014-7849-478F-B04D-A772B183CE6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{9A5E339C-0B12-477D-8502-AD02C60084F1}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849-478F-B04D-A772B183CE6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{2480ADF2-8FB5-452C-B2BF-21D04A9893DA}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849-478F-B04D-A772B183CE6B}"/>
                </c:ext>
              </c:extLst>
            </c:dLbl>
            <c:dLbl>
              <c:idx val="23"/>
              <c:tx>
                <c:strRef>
                  <c:f>Daten_Diagramme!$E$37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{232DE7E5-F46C-4BC1-81AC-C4D579824C7F}</c15:txfldGUID>
                      <c15:f>Daten_Diagramme!$E$37</c15:f>
                      <c15:dlblFieldTableCache>
                        <c:ptCount val="1"/>
                        <c:pt idx="0">
                          <c:v>-1.3</c:v>
                        </c:pt>
                      </c15:dlblFieldTableCache>
                    </c15:dlblFTEntry>
                  </c15:dlblFieldTable>
                  <c15:showDataLabelsRange val="0"/>
                </c:ext>
                <c:ext xmlns:c16="http://schemas.microsoft.com/office/drawing/2014/chart" uri="{C3380CC4-5D6E-409C-BE32-E72D297353CC}">
                  <c16:uniqueId val="{00000017-7849-478F-B04D-A772B183CE6B}"/>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{278331E8-510E-4FD5-9403-A770028ABEED}</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7849-478F-B04D-A772B183CE6B}"/>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{AE961003-CFB9-4938-9C7D-AF7248D5EB48}</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7849-478F-B04D-A772B183CE6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{40C19B97-3D3D-40F7-9029-4D7F1864EFAC}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849-478F-B04D-A772B183CE6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{6C01DCCA-E1F1-4A58-8A66-224444D9E1F2}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849-478F-B04D-A772B183CE6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{27307415-9513-4AF2-AA07-F151D33176D1}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849-478F-B04D-A772B183CE6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{47CD1971-E183-4D17-8CF5-88F2EA2C5DED}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849-478F-B04D-A772B183CE6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{782A848B-6A0E-44FB-A8D5-32C6EFE2019F}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849-478F-B04D-A772B183CE6B}"/>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{9CBCECB6-13D5-42E7-8DB1-DD487DCCD65B}</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7849-478F-B04D-A772B183CE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-3.4913489942326628</c:v>
                </c:pt>
                <c:pt idx="1">
                  <c:v>-1.2820512820512822</c:v>
                </c:pt>
                <c:pt idx="2">
                  <c:v>4.166666666666667</c:v>
                </c:pt>
                <c:pt idx="3">
                  <c:v>-5.7401812688821749</c:v>
                </c:pt>
                <c:pt idx="4">
                  <c:v>-6.3670411985018722</c:v>
                </c:pt>
                <c:pt idx="5">
                  <c:v>-3.9881831610044314</c:v>
                </c:pt>
                <c:pt idx="6">
                  <c:v>-13.274336283185841</c:v>
                </c:pt>
                <c:pt idx="7">
                  <c:v>-1.3397129186602872</c:v>
                </c:pt>
                <c:pt idx="8">
                  <c:v>2.103934357248054</c:v>
                </c:pt>
                <c:pt idx="9">
                  <c:v>-7.5356953992596507</c:v>
                </c:pt>
                <c:pt idx="10">
                  <c:v>-8.2172975093155518</c:v>
                </c:pt>
                <c:pt idx="11">
                  <c:v>-1.8867924528301887</c:v>
                </c:pt>
                <c:pt idx="12">
                  <c:v>-0.69204152249134943</c:v>
                </c:pt>
                <c:pt idx="13">
                  <c:v>-11.014931832936593</c:v>
                </c:pt>
                <c:pt idx="14">
                  <c:v>-2.5797030907763445</c:v>
                </c:pt>
                <c:pt idx="15">
                  <c:v>1.6885553470919326</c:v>
                </c:pt>
                <c:pt idx="16">
                  <c:v>-2.7027027027027026</c:v>
                </c:pt>
                <c:pt idx="17">
                  <c:v>-1.0479867622724766</c:v>
                </c:pt>
                <c:pt idx="18">
                  <c:v>2.9451744449478929</c:v>
                </c:pt>
                <c:pt idx="19">
                  <c:v>-2.8813559322033897</c:v>
                </c:pt>
                <c:pt idx="20">
                  <c:v>1.7751479289940828</c:v>
                </c:pt>
                <c:pt idx="21">
                  <c:v>0</c:v>
                </c:pt>
                <c:pt idx="23">
                  <c:v>-1.2820512820512822</c:v>
                </c:pt>
                <c:pt idx="24">
                  <c:v>-3.5641130684145841</c:v>
                </c:pt>
                <c:pt idx="25">
                  <c:v>-3.4912944738834217</c:v>
                </c:pt>
              </c:numCache>
            </c:numRef>
          </c:val>
          <c:extLst>
            <c:ext xmlns:c16="http://schemas.microsoft.com/office/drawing/2014/chart" uri="{C3380CC4-5D6E-409C-BE32-E72D297353CC}">
              <c16:uniqueId val="{00000020-7849-478F-B04D-A772B183CE6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{1EAF2856-B9A9-472F-8C12-B3603E155E91}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849-478F-B04D-A772B183CE6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{D4879488-02C0-4B35-AE54-D54C66AAD7DA}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849-478F-B04D-A772B183CE6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{8004D7C9-5295-4841-812D-0173E14F7FCC}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849-478F-B04D-A772B183CE6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{C84BA935-7848-41B4-92D3-FBC3BF5C9C41}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849-478F-B04D-A772B183CE6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{969BE9D1-EB61-43AE-A7EE-E21958CF4F35}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849-478F-B04D-A772B183CE6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{323FDD3E-BF68-4246-8809-74DDE5F2AB98}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849-478F-B04D-A772B183CE6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{9814F49B-81C1-49EF-A69E-181760B43326}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849-478F-B04D-A772B183CE6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{7A00FA58-6BDC-49E2-B6B9-9A97976DFCA9}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849-478F-B04D-A772B183CE6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{7027A10F-4EDF-4BE6-9071-B89C361E7C3A}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849-478F-B04D-A772B183CE6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{AC69C1A8-3E14-4AF7-B36E-1403507D7EDB}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849-478F-B04D-A772B183CE6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{A148E1E5-655C-4D0C-AB69-76E1F77E3DB6}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849-478F-B04D-A772B183CE6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{E21CCEFB-DE46-4440-A9EE-A0224035AA9D}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849-478F-B04D-A772B183CE6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{41B84B53-C10C-469D-93E3-82E7E9A08501}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849-478F-B04D-A772B183CE6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{6A3A82EB-172F-47C4-8A6C-41074D98B802}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849-478F-B04D-A772B183CE6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{8AE057FD-A791-43F6-96E3-C4B0D488FB62}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849-478F-B04D-A772B183CE6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{A3D01572-6E55-444A-974F-459DCE5FE8A8}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849-478F-B04D-A772B183CE6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{2058EBD9-3FE4-4236-B5E5-085E32862D30}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849-478F-B04D-A772B183CE6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{AA04BE14-EA7F-4AA1-AD37-33894B2D642B}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849-478F-B04D-A772B183CE6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{B2FBCABF-DC51-486A-A8A5-4965A9D21C96}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849-478F-B04D-A772B183CE6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{94E55851-0BFD-423D-AE69-5F6F90C1C840}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849-478F-B04D-A772B183CE6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{53254820-47EA-414F-815E-D4BBE7831246}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849-478F-B04D-A772B183CE6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{9CBA86B7-B264-4806-90E5-15C0E8364817}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849-478F-B04D-A772B183CE6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{9AE04C03-1E15-434D-9DC8-53E8FE8ED6EA}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849-478F-B04D-A772B183CE6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{573D1D76-8626-4C03-8CDC-7C9C43CD99CF}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849-478F-B04D-A772B183CE6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{72125CCE-D4E9-4AA6-BF17-418A5A86DB16}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849-478F-B04D-A772B183CE6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{4489DF9A-ED17-4030-89D7-601E3FF24C29}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849-478F-B04D-A772B183CE6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{63BC033D-41EB-44D8-9A05-8BE3DE664BC0}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849-478F-B04D-A772B183CE6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{DFE997E1-D672-4C09-A6D4-8F3826ACFAFD}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849-478F-B04D-A772B183CE6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{01DCEBC6-32F8-4541-A9F1-2954ED002753}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849-478F-B04D-A772B183CE6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{2E49BA11-B48E-4C86-A08C-39F74750718D}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849-478F-B04D-A772B183CE6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{9852F424-6CCE-4DE9-9F22-0CE3C6A33B96}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849-478F-B04D-A772B183CE6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{7A54AB2A-8247-40DF-8DD3-C7539070B29E}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849-478F-B04D-A772B183CE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849-478F-B04D-A772B183CE6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849-478F-B04D-A772B183CE6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{378BD2F0-2425-4CFF-843A-8E9891E697D0}</c15:txfldGUID>
                      <c15:f>Diagramm!$I$46</c15:f>
                      <c15:dlblFieldTableCache>
                        <c:ptCount val="1"/>
                      </c15:dlblFieldTableCache>
                    </c15:dlblFTEntry>
                  </c15:dlblFieldTable>
                  <c15:showDataLabelsRange val="0"/>
                </c:ext>
                <c:ext xmlns:c16="http://schemas.microsoft.com/office/drawing/2014/chart" uri="{C3380CC4-5D6E-409C-BE32-E72D297353CC}">
                  <c16:uniqueId val="{00000000-6DBF-4CFE-A0D8-F0F846A4121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{B833401C-2997-494E-AF8B-D7BA7557A1CB}</c15:txfldGUID>
                      <c15:f>Diagramm!$I$47</c15:f>
                      <c15:dlblFieldTableCache>
                        <c:ptCount val="1"/>
                      </c15:dlblFieldTableCache>
                    </c15:dlblFTEntry>
                  </c15:dlblFieldTable>
                  <c15:showDataLabelsRange val="0"/>
                </c:ext>
                <c:ext xmlns:c16="http://schemas.microsoft.com/office/drawing/2014/chart" uri="{C3380CC4-5D6E-409C-BE32-E72D297353CC}">
                  <c16:uniqueId val="{00000001-6DBF-4CFE-A0D8-F0F846A4121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{323DA268-178D-4A5E-9415-8527A857B3D7}</c15:txfldGUID>
                      <c15:f>Diagramm!$I$48</c15:f>
                      <c15:dlblFieldTableCache>
                        <c:ptCount val="1"/>
                      </c15:dlblFieldTableCache>
                    </c15:dlblFTEntry>
                  </c15:dlblFieldTable>
                  <c15:showDataLabelsRange val="0"/>
                </c:ext>
                <c:ext xmlns:c16="http://schemas.microsoft.com/office/drawing/2014/chart" uri="{C3380CC4-5D6E-409C-BE32-E72D297353CC}">
                  <c16:uniqueId val="{00000002-6DBF-4CFE-A0D8-F0F846A4121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{68FB46F5-8BCA-41C3-8981-67D7E65B63C2}</c15:txfldGUID>
                      <c15:f>Diagramm!$I$49</c15:f>
                      <c15:dlblFieldTableCache>
                        <c:ptCount val="1"/>
                      </c15:dlblFieldTableCache>
                    </c15:dlblFTEntry>
                  </c15:dlblFieldTable>
                  <c15:showDataLabelsRange val="0"/>
                </c:ext>
                <c:ext xmlns:c16="http://schemas.microsoft.com/office/drawing/2014/chart" uri="{C3380CC4-5D6E-409C-BE32-E72D297353CC}">
                  <c16:uniqueId val="{00000003-6DBF-4CFE-A0D8-F0F846A4121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{580F147C-FBDD-418C-B254-11D53BF3F721}</c15:txfldGUID>
                      <c15:f>Diagramm!$I$50</c15:f>
                      <c15:dlblFieldTableCache>
                        <c:ptCount val="1"/>
                      </c15:dlblFieldTableCache>
                    </c15:dlblFTEntry>
                  </c15:dlblFieldTable>
                  <c15:showDataLabelsRange val="0"/>
                </c:ext>
                <c:ext xmlns:c16="http://schemas.microsoft.com/office/drawing/2014/chart" uri="{C3380CC4-5D6E-409C-BE32-E72D297353CC}">
                  <c16:uniqueId val="{00000004-6DBF-4CFE-A0D8-F0F846A4121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{35C6DEAF-1B5D-4BDD-A9F3-1ECAB2E54ACF}</c15:txfldGUID>
                      <c15:f>Diagramm!$I$51</c15:f>
                      <c15:dlblFieldTableCache>
                        <c:ptCount val="1"/>
                      </c15:dlblFieldTableCache>
                    </c15:dlblFTEntry>
                  </c15:dlblFieldTable>
                  <c15:showDataLabelsRange val="0"/>
                </c:ext>
                <c:ext xmlns:c16="http://schemas.microsoft.com/office/drawing/2014/chart" uri="{C3380CC4-5D6E-409C-BE32-E72D297353CC}">
                  <c16:uniqueId val="{00000005-6DBF-4CFE-A0D8-F0F846A4121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{038F5029-299D-4245-8D50-A8524F95DDA6}</c15:txfldGUID>
                      <c15:f>Diagramm!$I$52</c15:f>
                      <c15:dlblFieldTableCache>
                        <c:ptCount val="1"/>
                      </c15:dlblFieldTableCache>
                    </c15:dlblFTEntry>
                  </c15:dlblFieldTable>
                  <c15:showDataLabelsRange val="0"/>
                </c:ext>
                <c:ext xmlns:c16="http://schemas.microsoft.com/office/drawing/2014/chart" uri="{C3380CC4-5D6E-409C-BE32-E72D297353CC}">
                  <c16:uniqueId val="{00000006-6DBF-4CFE-A0D8-F0F846A4121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{1CF87BCD-701D-4204-833A-ED1515A27545}</c15:txfldGUID>
                      <c15:f>Diagramm!$I$53</c15:f>
                      <c15:dlblFieldTableCache>
                        <c:ptCount val="1"/>
                      </c15:dlblFieldTableCache>
                    </c15:dlblFTEntry>
                  </c15:dlblFieldTable>
                  <c15:showDataLabelsRange val="0"/>
                </c:ext>
                <c:ext xmlns:c16="http://schemas.microsoft.com/office/drawing/2014/chart" uri="{C3380CC4-5D6E-409C-BE32-E72D297353CC}">
                  <c16:uniqueId val="{00000007-6DBF-4CFE-A0D8-F0F846A4121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{12C8D720-832C-4943-9897-E8E5ABE48303}</c15:txfldGUID>
                      <c15:f>Diagramm!$I$54</c15:f>
                      <c15:dlblFieldTableCache>
                        <c:ptCount val="1"/>
                      </c15:dlblFieldTableCache>
                    </c15:dlblFTEntry>
                  </c15:dlblFieldTable>
                  <c15:showDataLabelsRange val="0"/>
                </c:ext>
                <c:ext xmlns:c16="http://schemas.microsoft.com/office/drawing/2014/chart" uri="{C3380CC4-5D6E-409C-BE32-E72D297353CC}">
                  <c16:uniqueId val="{00000008-6DBF-4CFE-A0D8-F0F846A4121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{099B6523-C8BD-4D56-A015-DC3047F09A00}</c15:txfldGUID>
                      <c15:f>Diagramm!$I$55</c15:f>
                      <c15:dlblFieldTableCache>
                        <c:ptCount val="1"/>
                      </c15:dlblFieldTableCache>
                    </c15:dlblFTEntry>
                  </c15:dlblFieldTable>
                  <c15:showDataLabelsRange val="0"/>
                </c:ext>
                <c:ext xmlns:c16="http://schemas.microsoft.com/office/drawing/2014/chart" uri="{C3380CC4-5D6E-409C-BE32-E72D297353CC}">
                  <c16:uniqueId val="{00000009-6DBF-4CFE-A0D8-F0F846A4121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{E6370DEE-EB6C-4423-8CAC-AC814417984D}</c15:txfldGUID>
                      <c15:f>Diagramm!$I$56</c15:f>
                      <c15:dlblFieldTableCache>
                        <c:ptCount val="1"/>
                      </c15:dlblFieldTableCache>
                    </c15:dlblFTEntry>
                  </c15:dlblFieldTable>
                  <c15:showDataLabelsRange val="0"/>
                </c:ext>
                <c:ext xmlns:c16="http://schemas.microsoft.com/office/drawing/2014/chart" uri="{C3380CC4-5D6E-409C-BE32-E72D297353CC}">
                  <c16:uniqueId val="{0000000A-6DBF-4CFE-A0D8-F0F846A4121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{08549092-D354-42C5-B426-D33DEF87387A}</c15:txfldGUID>
                      <c15:f>Diagramm!$I$57</c15:f>
                      <c15:dlblFieldTableCache>
                        <c:ptCount val="1"/>
                      </c15:dlblFieldTableCache>
                    </c15:dlblFTEntry>
                  </c15:dlblFieldTable>
                  <c15:showDataLabelsRange val="0"/>
                </c:ext>
                <c:ext xmlns:c16="http://schemas.microsoft.com/office/drawing/2014/chart" uri="{C3380CC4-5D6E-409C-BE32-E72D297353CC}">
                  <c16:uniqueId val="{0000000B-6DBF-4CFE-A0D8-F0F846A4121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{12CEFE41-6297-45C0-A75B-CA626A5180F9}</c15:txfldGUID>
                      <c15:f>Diagramm!$I$58</c15:f>
                      <c15:dlblFieldTableCache>
                        <c:ptCount val="1"/>
                      </c15:dlblFieldTableCache>
                    </c15:dlblFTEntry>
                  </c15:dlblFieldTable>
                  <c15:showDataLabelsRange val="0"/>
                </c:ext>
                <c:ext xmlns:c16="http://schemas.microsoft.com/office/drawing/2014/chart" uri="{C3380CC4-5D6E-409C-BE32-E72D297353CC}">
                  <c16:uniqueId val="{0000000C-6DBF-4CFE-A0D8-F0F846A4121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{F9E5432A-B20E-4C39-9DC0-95CF5C344F19}</c15:txfldGUID>
                      <c15:f>Diagramm!$I$59</c15:f>
                      <c15:dlblFieldTableCache>
                        <c:ptCount val="1"/>
                      </c15:dlblFieldTableCache>
                    </c15:dlblFTEntry>
                  </c15:dlblFieldTable>
                  <c15:showDataLabelsRange val="0"/>
                </c:ext>
                <c:ext xmlns:c16="http://schemas.microsoft.com/office/drawing/2014/chart" uri="{C3380CC4-5D6E-409C-BE32-E72D297353CC}">
                  <c16:uniqueId val="{0000000D-6DBF-4CFE-A0D8-F0F846A4121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{3988462A-FBBC-4709-A331-E412C1FE7EB4}</c15:txfldGUID>
                      <c15:f>Diagramm!$I$60</c15:f>
                      <c15:dlblFieldTableCache>
                        <c:ptCount val="1"/>
                      </c15:dlblFieldTableCache>
                    </c15:dlblFTEntry>
                  </c15:dlblFieldTable>
                  <c15:showDataLabelsRange val="0"/>
                </c:ext>
                <c:ext xmlns:c16="http://schemas.microsoft.com/office/drawing/2014/chart" uri="{C3380CC4-5D6E-409C-BE32-E72D297353CC}">
                  <c16:uniqueId val="{0000000E-6DBF-4CFE-A0D8-F0F846A4121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{5198B1F6-8E00-4597-9E71-A9F1B8CB5C00}</c15:txfldGUID>
                      <c15:f>Diagramm!$I$61</c15:f>
                      <c15:dlblFieldTableCache>
                        <c:ptCount val="1"/>
                      </c15:dlblFieldTableCache>
                    </c15:dlblFTEntry>
                  </c15:dlblFieldTable>
                  <c15:showDataLabelsRange val="0"/>
                </c:ext>
                <c:ext xmlns:c16="http://schemas.microsoft.com/office/drawing/2014/chart" uri="{C3380CC4-5D6E-409C-BE32-E72D297353CC}">
                  <c16:uniqueId val="{0000000F-6DBF-4CFE-A0D8-F0F846A4121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{5606BC43-0972-488F-89F3-3EEAB582F4E3}</c15:txfldGUID>
                      <c15:f>Diagramm!$I$62</c15:f>
                      <c15:dlblFieldTableCache>
                        <c:ptCount val="1"/>
                      </c15:dlblFieldTableCache>
                    </c15:dlblFTEntry>
                  </c15:dlblFieldTable>
                  <c15:showDataLabelsRange val="0"/>
                </c:ext>
                <c:ext xmlns:c16="http://schemas.microsoft.com/office/drawing/2014/chart" uri="{C3380CC4-5D6E-409C-BE32-E72D297353CC}">
                  <c16:uniqueId val="{00000010-6DBF-4CFE-A0D8-F0F846A4121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{BA1051C3-1AA6-4993-8ABA-DA798EBA25FD}</c15:txfldGUID>
                      <c15:f>Diagramm!$I$63</c15:f>
                      <c15:dlblFieldTableCache>
                        <c:ptCount val="1"/>
                      </c15:dlblFieldTableCache>
                    </c15:dlblFTEntry>
                  </c15:dlblFieldTable>
                  <c15:showDataLabelsRange val="0"/>
                </c:ext>
                <c:ext xmlns:c16="http://schemas.microsoft.com/office/drawing/2014/chart" uri="{C3380CC4-5D6E-409C-BE32-E72D297353CC}">
                  <c16:uniqueId val="{00000011-6DBF-4CFE-A0D8-F0F846A4121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{F057EC4C-60BA-41CB-852F-6AABAF4364AB}</c15:txfldGUID>
                      <c15:f>Diagramm!$I$64</c15:f>
                      <c15:dlblFieldTableCache>
                        <c:ptCount val="1"/>
                      </c15:dlblFieldTableCache>
                    </c15:dlblFTEntry>
                  </c15:dlblFieldTable>
                  <c15:showDataLabelsRange val="0"/>
                </c:ext>
                <c:ext xmlns:c16="http://schemas.microsoft.com/office/drawing/2014/chart" uri="{C3380CC4-5D6E-409C-BE32-E72D297353CC}">
                  <c16:uniqueId val="{00000012-6DBF-4CFE-A0D8-F0F846A4121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{5750EFA2-D3C8-4D2E-8C91-065730A44674}</c15:txfldGUID>
                      <c15:f>Diagramm!$I$65</c15:f>
                      <c15:dlblFieldTableCache>
                        <c:ptCount val="1"/>
                      </c15:dlblFieldTableCache>
                    </c15:dlblFTEntry>
                  </c15:dlblFieldTable>
                  <c15:showDataLabelsRange val="0"/>
                </c:ext>
                <c:ext xmlns:c16="http://schemas.microsoft.com/office/drawing/2014/chart" uri="{C3380CC4-5D6E-409C-BE32-E72D297353CC}">
                  <c16:uniqueId val="{00000013-6DBF-4CFE-A0D8-F0F846A4121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{76720B90-2210-4F55-B1E5-C9BACC2496FC}</c15:txfldGUID>
                      <c15:f>Diagramm!$I$66</c15:f>
                      <c15:dlblFieldTableCache>
                        <c:ptCount val="1"/>
                      </c15:dlblFieldTableCache>
                    </c15:dlblFTEntry>
                  </c15:dlblFieldTable>
                  <c15:showDataLabelsRange val="0"/>
                </c:ext>
                <c:ext xmlns:c16="http://schemas.microsoft.com/office/drawing/2014/chart" uri="{C3380CC4-5D6E-409C-BE32-E72D297353CC}">
                  <c16:uniqueId val="{00000014-6DBF-4CFE-A0D8-F0F846A4121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{B9B9851C-6FB1-4E11-B881-AE99B6241E08}</c15:txfldGUID>
                      <c15:f>Diagramm!$I$67</c15:f>
                      <c15:dlblFieldTableCache>
                        <c:ptCount val="1"/>
                      </c15:dlblFieldTableCache>
                    </c15:dlblFTEntry>
                  </c15:dlblFieldTable>
                  <c15:showDataLabelsRange val="0"/>
                </c:ext>
                <c:ext xmlns:c16="http://schemas.microsoft.com/office/drawing/2014/chart" uri="{C3380CC4-5D6E-409C-BE32-E72D297353CC}">
                  <c16:uniqueId val="{00000015-6DBF-4CFE-A0D8-F0F846A412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DBF-4CFE-A0D8-F0F846A4121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{568931C4-1A85-4AD3-B344-4B19245D82CA}</c15:txfldGUID>
                      <c15:f>Diagramm!$K$46</c15:f>
                      <c15:dlblFieldTableCache>
                        <c:ptCount val="1"/>
                      </c15:dlblFieldTableCache>
                    </c15:dlblFTEntry>
                  </c15:dlblFieldTable>
                  <c15:showDataLabelsRange val="0"/>
                </c:ext>
                <c:ext xmlns:c16="http://schemas.microsoft.com/office/drawing/2014/chart" uri="{C3380CC4-5D6E-409C-BE32-E72D297353CC}">
                  <c16:uniqueId val="{00000017-6DBF-4CFE-A0D8-F0F846A4121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{EB4CFAFB-4B2B-4E3E-92A9-2CDAE8BD79A8}</c15:txfldGUID>
                      <c15:f>Diagramm!$K$47</c15:f>
                      <c15:dlblFieldTableCache>
                        <c:ptCount val="1"/>
                      </c15:dlblFieldTableCache>
                    </c15:dlblFTEntry>
                  </c15:dlblFieldTable>
                  <c15:showDataLabelsRange val="0"/>
                </c:ext>
                <c:ext xmlns:c16="http://schemas.microsoft.com/office/drawing/2014/chart" uri="{C3380CC4-5D6E-409C-BE32-E72D297353CC}">
                  <c16:uniqueId val="{00000018-6DBF-4CFE-A0D8-F0F846A4121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{6125E224-6A9F-4E39-BF70-DA18639F5F96}</c15:txfldGUID>
                      <c15:f>Diagramm!$K$48</c15:f>
                      <c15:dlblFieldTableCache>
                        <c:ptCount val="1"/>
                      </c15:dlblFieldTableCache>
                    </c15:dlblFTEntry>
                  </c15:dlblFieldTable>
                  <c15:showDataLabelsRange val="0"/>
                </c:ext>
                <c:ext xmlns:c16="http://schemas.microsoft.com/office/drawing/2014/chart" uri="{C3380CC4-5D6E-409C-BE32-E72D297353CC}">
                  <c16:uniqueId val="{00000019-6DBF-4CFE-A0D8-F0F846A4121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{EB0578AA-9194-4303-813C-029671D5BBB3}</c15:txfldGUID>
                      <c15:f>Diagramm!$K$49</c15:f>
                      <c15:dlblFieldTableCache>
                        <c:ptCount val="1"/>
                      </c15:dlblFieldTableCache>
                    </c15:dlblFTEntry>
                  </c15:dlblFieldTable>
                  <c15:showDataLabelsRange val="0"/>
                </c:ext>
                <c:ext xmlns:c16="http://schemas.microsoft.com/office/drawing/2014/chart" uri="{C3380CC4-5D6E-409C-BE32-E72D297353CC}">
                  <c16:uniqueId val="{0000001A-6DBF-4CFE-A0D8-F0F846A4121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{B0AABD32-18EB-45D8-A9AC-822D67F42494}</c15:txfldGUID>
                      <c15:f>Diagramm!$K$50</c15:f>
                      <c15:dlblFieldTableCache>
                        <c:ptCount val="1"/>
                      </c15:dlblFieldTableCache>
                    </c15:dlblFTEntry>
                  </c15:dlblFieldTable>
                  <c15:showDataLabelsRange val="0"/>
                </c:ext>
                <c:ext xmlns:c16="http://schemas.microsoft.com/office/drawing/2014/chart" uri="{C3380CC4-5D6E-409C-BE32-E72D297353CC}">
                  <c16:uniqueId val="{0000001B-6DBF-4CFE-A0D8-F0F846A4121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{E436830E-CE6E-4C5B-9EB0-F49BFC23A333}</c15:txfldGUID>
                      <c15:f>Diagramm!$K$51</c15:f>
                      <c15:dlblFieldTableCache>
                        <c:ptCount val="1"/>
                      </c15:dlblFieldTableCache>
                    </c15:dlblFTEntry>
                  </c15:dlblFieldTable>
                  <c15:showDataLabelsRange val="0"/>
                </c:ext>
                <c:ext xmlns:c16="http://schemas.microsoft.com/office/drawing/2014/chart" uri="{C3380CC4-5D6E-409C-BE32-E72D297353CC}">
                  <c16:uniqueId val="{0000001C-6DBF-4CFE-A0D8-F0F846A4121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{6222881F-3023-469D-B5F1-20D2E6E703C5}</c15:txfldGUID>
                      <c15:f>Diagramm!$K$52</c15:f>
                      <c15:dlblFieldTableCache>
                        <c:ptCount val="1"/>
                      </c15:dlblFieldTableCache>
                    </c15:dlblFTEntry>
                  </c15:dlblFieldTable>
                  <c15:showDataLabelsRange val="0"/>
                </c:ext>
                <c:ext xmlns:c16="http://schemas.microsoft.com/office/drawing/2014/chart" uri="{C3380CC4-5D6E-409C-BE32-E72D297353CC}">
                  <c16:uniqueId val="{0000001D-6DBF-4CFE-A0D8-F0F846A4121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{097FAED4-523D-4F60-AC21-E6C4EE6A7AD1}</c15:txfldGUID>
                      <c15:f>Diagramm!$K$53</c15:f>
                      <c15:dlblFieldTableCache>
                        <c:ptCount val="1"/>
                      </c15:dlblFieldTableCache>
                    </c15:dlblFTEntry>
                  </c15:dlblFieldTable>
                  <c15:showDataLabelsRange val="0"/>
                </c:ext>
                <c:ext xmlns:c16="http://schemas.microsoft.com/office/drawing/2014/chart" uri="{C3380CC4-5D6E-409C-BE32-E72D297353CC}">
                  <c16:uniqueId val="{0000001E-6DBF-4CFE-A0D8-F0F846A4121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{E8F88ADE-47F4-4B02-88EA-A663631F1FA6}</c15:txfldGUID>
                      <c15:f>Diagramm!$K$54</c15:f>
                      <c15:dlblFieldTableCache>
                        <c:ptCount val="1"/>
                      </c15:dlblFieldTableCache>
                    </c15:dlblFTEntry>
                  </c15:dlblFieldTable>
                  <c15:showDataLabelsRange val="0"/>
                </c:ext>
                <c:ext xmlns:c16="http://schemas.microsoft.com/office/drawing/2014/chart" uri="{C3380CC4-5D6E-409C-BE32-E72D297353CC}">
                  <c16:uniqueId val="{0000001F-6DBF-4CFE-A0D8-F0F846A4121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{FE736BEF-0FAD-4F50-B9DF-9E3CC29AFAB8}</c15:txfldGUID>
                      <c15:f>Diagramm!$K$55</c15:f>
                      <c15:dlblFieldTableCache>
                        <c:ptCount val="1"/>
                      </c15:dlblFieldTableCache>
                    </c15:dlblFTEntry>
                  </c15:dlblFieldTable>
                  <c15:showDataLabelsRange val="0"/>
                </c:ext>
                <c:ext xmlns:c16="http://schemas.microsoft.com/office/drawing/2014/chart" uri="{C3380CC4-5D6E-409C-BE32-E72D297353CC}">
                  <c16:uniqueId val="{00000020-6DBF-4CFE-A0D8-F0F846A4121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{1CE55229-9D34-4DA6-85BF-F408197DD230}</c15:txfldGUID>
                      <c15:f>Diagramm!$K$56</c15:f>
                      <c15:dlblFieldTableCache>
                        <c:ptCount val="1"/>
                      </c15:dlblFieldTableCache>
                    </c15:dlblFTEntry>
                  </c15:dlblFieldTable>
                  <c15:showDataLabelsRange val="0"/>
                </c:ext>
                <c:ext xmlns:c16="http://schemas.microsoft.com/office/drawing/2014/chart" uri="{C3380CC4-5D6E-409C-BE32-E72D297353CC}">
                  <c16:uniqueId val="{00000021-6DBF-4CFE-A0D8-F0F846A4121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{310C2D14-F64B-4C3D-93D6-89826696DC2A}</c15:txfldGUID>
                      <c15:f>Diagramm!$K$57</c15:f>
                      <c15:dlblFieldTableCache>
                        <c:ptCount val="1"/>
                      </c15:dlblFieldTableCache>
                    </c15:dlblFTEntry>
                  </c15:dlblFieldTable>
                  <c15:showDataLabelsRange val="0"/>
                </c:ext>
                <c:ext xmlns:c16="http://schemas.microsoft.com/office/drawing/2014/chart" uri="{C3380CC4-5D6E-409C-BE32-E72D297353CC}">
                  <c16:uniqueId val="{00000022-6DBF-4CFE-A0D8-F0F846A4121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{F003192E-1588-41F2-9B21-B3C30177D0EF}</c15:txfldGUID>
                      <c15:f>Diagramm!$K$58</c15:f>
                      <c15:dlblFieldTableCache>
                        <c:ptCount val="1"/>
                      </c15:dlblFieldTableCache>
                    </c15:dlblFTEntry>
                  </c15:dlblFieldTable>
                  <c15:showDataLabelsRange val="0"/>
                </c:ext>
                <c:ext xmlns:c16="http://schemas.microsoft.com/office/drawing/2014/chart" uri="{C3380CC4-5D6E-409C-BE32-E72D297353CC}">
                  <c16:uniqueId val="{00000023-6DBF-4CFE-A0D8-F0F846A4121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{304333DA-2511-4625-821E-0BE6D98BD0B2}</c15:txfldGUID>
                      <c15:f>Diagramm!$K$59</c15:f>
                      <c15:dlblFieldTableCache>
                        <c:ptCount val="1"/>
                      </c15:dlblFieldTableCache>
                    </c15:dlblFTEntry>
                  </c15:dlblFieldTable>
                  <c15:showDataLabelsRange val="0"/>
                </c:ext>
                <c:ext xmlns:c16="http://schemas.microsoft.com/office/drawing/2014/chart" uri="{C3380CC4-5D6E-409C-BE32-E72D297353CC}">
                  <c16:uniqueId val="{00000024-6DBF-4CFE-A0D8-F0F846A4121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{751F733F-4A2B-4CD8-8703-009BE5EE352B}</c15:txfldGUID>
                      <c15:f>Diagramm!$K$60</c15:f>
                      <c15:dlblFieldTableCache>
                        <c:ptCount val="1"/>
                      </c15:dlblFieldTableCache>
                    </c15:dlblFTEntry>
                  </c15:dlblFieldTable>
                  <c15:showDataLabelsRange val="0"/>
                </c:ext>
                <c:ext xmlns:c16="http://schemas.microsoft.com/office/drawing/2014/chart" uri="{C3380CC4-5D6E-409C-BE32-E72D297353CC}">
                  <c16:uniqueId val="{00000025-6DBF-4CFE-A0D8-F0F846A4121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{867422A2-D51D-45EF-93AC-41280FA8683C}</c15:txfldGUID>
                      <c15:f>Diagramm!$K$61</c15:f>
                      <c15:dlblFieldTableCache>
                        <c:ptCount val="1"/>
                      </c15:dlblFieldTableCache>
                    </c15:dlblFTEntry>
                  </c15:dlblFieldTable>
                  <c15:showDataLabelsRange val="0"/>
                </c:ext>
                <c:ext xmlns:c16="http://schemas.microsoft.com/office/drawing/2014/chart" uri="{C3380CC4-5D6E-409C-BE32-E72D297353CC}">
                  <c16:uniqueId val="{00000026-6DBF-4CFE-A0D8-F0F846A4121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{EF13CD19-F6A6-4A02-84CD-79B001BDEF71}</c15:txfldGUID>
                      <c15:f>Diagramm!$K$62</c15:f>
                      <c15:dlblFieldTableCache>
                        <c:ptCount val="1"/>
                      </c15:dlblFieldTableCache>
                    </c15:dlblFTEntry>
                  </c15:dlblFieldTable>
                  <c15:showDataLabelsRange val="0"/>
                </c:ext>
                <c:ext xmlns:c16="http://schemas.microsoft.com/office/drawing/2014/chart" uri="{C3380CC4-5D6E-409C-BE32-E72D297353CC}">
                  <c16:uniqueId val="{00000027-6DBF-4CFE-A0D8-F0F846A4121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{7A1E1759-66A7-4469-983D-BB8CF9E33250}</c15:txfldGUID>
                      <c15:f>Diagramm!$K$63</c15:f>
                      <c15:dlblFieldTableCache>
                        <c:ptCount val="1"/>
                      </c15:dlblFieldTableCache>
                    </c15:dlblFTEntry>
                  </c15:dlblFieldTable>
                  <c15:showDataLabelsRange val="0"/>
                </c:ext>
                <c:ext xmlns:c16="http://schemas.microsoft.com/office/drawing/2014/chart" uri="{C3380CC4-5D6E-409C-BE32-E72D297353CC}">
                  <c16:uniqueId val="{00000028-6DBF-4CFE-A0D8-F0F846A4121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{C3481198-E09A-4231-899D-A8E2A3C1DB84}</c15:txfldGUID>
                      <c15:f>Diagramm!$K$64</c15:f>
                      <c15:dlblFieldTableCache>
                        <c:ptCount val="1"/>
                      </c15:dlblFieldTableCache>
                    </c15:dlblFTEntry>
                  </c15:dlblFieldTable>
                  <c15:showDataLabelsRange val="0"/>
                </c:ext>
                <c:ext xmlns:c16="http://schemas.microsoft.com/office/drawing/2014/chart" uri="{C3380CC4-5D6E-409C-BE32-E72D297353CC}">
                  <c16:uniqueId val="{00000029-6DBF-4CFE-A0D8-F0F846A4121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{E29F188B-776F-429D-B4A4-5DEE2B7A0668}</c15:txfldGUID>
                      <c15:f>Diagramm!$K$65</c15:f>
                      <c15:dlblFieldTableCache>
                        <c:ptCount val="1"/>
                      </c15:dlblFieldTableCache>
                    </c15:dlblFTEntry>
                  </c15:dlblFieldTable>
                  <c15:showDataLabelsRange val="0"/>
                </c:ext>
                <c:ext xmlns:c16="http://schemas.microsoft.com/office/drawing/2014/chart" uri="{C3380CC4-5D6E-409C-BE32-E72D297353CC}">
                  <c16:uniqueId val="{0000002A-6DBF-4CFE-A0D8-F0F846A4121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{A5A37136-E38B-4F75-9ED7-DB260BB9D3E2}</c15:txfldGUID>
                      <c15:f>Diagramm!$K$66</c15:f>
                      <c15:dlblFieldTableCache>
                        <c:ptCount val="1"/>
                      </c15:dlblFieldTableCache>
                    </c15:dlblFTEntry>
                  </c15:dlblFieldTable>
                  <c15:showDataLabelsRange val="0"/>
                </c:ext>
                <c:ext xmlns:c16="http://schemas.microsoft.com/office/drawing/2014/chart" uri="{C3380CC4-5D6E-409C-BE32-E72D297353CC}">
                  <c16:uniqueId val="{0000002B-6DBF-4CFE-A0D8-F0F846A4121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{AD39A962-8AA5-4F6B-BD78-0E033FDC3F05}</c15:txfldGUID>
                      <c15:f>Diagramm!$K$67</c15:f>
                      <c15:dlblFieldTableCache>
                        <c:ptCount val="1"/>
                      </c15:dlblFieldTableCache>
                    </c15:dlblFTEntry>
                  </c15:dlblFieldTable>
                  <c15:showDataLabelsRange val="0"/>
                </c:ext>
                <c:ext xmlns:c16="http://schemas.microsoft.com/office/drawing/2014/chart" uri="{C3380CC4-5D6E-409C-BE32-E72D297353CC}">
                  <c16:uniqueId val="{0000002C-6DBF-4CFE-A0D8-F0F846A4121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DBF-4CFE-A0D8-F0F846A4121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{991D045D-D62F-4682-AD68-D219CFD4877B}</c15:txfldGUID>
                      <c15:f>Diagramm!$J$46</c15:f>
                      <c15:dlblFieldTableCache>
                        <c:ptCount val="1"/>
                      </c15:dlblFieldTableCache>
                    </c15:dlblFTEntry>
                  </c15:dlblFieldTable>
                  <c15:showDataLabelsRange val="0"/>
                </c:ext>
                <c:ext xmlns:c16="http://schemas.microsoft.com/office/drawing/2014/chart" uri="{C3380CC4-5D6E-409C-BE32-E72D297353CC}">
                  <c16:uniqueId val="{0000002E-6DBF-4CFE-A0D8-F0F846A4121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{A515510C-BFA4-4118-857E-13F269EE9F8B}</c15:txfldGUID>
                      <c15:f>Diagramm!$J$47</c15:f>
                      <c15:dlblFieldTableCache>
                        <c:ptCount val="1"/>
                      </c15:dlblFieldTableCache>
                    </c15:dlblFTEntry>
                  </c15:dlblFieldTable>
                  <c15:showDataLabelsRange val="0"/>
                </c:ext>
                <c:ext xmlns:c16="http://schemas.microsoft.com/office/drawing/2014/chart" uri="{C3380CC4-5D6E-409C-BE32-E72D297353CC}">
                  <c16:uniqueId val="{0000002F-6DBF-4CFE-A0D8-F0F846A4121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{86A87F8B-3E03-4C66-B8DB-3DF8D0D8A9F7}</c15:txfldGUID>
                      <c15:f>Diagramm!$J$48</c15:f>
                      <c15:dlblFieldTableCache>
                        <c:ptCount val="1"/>
                      </c15:dlblFieldTableCache>
                    </c15:dlblFTEntry>
                  </c15:dlblFieldTable>
                  <c15:showDataLabelsRange val="0"/>
                </c:ext>
                <c:ext xmlns:c16="http://schemas.microsoft.com/office/drawing/2014/chart" uri="{C3380CC4-5D6E-409C-BE32-E72D297353CC}">
                  <c16:uniqueId val="{00000030-6DBF-4CFE-A0D8-F0F846A4121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{8BFF6D60-6F64-41C6-8E20-627F4B024F15}</c15:txfldGUID>
                      <c15:f>Diagramm!$J$49</c15:f>
                      <c15:dlblFieldTableCache>
                        <c:ptCount val="1"/>
                      </c15:dlblFieldTableCache>
                    </c15:dlblFTEntry>
                  </c15:dlblFieldTable>
                  <c15:showDataLabelsRange val="0"/>
                </c:ext>
                <c:ext xmlns:c16="http://schemas.microsoft.com/office/drawing/2014/chart" uri="{C3380CC4-5D6E-409C-BE32-E72D297353CC}">
                  <c16:uniqueId val="{00000031-6DBF-4CFE-A0D8-F0F846A4121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{514F2D33-3AE4-420A-80E3-CDDB99E79853}</c15:txfldGUID>
                      <c15:f>Diagramm!$J$50</c15:f>
                      <c15:dlblFieldTableCache>
                        <c:ptCount val="1"/>
                      </c15:dlblFieldTableCache>
                    </c15:dlblFTEntry>
                  </c15:dlblFieldTable>
                  <c15:showDataLabelsRange val="0"/>
                </c:ext>
                <c:ext xmlns:c16="http://schemas.microsoft.com/office/drawing/2014/chart" uri="{C3380CC4-5D6E-409C-BE32-E72D297353CC}">
                  <c16:uniqueId val="{00000032-6DBF-4CFE-A0D8-F0F846A4121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{E930FDBC-6610-4DE9-807C-68E279DAA790}</c15:txfldGUID>
                      <c15:f>Diagramm!$J$51</c15:f>
                      <c15:dlblFieldTableCache>
                        <c:ptCount val="1"/>
                      </c15:dlblFieldTableCache>
                    </c15:dlblFTEntry>
                  </c15:dlblFieldTable>
                  <c15:showDataLabelsRange val="0"/>
                </c:ext>
                <c:ext xmlns:c16="http://schemas.microsoft.com/office/drawing/2014/chart" uri="{C3380CC4-5D6E-409C-BE32-E72D297353CC}">
                  <c16:uniqueId val="{00000033-6DBF-4CFE-A0D8-F0F846A4121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{24D20675-7314-4013-BC91-E312CAFCF2FE}</c15:txfldGUID>
                      <c15:f>Diagramm!$J$52</c15:f>
                      <c15:dlblFieldTableCache>
                        <c:ptCount val="1"/>
                      </c15:dlblFieldTableCache>
                    </c15:dlblFTEntry>
                  </c15:dlblFieldTable>
                  <c15:showDataLabelsRange val="0"/>
                </c:ext>
                <c:ext xmlns:c16="http://schemas.microsoft.com/office/drawing/2014/chart" uri="{C3380CC4-5D6E-409C-BE32-E72D297353CC}">
                  <c16:uniqueId val="{00000034-6DBF-4CFE-A0D8-F0F846A4121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{EF69BF26-F934-4A5E-AEFD-8B8F643D58D3}</c15:txfldGUID>
                      <c15:f>Diagramm!$J$53</c15:f>
                      <c15:dlblFieldTableCache>
                        <c:ptCount val="1"/>
                      </c15:dlblFieldTableCache>
                    </c15:dlblFTEntry>
                  </c15:dlblFieldTable>
                  <c15:showDataLabelsRange val="0"/>
                </c:ext>
                <c:ext xmlns:c16="http://schemas.microsoft.com/office/drawing/2014/chart" uri="{C3380CC4-5D6E-409C-BE32-E72D297353CC}">
                  <c16:uniqueId val="{00000035-6DBF-4CFE-A0D8-F0F846A4121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{AE513CCA-2691-4D5E-9B68-7514C3BC28A1}</c15:txfldGUID>
                      <c15:f>Diagramm!$J$54</c15:f>
                      <c15:dlblFieldTableCache>
                        <c:ptCount val="1"/>
                      </c15:dlblFieldTableCache>
                    </c15:dlblFTEntry>
                  </c15:dlblFieldTable>
                  <c15:showDataLabelsRange val="0"/>
                </c:ext>
                <c:ext xmlns:c16="http://schemas.microsoft.com/office/drawing/2014/chart" uri="{C3380CC4-5D6E-409C-BE32-E72D297353CC}">
                  <c16:uniqueId val="{00000036-6DBF-4CFE-A0D8-F0F846A4121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{8FCBA62F-0E44-4DEE-9CFF-87AEC9DCDEF8}</c15:txfldGUID>
                      <c15:f>Diagramm!$J$55</c15:f>
                      <c15:dlblFieldTableCache>
                        <c:ptCount val="1"/>
                      </c15:dlblFieldTableCache>
                    </c15:dlblFTEntry>
                  </c15:dlblFieldTable>
                  <c15:showDataLabelsRange val="0"/>
                </c:ext>
                <c:ext xmlns:c16="http://schemas.microsoft.com/office/drawing/2014/chart" uri="{C3380CC4-5D6E-409C-BE32-E72D297353CC}">
                  <c16:uniqueId val="{00000037-6DBF-4CFE-A0D8-F0F846A4121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{768536FE-F6F0-4BF8-B37E-15B276FA3A69}</c15:txfldGUID>
                      <c15:f>Diagramm!$J$56</c15:f>
                      <c15:dlblFieldTableCache>
                        <c:ptCount val="1"/>
                      </c15:dlblFieldTableCache>
                    </c15:dlblFTEntry>
                  </c15:dlblFieldTable>
                  <c15:showDataLabelsRange val="0"/>
                </c:ext>
                <c:ext xmlns:c16="http://schemas.microsoft.com/office/drawing/2014/chart" uri="{C3380CC4-5D6E-409C-BE32-E72D297353CC}">
                  <c16:uniqueId val="{00000038-6DBF-4CFE-A0D8-F0F846A4121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{931C358A-733C-469B-87D3-C09EC3CE2FBE}</c15:txfldGUID>
                      <c15:f>Diagramm!$J$57</c15:f>
                      <c15:dlblFieldTableCache>
                        <c:ptCount val="1"/>
                      </c15:dlblFieldTableCache>
                    </c15:dlblFTEntry>
                  </c15:dlblFieldTable>
                  <c15:showDataLabelsRange val="0"/>
                </c:ext>
                <c:ext xmlns:c16="http://schemas.microsoft.com/office/drawing/2014/chart" uri="{C3380CC4-5D6E-409C-BE32-E72D297353CC}">
                  <c16:uniqueId val="{00000039-6DBF-4CFE-A0D8-F0F846A4121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{D90603EA-4165-4B92-9385-BD15D01B00EE}</c15:txfldGUID>
                      <c15:f>Diagramm!$J$58</c15:f>
                      <c15:dlblFieldTableCache>
                        <c:ptCount val="1"/>
                      </c15:dlblFieldTableCache>
                    </c15:dlblFTEntry>
                  </c15:dlblFieldTable>
                  <c15:showDataLabelsRange val="0"/>
                </c:ext>
                <c:ext xmlns:c16="http://schemas.microsoft.com/office/drawing/2014/chart" uri="{C3380CC4-5D6E-409C-BE32-E72D297353CC}">
                  <c16:uniqueId val="{0000003A-6DBF-4CFE-A0D8-F0F846A4121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{E4707BCF-F769-4D71-A1B2-1A59DDCA8731}</c15:txfldGUID>
                      <c15:f>Diagramm!$J$59</c15:f>
                      <c15:dlblFieldTableCache>
                        <c:ptCount val="1"/>
                      </c15:dlblFieldTableCache>
                    </c15:dlblFTEntry>
                  </c15:dlblFieldTable>
                  <c15:showDataLabelsRange val="0"/>
                </c:ext>
                <c:ext xmlns:c16="http://schemas.microsoft.com/office/drawing/2014/chart" uri="{C3380CC4-5D6E-409C-BE32-E72D297353CC}">
                  <c16:uniqueId val="{0000003B-6DBF-4CFE-A0D8-F0F846A4121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{F1E67864-F5FA-4067-B75A-5FCE3D8F292F}</c15:txfldGUID>
                      <c15:f>Diagramm!$J$60</c15:f>
                      <c15:dlblFieldTableCache>
                        <c:ptCount val="1"/>
                      </c15:dlblFieldTableCache>
                    </c15:dlblFTEntry>
                  </c15:dlblFieldTable>
                  <c15:showDataLabelsRange val="0"/>
                </c:ext>
                <c:ext xmlns:c16="http://schemas.microsoft.com/office/drawing/2014/chart" uri="{C3380CC4-5D6E-409C-BE32-E72D297353CC}">
                  <c16:uniqueId val="{0000003C-6DBF-4CFE-A0D8-F0F846A4121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{8A8D4124-7D0A-4388-A424-427869506525}</c15:txfldGUID>
                      <c15:f>Diagramm!$J$61</c15:f>
                      <c15:dlblFieldTableCache>
                        <c:ptCount val="1"/>
                      </c15:dlblFieldTableCache>
                    </c15:dlblFTEntry>
                  </c15:dlblFieldTable>
                  <c15:showDataLabelsRange val="0"/>
                </c:ext>
                <c:ext xmlns:c16="http://schemas.microsoft.com/office/drawing/2014/chart" uri="{C3380CC4-5D6E-409C-BE32-E72D297353CC}">
                  <c16:uniqueId val="{0000003D-6DBF-4CFE-A0D8-F0F846A4121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{B49849EE-C7C3-4F98-9FC4-E4CB2A08FC19}</c15:txfldGUID>
                      <c15:f>Diagramm!$J$62</c15:f>
                      <c15:dlblFieldTableCache>
                        <c:ptCount val="1"/>
                      </c15:dlblFieldTableCache>
                    </c15:dlblFTEntry>
                  </c15:dlblFieldTable>
                  <c15:showDataLabelsRange val="0"/>
                </c:ext>
                <c:ext xmlns:c16="http://schemas.microsoft.com/office/drawing/2014/chart" uri="{C3380CC4-5D6E-409C-BE32-E72D297353CC}">
                  <c16:uniqueId val="{0000003E-6DBF-4CFE-A0D8-F0F846A4121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{7B3E8929-CC7B-48A6-B654-BB20875DFD98}</c15:txfldGUID>
                      <c15:f>Diagramm!$J$63</c15:f>
                      <c15:dlblFieldTableCache>
                        <c:ptCount val="1"/>
                      </c15:dlblFieldTableCache>
                    </c15:dlblFTEntry>
                  </c15:dlblFieldTable>
                  <c15:showDataLabelsRange val="0"/>
                </c:ext>
                <c:ext xmlns:c16="http://schemas.microsoft.com/office/drawing/2014/chart" uri="{C3380CC4-5D6E-409C-BE32-E72D297353CC}">
                  <c16:uniqueId val="{0000003F-6DBF-4CFE-A0D8-F0F846A4121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{5FFE257C-A93D-493F-9902-006CDA79579C}</c15:txfldGUID>
                      <c15:f>Diagramm!$J$64</c15:f>
                      <c15:dlblFieldTableCache>
                        <c:ptCount val="1"/>
                      </c15:dlblFieldTableCache>
                    </c15:dlblFTEntry>
                  </c15:dlblFieldTable>
                  <c15:showDataLabelsRange val="0"/>
                </c:ext>
                <c:ext xmlns:c16="http://schemas.microsoft.com/office/drawing/2014/chart" uri="{C3380CC4-5D6E-409C-BE32-E72D297353CC}">
                  <c16:uniqueId val="{00000040-6DBF-4CFE-A0D8-F0F846A4121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{F66FB3C9-EDC2-42CF-9571-4D4C97BA0FAF}</c15:txfldGUID>
                      <c15:f>Diagramm!$J$65</c15:f>
                      <c15:dlblFieldTableCache>
                        <c:ptCount val="1"/>
                      </c15:dlblFieldTableCache>
                    </c15:dlblFTEntry>
                  </c15:dlblFieldTable>
                  <c15:showDataLabelsRange val="0"/>
                </c:ext>
                <c:ext xmlns:c16="http://schemas.microsoft.com/office/drawing/2014/chart" uri="{C3380CC4-5D6E-409C-BE32-E72D297353CC}">
                  <c16:uniqueId val="{00000041-6DBF-4CFE-A0D8-F0F846A4121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{5B949B54-1EA4-4A6E-8818-2D223D9D5989}</c15:txfldGUID>
                      <c15:f>Diagramm!$J$66</c15:f>
                      <c15:dlblFieldTableCache>
                        <c:ptCount val="1"/>
                      </c15:dlblFieldTableCache>
                    </c15:dlblFTEntry>
                  </c15:dlblFieldTable>
                  <c15:showDataLabelsRange val="0"/>
                </c:ext>
                <c:ext xmlns:c16="http://schemas.microsoft.com/office/drawing/2014/chart" uri="{C3380CC4-5D6E-409C-BE32-E72D297353CC}">
                  <c16:uniqueId val="{00000042-6DBF-4CFE-A0D8-F0F846A4121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{9ABA243B-941B-41AE-9849-E4F0AA62CA6A}</c15:txfldGUID>
                      <c15:f>Diagramm!$J$67</c15:f>
                      <c15:dlblFieldTableCache>
                        <c:ptCount val="1"/>
                      </c15:dlblFieldTableCache>
                    </c15:dlblFTEntry>
                  </c15:dlblFieldTable>
                  <c15:showDataLabelsRange val="0"/>
                </c:ext>
                <c:ext xmlns:c16="http://schemas.microsoft.com/office/drawing/2014/chart" uri="{C3380CC4-5D6E-409C-BE32-E72D297353CC}">
                  <c16:uniqueId val="{00000043-6DBF-4CFE-A0D8-F0F846A412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DBF-4CFE-A0D8-F0F846A4121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3A5-4AE8-8E5E-ABBCA51A465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A5-4AE8-8E5E-ABBCA51A465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3A5-4AE8-8E5E-ABBCA51A465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3A5-4AE8-8E5E-ABBCA51A465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3A5-4AE8-8E5E-ABBCA51A465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A5-4AE8-8E5E-ABBCA51A465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3A5-4AE8-8E5E-ABBCA51A465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3A5-4AE8-8E5E-ABBCA51A465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3A5-4AE8-8E5E-ABBCA51A465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3A5-4AE8-8E5E-ABBCA51A465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3A5-4AE8-8E5E-ABBCA51A465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3A5-4AE8-8E5E-ABBCA51A465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3A5-4AE8-8E5E-ABBCA51A465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3A5-4AE8-8E5E-ABBCA51A465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3A5-4AE8-8E5E-ABBCA51A465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3A5-4AE8-8E5E-ABBCA51A465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3A5-4AE8-8E5E-ABBCA51A465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3A5-4AE8-8E5E-ABBCA51A465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3A5-4AE8-8E5E-ABBCA51A465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3A5-4AE8-8E5E-ABBCA51A465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3A5-4AE8-8E5E-ABBCA51A465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3A5-4AE8-8E5E-ABBCA51A465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3A5-4AE8-8E5E-ABBCA51A465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3A5-4AE8-8E5E-ABBCA51A465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3A5-4AE8-8E5E-ABBCA51A465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3A5-4AE8-8E5E-ABBCA51A465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3A5-4AE8-8E5E-ABBCA51A465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3A5-4AE8-8E5E-ABBCA51A465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3A5-4AE8-8E5E-ABBCA51A465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3A5-4AE8-8E5E-ABBCA51A465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3A5-4AE8-8E5E-ABBCA51A465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3A5-4AE8-8E5E-ABBCA51A465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3A5-4AE8-8E5E-ABBCA51A465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3A5-4AE8-8E5E-ABBCA51A465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3A5-4AE8-8E5E-ABBCA51A465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3A5-4AE8-8E5E-ABBCA51A465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3A5-4AE8-8E5E-ABBCA51A465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3A5-4AE8-8E5E-ABBCA51A465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3A5-4AE8-8E5E-ABBCA51A465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3A5-4AE8-8E5E-ABBCA51A465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3A5-4AE8-8E5E-ABBCA51A465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3A5-4AE8-8E5E-ABBCA51A465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3A5-4AE8-8E5E-ABBCA51A465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3A5-4AE8-8E5E-ABBCA51A465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3A5-4AE8-8E5E-ABBCA51A465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3A5-4AE8-8E5E-ABBCA51A465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3A5-4AE8-8E5E-ABBCA51A465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3A5-4AE8-8E5E-ABBCA51A465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3A5-4AE8-8E5E-ABBCA51A465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3A5-4AE8-8E5E-ABBCA51A465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3A5-4AE8-8E5E-ABBCA51A465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3A5-4AE8-8E5E-ABBCA51A465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3A5-4AE8-8E5E-ABBCA51A465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3A5-4AE8-8E5E-ABBCA51A465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3A5-4AE8-8E5E-ABBCA51A465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3A5-4AE8-8E5E-ABBCA51A465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3A5-4AE8-8E5E-ABBCA51A465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3A5-4AE8-8E5E-ABBCA51A465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3A5-4AE8-8E5E-ABBCA51A465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3A5-4AE8-8E5E-ABBCA51A465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3A5-4AE8-8E5E-ABBCA51A465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3A5-4AE8-8E5E-ABBCA51A465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3A5-4AE8-8E5E-ABBCA51A465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3A5-4AE8-8E5E-ABBCA51A465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3A5-4AE8-8E5E-ABBCA51A465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3A5-4AE8-8E5E-ABBCA51A465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3A5-4AE8-8E5E-ABBCA51A465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3A5-4AE8-8E5E-ABBCA51A465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3A5-4AE8-8E5E-ABBCA51A465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100.73293537932403</c:v>
                </c:pt>
                <c:pt idx="2">
                  <c:v>101.90943514782724</c:v>
                </c:pt>
                <c:pt idx="3">
                  <c:v>101.44478801508036</c:v>
                </c:pt>
                <c:pt idx="4">
                  <c:v>101.28356703485679</c:v>
                </c:pt>
                <c:pt idx="5">
                  <c:v>102.04461273893777</c:v>
                </c:pt>
                <c:pt idx="6">
                  <c:v>103.82631126397249</c:v>
                </c:pt>
                <c:pt idx="7">
                  <c:v>103.63780673324956</c:v>
                </c:pt>
                <c:pt idx="8">
                  <c:v>103.4881605926318</c:v>
                </c:pt>
                <c:pt idx="9">
                  <c:v>104.32320259276406</c:v>
                </c:pt>
                <c:pt idx="10">
                  <c:v>106.14665321780541</c:v>
                </c:pt>
                <c:pt idx="11">
                  <c:v>105.93623916925723</c:v>
                </c:pt>
                <c:pt idx="12">
                  <c:v>105.90151465043985</c:v>
                </c:pt>
                <c:pt idx="13">
                  <c:v>106.96722666843046</c:v>
                </c:pt>
                <c:pt idx="14">
                  <c:v>109.03664263509492</c:v>
                </c:pt>
                <c:pt idx="15">
                  <c:v>109.44093524704014</c:v>
                </c:pt>
                <c:pt idx="16">
                  <c:v>109.20034393809115</c:v>
                </c:pt>
                <c:pt idx="17">
                  <c:v>109.88946028176467</c:v>
                </c:pt>
                <c:pt idx="18">
                  <c:v>111.89397446921092</c:v>
                </c:pt>
                <c:pt idx="19">
                  <c:v>111.60046960777829</c:v>
                </c:pt>
                <c:pt idx="20">
                  <c:v>111.06471988888154</c:v>
                </c:pt>
                <c:pt idx="21">
                  <c:v>111.37558700972288</c:v>
                </c:pt>
                <c:pt idx="22">
                  <c:v>113.17836827832528</c:v>
                </c:pt>
                <c:pt idx="23">
                  <c:v>113.07956875454725</c:v>
                </c:pt>
                <c:pt idx="24">
                  <c:v>112.59631920100537</c:v>
                </c:pt>
              </c:numCache>
            </c:numRef>
          </c:val>
          <c:smooth val="0"/>
          <c:extLst>
            <c:ext xmlns:c16="http://schemas.microsoft.com/office/drawing/2014/chart" uri="{C3380CC4-5D6E-409C-BE32-E72D297353CC}">
              <c16:uniqueId val="{00000000-E398-402B-B3E4-E551DF72C94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103.84888678351491</c:v>
                </c:pt>
                <c:pt idx="2">
                  <c:v>106.98720985315016</c:v>
                </c:pt>
                <c:pt idx="3">
                  <c:v>108.10042633822832</c:v>
                </c:pt>
                <c:pt idx="4">
                  <c:v>103.65940312648034</c:v>
                </c:pt>
                <c:pt idx="5">
                  <c:v>107.78067266698248</c:v>
                </c:pt>
                <c:pt idx="6">
                  <c:v>111.70061582188535</c:v>
                </c:pt>
                <c:pt idx="7">
                  <c:v>113.61913784936048</c:v>
                </c:pt>
                <c:pt idx="8">
                  <c:v>111.52297489341545</c:v>
                </c:pt>
                <c:pt idx="9">
                  <c:v>116.29559450497395</c:v>
                </c:pt>
                <c:pt idx="10">
                  <c:v>120.91425864519185</c:v>
                </c:pt>
                <c:pt idx="11">
                  <c:v>123.18806252960681</c:v>
                </c:pt>
                <c:pt idx="12">
                  <c:v>121.55376598768358</c:v>
                </c:pt>
                <c:pt idx="13">
                  <c:v>123.96968261487447</c:v>
                </c:pt>
                <c:pt idx="14">
                  <c:v>129.10942681193745</c:v>
                </c:pt>
                <c:pt idx="15">
                  <c:v>130.88583609663667</c:v>
                </c:pt>
                <c:pt idx="16">
                  <c:v>130.09237328280437</c:v>
                </c:pt>
                <c:pt idx="17">
                  <c:v>133.58597820937942</c:v>
                </c:pt>
                <c:pt idx="18">
                  <c:v>138.15727143533869</c:v>
                </c:pt>
                <c:pt idx="19">
                  <c:v>140.27711984841307</c:v>
                </c:pt>
                <c:pt idx="20">
                  <c:v>139.18758882046421</c:v>
                </c:pt>
                <c:pt idx="21">
                  <c:v>143.88915206063479</c:v>
                </c:pt>
                <c:pt idx="22">
                  <c:v>144.77735670298438</c:v>
                </c:pt>
                <c:pt idx="23">
                  <c:v>147.64329701563238</c:v>
                </c:pt>
                <c:pt idx="24">
                  <c:v>140.76267171956417</c:v>
                </c:pt>
              </c:numCache>
            </c:numRef>
          </c:val>
          <c:smooth val="0"/>
          <c:extLst>
            <c:ext xmlns:c16="http://schemas.microsoft.com/office/drawing/2014/chart" uri="{C3380CC4-5D6E-409C-BE32-E72D297353CC}">
              <c16:uniqueId val="{00000001-E398-402B-B3E4-E551DF72C94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101.98451910408433</c:v>
                </c:pt>
                <c:pt idx="2">
                  <c:v>98.933629776021078</c:v>
                </c:pt>
                <c:pt idx="3">
                  <c:v>101.28458498023716</c:v>
                </c:pt>
                <c:pt idx="4">
                  <c:v>95.075757575757578</c:v>
                </c:pt>
                <c:pt idx="5">
                  <c:v>98.534255599472985</c:v>
                </c:pt>
                <c:pt idx="6">
                  <c:v>95.977437417654812</c:v>
                </c:pt>
                <c:pt idx="7">
                  <c:v>99.106554677206844</c:v>
                </c:pt>
                <c:pt idx="8">
                  <c:v>98.027832674571798</c:v>
                </c:pt>
                <c:pt idx="9">
                  <c:v>101.34222661396575</c:v>
                </c:pt>
                <c:pt idx="10">
                  <c:v>98.871870882740438</c:v>
                </c:pt>
                <c:pt idx="11">
                  <c:v>101.0540184453228</c:v>
                </c:pt>
                <c:pt idx="12">
                  <c:v>98.258399209486171</c:v>
                </c:pt>
                <c:pt idx="13">
                  <c:v>101.09519104084322</c:v>
                </c:pt>
                <c:pt idx="14">
                  <c:v>97.974308300395251</c:v>
                </c:pt>
                <c:pt idx="15">
                  <c:v>100.87697628458498</c:v>
                </c:pt>
                <c:pt idx="16">
                  <c:v>98.933629776021078</c:v>
                </c:pt>
                <c:pt idx="17">
                  <c:v>102.69680500658762</c:v>
                </c:pt>
                <c:pt idx="18">
                  <c:v>98.666007905138343</c:v>
                </c:pt>
                <c:pt idx="19">
                  <c:v>99.608860342556</c:v>
                </c:pt>
                <c:pt idx="20">
                  <c:v>97.957839262187079</c:v>
                </c:pt>
                <c:pt idx="21">
                  <c:v>100.34584980237153</c:v>
                </c:pt>
                <c:pt idx="22">
                  <c:v>96.310935441370233</c:v>
                </c:pt>
                <c:pt idx="23">
                  <c:v>97.286725955204219</c:v>
                </c:pt>
                <c:pt idx="24">
                  <c:v>92.300724637681171</c:v>
                </c:pt>
              </c:numCache>
            </c:numRef>
          </c:val>
          <c:smooth val="0"/>
          <c:extLst>
            <c:ext xmlns:c16="http://schemas.microsoft.com/office/drawing/2014/chart" uri="{C3380CC4-5D6E-409C-BE32-E72D297353CC}">
              <c16:uniqueId val="{00000002-E398-402B-B3E4-E551DF72C94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398-402B-B3E4-E551DF72C946}"/>
                </c:ext>
              </c:extLst>
            </c:dLbl>
            <c:dLbl>
              <c:idx val="1"/>
              <c:delete val="1"/>
              <c:extLst>
                <c:ext xmlns:c15="http://schemas.microsoft.com/office/drawing/2012/chart" uri="{CE6537A1-D6FC-4f65-9D91-7224C49458BB}"/>
                <c:ext xmlns:c16="http://schemas.microsoft.com/office/drawing/2014/chart" uri="{C3380CC4-5D6E-409C-BE32-E72D297353CC}">
                  <c16:uniqueId val="{00000004-E398-402B-B3E4-E551DF72C946}"/>
                </c:ext>
              </c:extLst>
            </c:dLbl>
            <c:dLbl>
              <c:idx val="2"/>
              <c:delete val="1"/>
              <c:extLst>
                <c:ext xmlns:c15="http://schemas.microsoft.com/office/drawing/2012/chart" uri="{CE6537A1-D6FC-4f65-9D91-7224C49458BB}"/>
                <c:ext xmlns:c16="http://schemas.microsoft.com/office/drawing/2014/chart" uri="{C3380CC4-5D6E-409C-BE32-E72D297353CC}">
                  <c16:uniqueId val="{00000005-E398-402B-B3E4-E551DF72C946}"/>
                </c:ext>
              </c:extLst>
            </c:dLbl>
            <c:dLbl>
              <c:idx val="3"/>
              <c:delete val="1"/>
              <c:extLst>
                <c:ext xmlns:c15="http://schemas.microsoft.com/office/drawing/2012/chart" uri="{CE6537A1-D6FC-4f65-9D91-7224C49458BB}"/>
                <c:ext xmlns:c16="http://schemas.microsoft.com/office/drawing/2014/chart" uri="{C3380CC4-5D6E-409C-BE32-E72D297353CC}">
                  <c16:uniqueId val="{00000006-E398-402B-B3E4-E551DF72C946}"/>
                </c:ext>
              </c:extLst>
            </c:dLbl>
            <c:dLbl>
              <c:idx val="4"/>
              <c:delete val="1"/>
              <c:extLst>
                <c:ext xmlns:c15="http://schemas.microsoft.com/office/drawing/2012/chart" uri="{CE6537A1-D6FC-4f65-9D91-7224C49458BB}"/>
                <c:ext xmlns:c16="http://schemas.microsoft.com/office/drawing/2014/chart" uri="{C3380CC4-5D6E-409C-BE32-E72D297353CC}">
                  <c16:uniqueId val="{00000007-E398-402B-B3E4-E551DF72C946}"/>
                </c:ext>
              </c:extLst>
            </c:dLbl>
            <c:dLbl>
              <c:idx val="5"/>
              <c:delete val="1"/>
              <c:extLst>
                <c:ext xmlns:c15="http://schemas.microsoft.com/office/drawing/2012/chart" uri="{CE6537A1-D6FC-4f65-9D91-7224C49458BB}"/>
                <c:ext xmlns:c16="http://schemas.microsoft.com/office/drawing/2014/chart" uri="{C3380CC4-5D6E-409C-BE32-E72D297353CC}">
                  <c16:uniqueId val="{00000008-E398-402B-B3E4-E551DF72C946}"/>
                </c:ext>
              </c:extLst>
            </c:dLbl>
            <c:dLbl>
              <c:idx val="6"/>
              <c:delete val="1"/>
              <c:extLst>
                <c:ext xmlns:c15="http://schemas.microsoft.com/office/drawing/2012/chart" uri="{CE6537A1-D6FC-4f65-9D91-7224C49458BB}"/>
                <c:ext xmlns:c16="http://schemas.microsoft.com/office/drawing/2014/chart" uri="{C3380CC4-5D6E-409C-BE32-E72D297353CC}">
                  <c16:uniqueId val="{00000009-E398-402B-B3E4-E551DF72C946}"/>
                </c:ext>
              </c:extLst>
            </c:dLbl>
            <c:dLbl>
              <c:idx val="7"/>
              <c:delete val="1"/>
              <c:extLst>
                <c:ext xmlns:c15="http://schemas.microsoft.com/office/drawing/2012/chart" uri="{CE6537A1-D6FC-4f65-9D91-7224C49458BB}"/>
                <c:ext xmlns:c16="http://schemas.microsoft.com/office/drawing/2014/chart" uri="{C3380CC4-5D6E-409C-BE32-E72D297353CC}">
                  <c16:uniqueId val="{0000000A-E398-402B-B3E4-E551DF72C946}"/>
                </c:ext>
              </c:extLst>
            </c:dLbl>
            <c:dLbl>
              <c:idx val="8"/>
              <c:delete val="1"/>
              <c:extLst>
                <c:ext xmlns:c15="http://schemas.microsoft.com/office/drawing/2012/chart" uri="{CE6537A1-D6FC-4f65-9D91-7224C49458BB}"/>
                <c:ext xmlns:c16="http://schemas.microsoft.com/office/drawing/2014/chart" uri="{C3380CC4-5D6E-409C-BE32-E72D297353CC}">
                  <c16:uniqueId val="{0000000B-E398-402B-B3E4-E551DF72C946}"/>
                </c:ext>
              </c:extLst>
            </c:dLbl>
            <c:dLbl>
              <c:idx val="9"/>
              <c:delete val="1"/>
              <c:extLst>
                <c:ext xmlns:c15="http://schemas.microsoft.com/office/drawing/2012/chart" uri="{CE6537A1-D6FC-4f65-9D91-7224C49458BB}"/>
                <c:ext xmlns:c16="http://schemas.microsoft.com/office/drawing/2014/chart" uri="{C3380CC4-5D6E-409C-BE32-E72D297353CC}">
                  <c16:uniqueId val="{0000000C-E398-402B-B3E4-E551DF72C946}"/>
                </c:ext>
              </c:extLst>
            </c:dLbl>
            <c:dLbl>
              <c:idx val="10"/>
              <c:delete val="1"/>
              <c:extLst>
                <c:ext xmlns:c15="http://schemas.microsoft.com/office/drawing/2012/chart" uri="{CE6537A1-D6FC-4f65-9D91-7224C49458BB}"/>
                <c:ext xmlns:c16="http://schemas.microsoft.com/office/drawing/2014/chart" uri="{C3380CC4-5D6E-409C-BE32-E72D297353CC}">
                  <c16:uniqueId val="{0000000D-E398-402B-B3E4-E551DF72C946}"/>
                </c:ext>
              </c:extLst>
            </c:dLbl>
            <c:dLbl>
              <c:idx val="11"/>
              <c:delete val="1"/>
              <c:extLst>
                <c:ext xmlns:c15="http://schemas.microsoft.com/office/drawing/2012/chart" uri="{CE6537A1-D6FC-4f65-9D91-7224C49458BB}"/>
                <c:ext xmlns:c16="http://schemas.microsoft.com/office/drawing/2014/chart" uri="{C3380CC4-5D6E-409C-BE32-E72D297353CC}">
                  <c16:uniqueId val="{0000000E-E398-402B-B3E4-E551DF72C946}"/>
                </c:ext>
              </c:extLst>
            </c:dLbl>
            <c:dLbl>
              <c:idx val="12"/>
              <c:delete val="1"/>
              <c:extLst>
                <c:ext xmlns:c15="http://schemas.microsoft.com/office/drawing/2012/chart" uri="{CE6537A1-D6FC-4f65-9D91-7224C49458BB}"/>
                <c:ext xmlns:c16="http://schemas.microsoft.com/office/drawing/2014/chart" uri="{C3380CC4-5D6E-409C-BE32-E72D297353CC}">
                  <c16:uniqueId val="{0000000F-E398-402B-B3E4-E551DF72C94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398-402B-B3E4-E551DF72C946}"/>
                </c:ext>
              </c:extLst>
            </c:dLbl>
            <c:dLbl>
              <c:idx val="14"/>
              <c:delete val="1"/>
              <c:extLst>
                <c:ext xmlns:c15="http://schemas.microsoft.com/office/drawing/2012/chart" uri="{CE6537A1-D6FC-4f65-9D91-7224C49458BB}"/>
                <c:ext xmlns:c16="http://schemas.microsoft.com/office/drawing/2014/chart" uri="{C3380CC4-5D6E-409C-BE32-E72D297353CC}">
                  <c16:uniqueId val="{00000011-E398-402B-B3E4-E551DF72C946}"/>
                </c:ext>
              </c:extLst>
            </c:dLbl>
            <c:dLbl>
              <c:idx val="15"/>
              <c:delete val="1"/>
              <c:extLst>
                <c:ext xmlns:c15="http://schemas.microsoft.com/office/drawing/2012/chart" uri="{CE6537A1-D6FC-4f65-9D91-7224C49458BB}"/>
                <c:ext xmlns:c16="http://schemas.microsoft.com/office/drawing/2014/chart" uri="{C3380CC4-5D6E-409C-BE32-E72D297353CC}">
                  <c16:uniqueId val="{00000012-E398-402B-B3E4-E551DF72C946}"/>
                </c:ext>
              </c:extLst>
            </c:dLbl>
            <c:dLbl>
              <c:idx val="16"/>
              <c:delete val="1"/>
              <c:extLst>
                <c:ext xmlns:c15="http://schemas.microsoft.com/office/drawing/2012/chart" uri="{CE6537A1-D6FC-4f65-9D91-7224C49458BB}"/>
                <c:ext xmlns:c16="http://schemas.microsoft.com/office/drawing/2014/chart" uri="{C3380CC4-5D6E-409C-BE32-E72D297353CC}">
                  <c16:uniqueId val="{00000013-E398-402B-B3E4-E551DF72C946}"/>
                </c:ext>
              </c:extLst>
            </c:dLbl>
            <c:dLbl>
              <c:idx val="17"/>
              <c:delete val="1"/>
              <c:extLst>
                <c:ext xmlns:c15="http://schemas.microsoft.com/office/drawing/2012/chart" uri="{CE6537A1-D6FC-4f65-9D91-7224C49458BB}"/>
                <c:ext xmlns:c16="http://schemas.microsoft.com/office/drawing/2014/chart" uri="{C3380CC4-5D6E-409C-BE32-E72D297353CC}">
                  <c16:uniqueId val="{00000014-E398-402B-B3E4-E551DF72C946}"/>
                </c:ext>
              </c:extLst>
            </c:dLbl>
            <c:dLbl>
              <c:idx val="18"/>
              <c:delete val="1"/>
              <c:extLst>
                <c:ext xmlns:c15="http://schemas.microsoft.com/office/drawing/2012/chart" uri="{CE6537A1-D6FC-4f65-9D91-7224C49458BB}"/>
                <c:ext xmlns:c16="http://schemas.microsoft.com/office/drawing/2014/chart" uri="{C3380CC4-5D6E-409C-BE32-E72D297353CC}">
                  <c16:uniqueId val="{00000015-E398-402B-B3E4-E551DF72C946}"/>
                </c:ext>
              </c:extLst>
            </c:dLbl>
            <c:dLbl>
              <c:idx val="19"/>
              <c:delete val="1"/>
              <c:extLst>
                <c:ext xmlns:c15="http://schemas.microsoft.com/office/drawing/2012/chart" uri="{CE6537A1-D6FC-4f65-9D91-7224C49458BB}"/>
                <c:ext xmlns:c16="http://schemas.microsoft.com/office/drawing/2014/chart" uri="{C3380CC4-5D6E-409C-BE32-E72D297353CC}">
                  <c16:uniqueId val="{00000016-E398-402B-B3E4-E551DF72C946}"/>
                </c:ext>
              </c:extLst>
            </c:dLbl>
            <c:dLbl>
              <c:idx val="20"/>
              <c:delete val="1"/>
              <c:extLst>
                <c:ext xmlns:c15="http://schemas.microsoft.com/office/drawing/2012/chart" uri="{CE6537A1-D6FC-4f65-9D91-7224C49458BB}"/>
                <c:ext xmlns:c16="http://schemas.microsoft.com/office/drawing/2014/chart" uri="{C3380CC4-5D6E-409C-BE32-E72D297353CC}">
                  <c16:uniqueId val="{00000017-E398-402B-B3E4-E551DF72C946}"/>
                </c:ext>
              </c:extLst>
            </c:dLbl>
            <c:dLbl>
              <c:idx val="21"/>
              <c:delete val="1"/>
              <c:extLst>
                <c:ext xmlns:c15="http://schemas.microsoft.com/office/drawing/2012/chart" uri="{CE6537A1-D6FC-4f65-9D91-7224C49458BB}"/>
                <c:ext xmlns:c16="http://schemas.microsoft.com/office/drawing/2014/chart" uri="{C3380CC4-5D6E-409C-BE32-E72D297353CC}">
                  <c16:uniqueId val="{00000018-E398-402B-B3E4-E551DF72C946}"/>
                </c:ext>
              </c:extLst>
            </c:dLbl>
            <c:dLbl>
              <c:idx val="22"/>
              <c:delete val="1"/>
              <c:extLst>
                <c:ext xmlns:c15="http://schemas.microsoft.com/office/drawing/2012/chart" uri="{CE6537A1-D6FC-4f65-9D91-7224C49458BB}"/>
                <c:ext xmlns:c16="http://schemas.microsoft.com/office/drawing/2014/chart" uri="{C3380CC4-5D6E-409C-BE32-E72D297353CC}">
                  <c16:uniqueId val="{00000019-E398-402B-B3E4-E551DF72C946}"/>
                </c:ext>
              </c:extLst>
            </c:dLbl>
            <c:dLbl>
              <c:idx val="23"/>
              <c:delete val="1"/>
              <c:extLst>
                <c:ext xmlns:c15="http://schemas.microsoft.com/office/drawing/2012/chart" uri="{CE6537A1-D6FC-4f65-9D91-7224C49458BB}"/>
                <c:ext xmlns:c16="http://schemas.microsoft.com/office/drawing/2014/chart" uri="{C3380CC4-5D6E-409C-BE32-E72D297353CC}">
                  <c16:uniqueId val="{0000001A-E398-402B-B3E4-E551DF72C946}"/>
                </c:ext>
              </c:extLst>
            </c:dLbl>
            <c:dLbl>
              <c:idx val="24"/>
              <c:delete val="1"/>
              <c:extLst>
                <c:ext xmlns:c15="http://schemas.microsoft.com/office/drawing/2012/chart" uri="{CE6537A1-D6FC-4f65-9D91-7224C49458BB}"/>
                <c:ext xmlns:c16="http://schemas.microsoft.com/office/drawing/2014/chart" uri="{C3380CC4-5D6E-409C-BE32-E72D297353CC}">
                  <c16:uniqueId val="{0000001B-E398-402B-B3E4-E551DF72C94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398-402B-B3E4-E551DF72C94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Dresden (074)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272375</v>
      </c>
      <c r="F11" s="238">
        <v>273544</v>
      </c>
      <c r="G11" s="238">
        <v>273783</v>
      </c>
      <c r="H11" s="238">
        <v>269422</v>
      </c>
      <c r="I11" s="265">
        <v>268670</v>
      </c>
      <c r="J11" s="263">
        <v>3705</v>
      </c>
      <c r="K11" s="266">
        <v>1.3790151486954256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9.8705828361633774</v>
      </c>
      <c r="E13" s="115">
        <v>26885</v>
      </c>
      <c r="F13" s="114">
        <v>26982</v>
      </c>
      <c r="G13" s="114">
        <v>27172</v>
      </c>
      <c r="H13" s="114">
        <v>26985</v>
      </c>
      <c r="I13" s="140">
        <v>26461</v>
      </c>
      <c r="J13" s="115">
        <v>424</v>
      </c>
      <c r="K13" s="116">
        <v>1.6023581875212578</v>
      </c>
    </row>
    <row r="14" spans="1:255" ht="14.1" customHeight="1" x14ac:dyDescent="0.2">
      <c r="A14" s="306" t="s">
        <v>230</v>
      </c>
      <c r="B14" s="307"/>
      <c r="C14" s="308"/>
      <c r="D14" s="113">
        <v>53.700963744837082</v>
      </c>
      <c r="E14" s="115">
        <v>146268</v>
      </c>
      <c r="F14" s="114">
        <v>147195</v>
      </c>
      <c r="G14" s="114">
        <v>147814</v>
      </c>
      <c r="H14" s="114">
        <v>145079</v>
      </c>
      <c r="I14" s="140">
        <v>145041</v>
      </c>
      <c r="J14" s="115">
        <v>1227</v>
      </c>
      <c r="K14" s="116">
        <v>0.84596769189401622</v>
      </c>
    </row>
    <row r="15" spans="1:255" ht="14.1" customHeight="1" x14ac:dyDescent="0.2">
      <c r="A15" s="306" t="s">
        <v>231</v>
      </c>
      <c r="B15" s="307"/>
      <c r="C15" s="308"/>
      <c r="D15" s="113">
        <v>15.176870123910051</v>
      </c>
      <c r="E15" s="115">
        <v>41338</v>
      </c>
      <c r="F15" s="114">
        <v>41307</v>
      </c>
      <c r="G15" s="114">
        <v>41102</v>
      </c>
      <c r="H15" s="114">
        <v>40581</v>
      </c>
      <c r="I15" s="140">
        <v>40414</v>
      </c>
      <c r="J15" s="115">
        <v>924</v>
      </c>
      <c r="K15" s="116">
        <v>2.2863364180729451</v>
      </c>
    </row>
    <row r="16" spans="1:255" ht="14.1" customHeight="1" x14ac:dyDescent="0.2">
      <c r="A16" s="306" t="s">
        <v>232</v>
      </c>
      <c r="B16" s="307"/>
      <c r="C16" s="308"/>
      <c r="D16" s="113">
        <v>20.74603028912345</v>
      </c>
      <c r="E16" s="115">
        <v>56507</v>
      </c>
      <c r="F16" s="114">
        <v>56665</v>
      </c>
      <c r="G16" s="114">
        <v>56261</v>
      </c>
      <c r="H16" s="114">
        <v>55493</v>
      </c>
      <c r="I16" s="140">
        <v>55432</v>
      </c>
      <c r="J16" s="115">
        <v>1075</v>
      </c>
      <c r="K16" s="116">
        <v>1.9393130321835763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0.19311610830656264</v>
      </c>
      <c r="E18" s="115">
        <v>526</v>
      </c>
      <c r="F18" s="114">
        <v>519</v>
      </c>
      <c r="G18" s="114">
        <v>519</v>
      </c>
      <c r="H18" s="114">
        <v>541</v>
      </c>
      <c r="I18" s="140">
        <v>524</v>
      </c>
      <c r="J18" s="115">
        <v>2</v>
      </c>
      <c r="K18" s="116">
        <v>0.38167938931297712</v>
      </c>
    </row>
    <row r="19" spans="1:255" ht="14.1" customHeight="1" x14ac:dyDescent="0.2">
      <c r="A19" s="306" t="s">
        <v>235</v>
      </c>
      <c r="B19" s="307" t="s">
        <v>236</v>
      </c>
      <c r="C19" s="308"/>
      <c r="D19" s="113">
        <v>5.9476824231298762E-2</v>
      </c>
      <c r="E19" s="115">
        <v>162</v>
      </c>
      <c r="F19" s="114">
        <v>149</v>
      </c>
      <c r="G19" s="114">
        <v>157</v>
      </c>
      <c r="H19" s="114">
        <v>163</v>
      </c>
      <c r="I19" s="140">
        <v>151</v>
      </c>
      <c r="J19" s="115">
        <v>11</v>
      </c>
      <c r="K19" s="116">
        <v>7.2847682119205297</v>
      </c>
    </row>
    <row r="20" spans="1:255" ht="14.1" customHeight="1" x14ac:dyDescent="0.2">
      <c r="A20" s="306">
        <v>12</v>
      </c>
      <c r="B20" s="307" t="s">
        <v>237</v>
      </c>
      <c r="C20" s="308"/>
      <c r="D20" s="113">
        <v>0.72730610371730153</v>
      </c>
      <c r="E20" s="115">
        <v>1981</v>
      </c>
      <c r="F20" s="114">
        <v>1852</v>
      </c>
      <c r="G20" s="114">
        <v>1941</v>
      </c>
      <c r="H20" s="114">
        <v>1891</v>
      </c>
      <c r="I20" s="140">
        <v>1827</v>
      </c>
      <c r="J20" s="115">
        <v>154</v>
      </c>
      <c r="K20" s="116">
        <v>8.4291187739463602</v>
      </c>
    </row>
    <row r="21" spans="1:255" ht="14.1" customHeight="1" x14ac:dyDescent="0.2">
      <c r="A21" s="306">
        <v>21</v>
      </c>
      <c r="B21" s="307" t="s">
        <v>238</v>
      </c>
      <c r="C21" s="308"/>
      <c r="D21" s="113">
        <v>0.13620927030748051</v>
      </c>
      <c r="E21" s="115">
        <v>371</v>
      </c>
      <c r="F21" s="114">
        <v>372</v>
      </c>
      <c r="G21" s="114">
        <v>370</v>
      </c>
      <c r="H21" s="114">
        <v>357</v>
      </c>
      <c r="I21" s="140">
        <v>361</v>
      </c>
      <c r="J21" s="115">
        <v>10</v>
      </c>
      <c r="K21" s="116">
        <v>2.770083102493075</v>
      </c>
    </row>
    <row r="22" spans="1:255" ht="14.1" customHeight="1" x14ac:dyDescent="0.2">
      <c r="A22" s="306">
        <v>22</v>
      </c>
      <c r="B22" s="307" t="s">
        <v>239</v>
      </c>
      <c r="C22" s="308"/>
      <c r="D22" s="113">
        <v>0.70527765029830203</v>
      </c>
      <c r="E22" s="115">
        <v>1921</v>
      </c>
      <c r="F22" s="114">
        <v>1981</v>
      </c>
      <c r="G22" s="114">
        <v>2011</v>
      </c>
      <c r="H22" s="114">
        <v>2007</v>
      </c>
      <c r="I22" s="140">
        <v>2006</v>
      </c>
      <c r="J22" s="115">
        <v>-85</v>
      </c>
      <c r="K22" s="116">
        <v>-4.2372881355932206</v>
      </c>
    </row>
    <row r="23" spans="1:255" ht="14.1" customHeight="1" x14ac:dyDescent="0.2">
      <c r="A23" s="306">
        <v>23</v>
      </c>
      <c r="B23" s="307" t="s">
        <v>240</v>
      </c>
      <c r="C23" s="308"/>
      <c r="D23" s="113">
        <v>0.87673244607618173</v>
      </c>
      <c r="E23" s="115">
        <v>2388</v>
      </c>
      <c r="F23" s="114">
        <v>2354</v>
      </c>
      <c r="G23" s="114">
        <v>2378</v>
      </c>
      <c r="H23" s="114">
        <v>2332</v>
      </c>
      <c r="I23" s="140">
        <v>2349</v>
      </c>
      <c r="J23" s="115">
        <v>39</v>
      </c>
      <c r="K23" s="116">
        <v>1.6602809706257982</v>
      </c>
    </row>
    <row r="24" spans="1:255" ht="14.1" customHeight="1" x14ac:dyDescent="0.2">
      <c r="A24" s="306">
        <v>24</v>
      </c>
      <c r="B24" s="307" t="s">
        <v>241</v>
      </c>
      <c r="C24" s="308"/>
      <c r="D24" s="113">
        <v>1.4601193207893528</v>
      </c>
      <c r="E24" s="115">
        <v>3977</v>
      </c>
      <c r="F24" s="114">
        <v>4104</v>
      </c>
      <c r="G24" s="114">
        <v>4211</v>
      </c>
      <c r="H24" s="114">
        <v>4264</v>
      </c>
      <c r="I24" s="140">
        <v>4291</v>
      </c>
      <c r="J24" s="115">
        <v>-314</v>
      </c>
      <c r="K24" s="116">
        <v>-7.3176415753903523</v>
      </c>
    </row>
    <row r="25" spans="1:255" ht="14.1" customHeight="1" x14ac:dyDescent="0.2">
      <c r="A25" s="306">
        <v>25</v>
      </c>
      <c r="B25" s="307" t="s">
        <v>242</v>
      </c>
      <c r="C25" s="308"/>
      <c r="D25" s="113">
        <v>4.1483249196879299</v>
      </c>
      <c r="E25" s="115">
        <v>11299</v>
      </c>
      <c r="F25" s="114">
        <v>11307</v>
      </c>
      <c r="G25" s="114">
        <v>11352</v>
      </c>
      <c r="H25" s="114">
        <v>11069</v>
      </c>
      <c r="I25" s="140">
        <v>11058</v>
      </c>
      <c r="J25" s="115">
        <v>241</v>
      </c>
      <c r="K25" s="116">
        <v>2.1794176162054621</v>
      </c>
    </row>
    <row r="26" spans="1:255" ht="14.1" customHeight="1" x14ac:dyDescent="0.2">
      <c r="A26" s="306">
        <v>26</v>
      </c>
      <c r="B26" s="307" t="s">
        <v>243</v>
      </c>
      <c r="C26" s="308"/>
      <c r="D26" s="113">
        <v>4.7893529141808173</v>
      </c>
      <c r="E26" s="115">
        <v>13045</v>
      </c>
      <c r="F26" s="114">
        <v>13085</v>
      </c>
      <c r="G26" s="114">
        <v>13142</v>
      </c>
      <c r="H26" s="114">
        <v>12944</v>
      </c>
      <c r="I26" s="140">
        <v>12939</v>
      </c>
      <c r="J26" s="115">
        <v>106</v>
      </c>
      <c r="K26" s="116">
        <v>0.81922868846124119</v>
      </c>
    </row>
    <row r="27" spans="1:255" ht="14.1" customHeight="1" x14ac:dyDescent="0.2">
      <c r="A27" s="306">
        <v>27</v>
      </c>
      <c r="B27" s="307" t="s">
        <v>244</v>
      </c>
      <c r="C27" s="308"/>
      <c r="D27" s="113">
        <v>3.5491509866911426</v>
      </c>
      <c r="E27" s="115">
        <v>9667</v>
      </c>
      <c r="F27" s="114">
        <v>9628</v>
      </c>
      <c r="G27" s="114">
        <v>9611</v>
      </c>
      <c r="H27" s="114">
        <v>9542</v>
      </c>
      <c r="I27" s="140">
        <v>9489</v>
      </c>
      <c r="J27" s="115">
        <v>178</v>
      </c>
      <c r="K27" s="116">
        <v>1.8758562546106017</v>
      </c>
    </row>
    <row r="28" spans="1:255" ht="14.1" customHeight="1" x14ac:dyDescent="0.2">
      <c r="A28" s="306">
        <v>28</v>
      </c>
      <c r="B28" s="307" t="s">
        <v>245</v>
      </c>
      <c r="C28" s="308"/>
      <c r="D28" s="113">
        <v>0.17512620468104634</v>
      </c>
      <c r="E28" s="115">
        <v>477</v>
      </c>
      <c r="F28" s="114">
        <v>482</v>
      </c>
      <c r="G28" s="114">
        <v>491</v>
      </c>
      <c r="H28" s="114">
        <v>491</v>
      </c>
      <c r="I28" s="140">
        <v>495</v>
      </c>
      <c r="J28" s="115">
        <v>-18</v>
      </c>
      <c r="K28" s="116">
        <v>-3.6363636363636362</v>
      </c>
    </row>
    <row r="29" spans="1:255" ht="14.1" customHeight="1" x14ac:dyDescent="0.2">
      <c r="A29" s="306">
        <v>29</v>
      </c>
      <c r="B29" s="307" t="s">
        <v>246</v>
      </c>
      <c r="C29" s="308"/>
      <c r="D29" s="113">
        <v>2.2090867370353373</v>
      </c>
      <c r="E29" s="115">
        <v>6017</v>
      </c>
      <c r="F29" s="114">
        <v>6132</v>
      </c>
      <c r="G29" s="114">
        <v>6293</v>
      </c>
      <c r="H29" s="114">
        <v>6223</v>
      </c>
      <c r="I29" s="140">
        <v>6049</v>
      </c>
      <c r="J29" s="115">
        <v>-32</v>
      </c>
      <c r="K29" s="116">
        <v>-0.52901306000991899</v>
      </c>
    </row>
    <row r="30" spans="1:255" ht="14.1" customHeight="1" x14ac:dyDescent="0.2">
      <c r="A30" s="306" t="s">
        <v>247</v>
      </c>
      <c r="B30" s="307" t="s">
        <v>248</v>
      </c>
      <c r="C30" s="308"/>
      <c r="D30" s="113">
        <v>0.43506195502524092</v>
      </c>
      <c r="E30" s="115">
        <v>1185</v>
      </c>
      <c r="F30" s="114">
        <v>1213</v>
      </c>
      <c r="G30" s="114">
        <v>1316</v>
      </c>
      <c r="H30" s="114">
        <v>1303</v>
      </c>
      <c r="I30" s="140">
        <v>1228</v>
      </c>
      <c r="J30" s="115">
        <v>-43</v>
      </c>
      <c r="K30" s="116">
        <v>-3.5016286644951138</v>
      </c>
    </row>
    <row r="31" spans="1:255" ht="14.1" customHeight="1" x14ac:dyDescent="0.2">
      <c r="A31" s="306" t="s">
        <v>249</v>
      </c>
      <c r="B31" s="307" t="s">
        <v>250</v>
      </c>
      <c r="C31" s="308"/>
      <c r="D31" s="113">
        <v>1.7611748508490133</v>
      </c>
      <c r="E31" s="115">
        <v>4797</v>
      </c>
      <c r="F31" s="114">
        <v>4886</v>
      </c>
      <c r="G31" s="114">
        <v>4943</v>
      </c>
      <c r="H31" s="114">
        <v>4886</v>
      </c>
      <c r="I31" s="140">
        <v>4786</v>
      </c>
      <c r="J31" s="115">
        <v>11</v>
      </c>
      <c r="K31" s="116">
        <v>0.22983702465524447</v>
      </c>
    </row>
    <row r="32" spans="1:255" ht="14.1" customHeight="1" x14ac:dyDescent="0.2">
      <c r="A32" s="306">
        <v>31</v>
      </c>
      <c r="B32" s="307" t="s">
        <v>251</v>
      </c>
      <c r="C32" s="308"/>
      <c r="D32" s="113">
        <v>1.4182652592932539</v>
      </c>
      <c r="E32" s="115">
        <v>3863</v>
      </c>
      <c r="F32" s="114">
        <v>3820</v>
      </c>
      <c r="G32" s="114">
        <v>3810</v>
      </c>
      <c r="H32" s="114">
        <v>3786</v>
      </c>
      <c r="I32" s="140">
        <v>3786</v>
      </c>
      <c r="J32" s="115">
        <v>77</v>
      </c>
      <c r="K32" s="116">
        <v>2.0338087691494979</v>
      </c>
    </row>
    <row r="33" spans="1:11" ht="14.1" customHeight="1" x14ac:dyDescent="0.2">
      <c r="A33" s="306">
        <v>32</v>
      </c>
      <c r="B33" s="307" t="s">
        <v>252</v>
      </c>
      <c r="C33" s="308"/>
      <c r="D33" s="113">
        <v>1.2706746213859568</v>
      </c>
      <c r="E33" s="115">
        <v>3461</v>
      </c>
      <c r="F33" s="114">
        <v>3326</v>
      </c>
      <c r="G33" s="114">
        <v>3505</v>
      </c>
      <c r="H33" s="114">
        <v>3444</v>
      </c>
      <c r="I33" s="140">
        <v>3453</v>
      </c>
      <c r="J33" s="115">
        <v>8</v>
      </c>
      <c r="K33" s="116">
        <v>0.23168259484506226</v>
      </c>
    </row>
    <row r="34" spans="1:11" ht="14.1" customHeight="1" x14ac:dyDescent="0.2">
      <c r="A34" s="306">
        <v>33</v>
      </c>
      <c r="B34" s="307" t="s">
        <v>253</v>
      </c>
      <c r="C34" s="308"/>
      <c r="D34" s="113">
        <v>0.75777879761358424</v>
      </c>
      <c r="E34" s="115">
        <v>2064</v>
      </c>
      <c r="F34" s="114">
        <v>2043</v>
      </c>
      <c r="G34" s="114">
        <v>2146</v>
      </c>
      <c r="H34" s="114">
        <v>2100</v>
      </c>
      <c r="I34" s="140">
        <v>2049</v>
      </c>
      <c r="J34" s="115">
        <v>15</v>
      </c>
      <c r="K34" s="116">
        <v>0.7320644216691069</v>
      </c>
    </row>
    <row r="35" spans="1:11" ht="14.1" customHeight="1" x14ac:dyDescent="0.2">
      <c r="A35" s="306">
        <v>34</v>
      </c>
      <c r="B35" s="307" t="s">
        <v>254</v>
      </c>
      <c r="C35" s="308"/>
      <c r="D35" s="113">
        <v>2.2520422212023865</v>
      </c>
      <c r="E35" s="115">
        <v>6134</v>
      </c>
      <c r="F35" s="114">
        <v>6138</v>
      </c>
      <c r="G35" s="114">
        <v>6144</v>
      </c>
      <c r="H35" s="114">
        <v>6074</v>
      </c>
      <c r="I35" s="140">
        <v>6022</v>
      </c>
      <c r="J35" s="115">
        <v>112</v>
      </c>
      <c r="K35" s="116">
        <v>1.8598472268349386</v>
      </c>
    </row>
    <row r="36" spans="1:11" ht="14.1" customHeight="1" x14ac:dyDescent="0.2">
      <c r="A36" s="306">
        <v>41</v>
      </c>
      <c r="B36" s="307" t="s">
        <v>255</v>
      </c>
      <c r="C36" s="308"/>
      <c r="D36" s="113">
        <v>1.2761817347407067</v>
      </c>
      <c r="E36" s="115">
        <v>3476</v>
      </c>
      <c r="F36" s="114">
        <v>3517</v>
      </c>
      <c r="G36" s="114">
        <v>3509</v>
      </c>
      <c r="H36" s="114">
        <v>3471</v>
      </c>
      <c r="I36" s="140">
        <v>3450</v>
      </c>
      <c r="J36" s="115">
        <v>26</v>
      </c>
      <c r="K36" s="116">
        <v>0.75362318840579712</v>
      </c>
    </row>
    <row r="37" spans="1:11" ht="14.1" customHeight="1" x14ac:dyDescent="0.2">
      <c r="A37" s="306">
        <v>42</v>
      </c>
      <c r="B37" s="307" t="s">
        <v>256</v>
      </c>
      <c r="C37" s="308"/>
      <c r="D37" s="113">
        <v>0.15530059660394677</v>
      </c>
      <c r="E37" s="115">
        <v>423</v>
      </c>
      <c r="F37" s="114">
        <v>415</v>
      </c>
      <c r="G37" s="114">
        <v>413</v>
      </c>
      <c r="H37" s="114">
        <v>411</v>
      </c>
      <c r="I37" s="140">
        <v>404</v>
      </c>
      <c r="J37" s="115">
        <v>19</v>
      </c>
      <c r="K37" s="116">
        <v>4.7029702970297027</v>
      </c>
    </row>
    <row r="38" spans="1:11" ht="14.1" customHeight="1" x14ac:dyDescent="0.2">
      <c r="A38" s="306">
        <v>43</v>
      </c>
      <c r="B38" s="307" t="s">
        <v>257</v>
      </c>
      <c r="C38" s="308"/>
      <c r="D38" s="113">
        <v>3.9662230380908672</v>
      </c>
      <c r="E38" s="115">
        <v>10803</v>
      </c>
      <c r="F38" s="114">
        <v>10761</v>
      </c>
      <c r="G38" s="114">
        <v>10601</v>
      </c>
      <c r="H38" s="114">
        <v>10371</v>
      </c>
      <c r="I38" s="140">
        <v>10268</v>
      </c>
      <c r="J38" s="115">
        <v>535</v>
      </c>
      <c r="K38" s="116">
        <v>5.2103622906116085</v>
      </c>
    </row>
    <row r="39" spans="1:11" ht="14.1" customHeight="1" x14ac:dyDescent="0.2">
      <c r="A39" s="306">
        <v>51</v>
      </c>
      <c r="B39" s="307" t="s">
        <v>258</v>
      </c>
      <c r="C39" s="308"/>
      <c r="D39" s="113">
        <v>3.9229004130335015</v>
      </c>
      <c r="E39" s="115">
        <v>10685</v>
      </c>
      <c r="F39" s="114">
        <v>10838</v>
      </c>
      <c r="G39" s="114">
        <v>10932</v>
      </c>
      <c r="H39" s="114">
        <v>10568</v>
      </c>
      <c r="I39" s="140">
        <v>10384</v>
      </c>
      <c r="J39" s="115">
        <v>301</v>
      </c>
      <c r="K39" s="116">
        <v>2.8986902927580895</v>
      </c>
    </row>
    <row r="40" spans="1:11" ht="14.1" customHeight="1" x14ac:dyDescent="0.2">
      <c r="A40" s="306" t="s">
        <v>259</v>
      </c>
      <c r="B40" s="307" t="s">
        <v>260</v>
      </c>
      <c r="C40" s="308"/>
      <c r="D40" s="113">
        <v>3.0002753556677373</v>
      </c>
      <c r="E40" s="115">
        <v>8172</v>
      </c>
      <c r="F40" s="114">
        <v>8328</v>
      </c>
      <c r="G40" s="114">
        <v>8407</v>
      </c>
      <c r="H40" s="114">
        <v>8071</v>
      </c>
      <c r="I40" s="140">
        <v>7916</v>
      </c>
      <c r="J40" s="115">
        <v>256</v>
      </c>
      <c r="K40" s="116">
        <v>3.2339565437089437</v>
      </c>
    </row>
    <row r="41" spans="1:11" ht="14.1" customHeight="1" x14ac:dyDescent="0.2">
      <c r="A41" s="306"/>
      <c r="B41" s="307" t="s">
        <v>261</v>
      </c>
      <c r="C41" s="308"/>
      <c r="D41" s="113">
        <v>2.4165213400642496</v>
      </c>
      <c r="E41" s="115">
        <v>6582</v>
      </c>
      <c r="F41" s="114">
        <v>6677</v>
      </c>
      <c r="G41" s="114">
        <v>6773</v>
      </c>
      <c r="H41" s="114">
        <v>6445</v>
      </c>
      <c r="I41" s="140">
        <v>6288</v>
      </c>
      <c r="J41" s="115">
        <v>294</v>
      </c>
      <c r="K41" s="116">
        <v>4.6755725190839694</v>
      </c>
    </row>
    <row r="42" spans="1:11" ht="14.1" customHeight="1" x14ac:dyDescent="0.2">
      <c r="A42" s="306">
        <v>52</v>
      </c>
      <c r="B42" s="307" t="s">
        <v>262</v>
      </c>
      <c r="C42" s="308"/>
      <c r="D42" s="113">
        <v>2.5567691601652136</v>
      </c>
      <c r="E42" s="115">
        <v>6964</v>
      </c>
      <c r="F42" s="114">
        <v>6885</v>
      </c>
      <c r="G42" s="114">
        <v>6862</v>
      </c>
      <c r="H42" s="114">
        <v>6798</v>
      </c>
      <c r="I42" s="140">
        <v>6722</v>
      </c>
      <c r="J42" s="115">
        <v>242</v>
      </c>
      <c r="K42" s="116">
        <v>3.6001190121987503</v>
      </c>
    </row>
    <row r="43" spans="1:11" ht="14.1" customHeight="1" x14ac:dyDescent="0.2">
      <c r="A43" s="306" t="s">
        <v>263</v>
      </c>
      <c r="B43" s="307" t="s">
        <v>264</v>
      </c>
      <c r="C43" s="308"/>
      <c r="D43" s="113">
        <v>2.0982101881597064</v>
      </c>
      <c r="E43" s="115">
        <v>5715</v>
      </c>
      <c r="F43" s="114">
        <v>5638</v>
      </c>
      <c r="G43" s="114">
        <v>5643</v>
      </c>
      <c r="H43" s="114">
        <v>5576</v>
      </c>
      <c r="I43" s="140">
        <v>5505</v>
      </c>
      <c r="J43" s="115">
        <v>210</v>
      </c>
      <c r="K43" s="116">
        <v>3.8147138964577656</v>
      </c>
    </row>
    <row r="44" spans="1:11" ht="14.1" customHeight="1" x14ac:dyDescent="0.2">
      <c r="A44" s="306">
        <v>53</v>
      </c>
      <c r="B44" s="307" t="s">
        <v>265</v>
      </c>
      <c r="C44" s="308"/>
      <c r="D44" s="113">
        <v>1.6025699862322167</v>
      </c>
      <c r="E44" s="115">
        <v>4365</v>
      </c>
      <c r="F44" s="114">
        <v>4432</v>
      </c>
      <c r="G44" s="114">
        <v>4544</v>
      </c>
      <c r="H44" s="114">
        <v>4487</v>
      </c>
      <c r="I44" s="140">
        <v>4496</v>
      </c>
      <c r="J44" s="115">
        <v>-131</v>
      </c>
      <c r="K44" s="116">
        <v>-2.9137010676156585</v>
      </c>
    </row>
    <row r="45" spans="1:11" ht="14.1" customHeight="1" x14ac:dyDescent="0.2">
      <c r="A45" s="306" t="s">
        <v>266</v>
      </c>
      <c r="B45" s="307" t="s">
        <v>267</v>
      </c>
      <c r="C45" s="308"/>
      <c r="D45" s="113">
        <v>1.5258375401560349</v>
      </c>
      <c r="E45" s="115">
        <v>4156</v>
      </c>
      <c r="F45" s="114">
        <v>4213</v>
      </c>
      <c r="G45" s="114">
        <v>4292</v>
      </c>
      <c r="H45" s="114">
        <v>4250</v>
      </c>
      <c r="I45" s="140">
        <v>4271</v>
      </c>
      <c r="J45" s="115">
        <v>-115</v>
      </c>
      <c r="K45" s="116">
        <v>-2.6925778506204634</v>
      </c>
    </row>
    <row r="46" spans="1:11" ht="14.1" customHeight="1" x14ac:dyDescent="0.2">
      <c r="A46" s="306">
        <v>54</v>
      </c>
      <c r="B46" s="307" t="s">
        <v>268</v>
      </c>
      <c r="C46" s="308"/>
      <c r="D46" s="113">
        <v>2.2619550252409364</v>
      </c>
      <c r="E46" s="115">
        <v>6161</v>
      </c>
      <c r="F46" s="114">
        <v>6231</v>
      </c>
      <c r="G46" s="114">
        <v>6388</v>
      </c>
      <c r="H46" s="114">
        <v>6253</v>
      </c>
      <c r="I46" s="140">
        <v>6130</v>
      </c>
      <c r="J46" s="115">
        <v>31</v>
      </c>
      <c r="K46" s="116">
        <v>0.50570962479608483</v>
      </c>
    </row>
    <row r="47" spans="1:11" ht="14.1" customHeight="1" x14ac:dyDescent="0.2">
      <c r="A47" s="306">
        <v>61</v>
      </c>
      <c r="B47" s="307" t="s">
        <v>269</v>
      </c>
      <c r="C47" s="308"/>
      <c r="D47" s="113">
        <v>2.9837540156034876</v>
      </c>
      <c r="E47" s="115">
        <v>8127</v>
      </c>
      <c r="F47" s="114">
        <v>8217</v>
      </c>
      <c r="G47" s="114">
        <v>8154</v>
      </c>
      <c r="H47" s="114">
        <v>7951</v>
      </c>
      <c r="I47" s="140">
        <v>7939</v>
      </c>
      <c r="J47" s="115">
        <v>188</v>
      </c>
      <c r="K47" s="116">
        <v>2.368056430280892</v>
      </c>
    </row>
    <row r="48" spans="1:11" ht="14.1" customHeight="1" x14ac:dyDescent="0.2">
      <c r="A48" s="306">
        <v>62</v>
      </c>
      <c r="B48" s="307" t="s">
        <v>270</v>
      </c>
      <c r="C48" s="308"/>
      <c r="D48" s="113">
        <v>5.7663148233134462</v>
      </c>
      <c r="E48" s="115">
        <v>15706</v>
      </c>
      <c r="F48" s="114">
        <v>16071</v>
      </c>
      <c r="G48" s="114">
        <v>15990</v>
      </c>
      <c r="H48" s="114">
        <v>15845</v>
      </c>
      <c r="I48" s="140">
        <v>15918</v>
      </c>
      <c r="J48" s="115">
        <v>-212</v>
      </c>
      <c r="K48" s="116">
        <v>-1.3318256062319387</v>
      </c>
    </row>
    <row r="49" spans="1:11" ht="14.1" customHeight="1" x14ac:dyDescent="0.2">
      <c r="A49" s="306">
        <v>63</v>
      </c>
      <c r="B49" s="307" t="s">
        <v>271</v>
      </c>
      <c r="C49" s="308"/>
      <c r="D49" s="113">
        <v>3.1955943093162</v>
      </c>
      <c r="E49" s="115">
        <v>8704</v>
      </c>
      <c r="F49" s="114">
        <v>9043</v>
      </c>
      <c r="G49" s="114">
        <v>9152</v>
      </c>
      <c r="H49" s="114">
        <v>9035</v>
      </c>
      <c r="I49" s="140">
        <v>8822</v>
      </c>
      <c r="J49" s="115">
        <v>-118</v>
      </c>
      <c r="K49" s="116">
        <v>-1.3375651779641804</v>
      </c>
    </row>
    <row r="50" spans="1:11" ht="14.1" customHeight="1" x14ac:dyDescent="0.2">
      <c r="A50" s="306" t="s">
        <v>272</v>
      </c>
      <c r="B50" s="307" t="s">
        <v>273</v>
      </c>
      <c r="C50" s="308"/>
      <c r="D50" s="113">
        <v>0.73648462597521802</v>
      </c>
      <c r="E50" s="115">
        <v>2006</v>
      </c>
      <c r="F50" s="114">
        <v>2081</v>
      </c>
      <c r="G50" s="114">
        <v>2095</v>
      </c>
      <c r="H50" s="114">
        <v>2002</v>
      </c>
      <c r="I50" s="140">
        <v>1996</v>
      </c>
      <c r="J50" s="115">
        <v>10</v>
      </c>
      <c r="K50" s="116">
        <v>0.50100200400801598</v>
      </c>
    </row>
    <row r="51" spans="1:11" ht="14.1" customHeight="1" x14ac:dyDescent="0.2">
      <c r="A51" s="306" t="s">
        <v>274</v>
      </c>
      <c r="B51" s="307" t="s">
        <v>275</v>
      </c>
      <c r="C51" s="308"/>
      <c r="D51" s="113">
        <v>1.9766865534648921</v>
      </c>
      <c r="E51" s="115">
        <v>5384</v>
      </c>
      <c r="F51" s="114">
        <v>5600</v>
      </c>
      <c r="G51" s="114">
        <v>5683</v>
      </c>
      <c r="H51" s="114">
        <v>5659</v>
      </c>
      <c r="I51" s="140">
        <v>5449</v>
      </c>
      <c r="J51" s="115">
        <v>-65</v>
      </c>
      <c r="K51" s="116">
        <v>-1.1928794274178749</v>
      </c>
    </row>
    <row r="52" spans="1:11" ht="14.1" customHeight="1" x14ac:dyDescent="0.2">
      <c r="A52" s="306">
        <v>71</v>
      </c>
      <c r="B52" s="307" t="s">
        <v>276</v>
      </c>
      <c r="C52" s="308"/>
      <c r="D52" s="113">
        <v>15.440477283157412</v>
      </c>
      <c r="E52" s="115">
        <v>42056</v>
      </c>
      <c r="F52" s="114">
        <v>42116</v>
      </c>
      <c r="G52" s="114">
        <v>41888</v>
      </c>
      <c r="H52" s="114">
        <v>41110</v>
      </c>
      <c r="I52" s="140">
        <v>41000</v>
      </c>
      <c r="J52" s="115">
        <v>1056</v>
      </c>
      <c r="K52" s="116">
        <v>2.575609756097561</v>
      </c>
    </row>
    <row r="53" spans="1:11" ht="14.1" customHeight="1" x14ac:dyDescent="0.2">
      <c r="A53" s="306" t="s">
        <v>277</v>
      </c>
      <c r="B53" s="307" t="s">
        <v>278</v>
      </c>
      <c r="C53" s="308"/>
      <c r="D53" s="113">
        <v>6.7293253786140435</v>
      </c>
      <c r="E53" s="115">
        <v>18329</v>
      </c>
      <c r="F53" s="114">
        <v>18354</v>
      </c>
      <c r="G53" s="114">
        <v>18245</v>
      </c>
      <c r="H53" s="114">
        <v>17714</v>
      </c>
      <c r="I53" s="140">
        <v>17638</v>
      </c>
      <c r="J53" s="115">
        <v>691</v>
      </c>
      <c r="K53" s="116">
        <v>3.9176777412405035</v>
      </c>
    </row>
    <row r="54" spans="1:11" ht="14.1" customHeight="1" x14ac:dyDescent="0.2">
      <c r="A54" s="306" t="s">
        <v>279</v>
      </c>
      <c r="B54" s="307" t="s">
        <v>280</v>
      </c>
      <c r="C54" s="308"/>
      <c r="D54" s="113">
        <v>7.295456631482331</v>
      </c>
      <c r="E54" s="115">
        <v>19871</v>
      </c>
      <c r="F54" s="114">
        <v>19890</v>
      </c>
      <c r="G54" s="114">
        <v>19763</v>
      </c>
      <c r="H54" s="114">
        <v>19641</v>
      </c>
      <c r="I54" s="140">
        <v>19643</v>
      </c>
      <c r="J54" s="115">
        <v>228</v>
      </c>
      <c r="K54" s="116">
        <v>1.1607188311357735</v>
      </c>
    </row>
    <row r="55" spans="1:11" ht="14.1" customHeight="1" x14ac:dyDescent="0.2">
      <c r="A55" s="306">
        <v>72</v>
      </c>
      <c r="B55" s="307" t="s">
        <v>281</v>
      </c>
      <c r="C55" s="308"/>
      <c r="D55" s="113">
        <v>3.4760899495181277</v>
      </c>
      <c r="E55" s="115">
        <v>9468</v>
      </c>
      <c r="F55" s="114">
        <v>9539</v>
      </c>
      <c r="G55" s="114">
        <v>9499</v>
      </c>
      <c r="H55" s="114">
        <v>9489</v>
      </c>
      <c r="I55" s="140">
        <v>9566</v>
      </c>
      <c r="J55" s="115">
        <v>-98</v>
      </c>
      <c r="K55" s="116">
        <v>-1.0244616349571398</v>
      </c>
    </row>
    <row r="56" spans="1:11" ht="14.1" customHeight="1" x14ac:dyDescent="0.2">
      <c r="A56" s="306" t="s">
        <v>282</v>
      </c>
      <c r="B56" s="307" t="s">
        <v>283</v>
      </c>
      <c r="C56" s="308"/>
      <c r="D56" s="113">
        <v>1.4032124827902708</v>
      </c>
      <c r="E56" s="115">
        <v>3822</v>
      </c>
      <c r="F56" s="114">
        <v>3854</v>
      </c>
      <c r="G56" s="114">
        <v>3868</v>
      </c>
      <c r="H56" s="114">
        <v>3822</v>
      </c>
      <c r="I56" s="140">
        <v>3857</v>
      </c>
      <c r="J56" s="115">
        <v>-35</v>
      </c>
      <c r="K56" s="116">
        <v>-0.90744101633393826</v>
      </c>
    </row>
    <row r="57" spans="1:11" ht="14.1" customHeight="1" x14ac:dyDescent="0.2">
      <c r="A57" s="306" t="s">
        <v>284</v>
      </c>
      <c r="B57" s="307" t="s">
        <v>285</v>
      </c>
      <c r="C57" s="308"/>
      <c r="D57" s="113">
        <v>1.501973382285452</v>
      </c>
      <c r="E57" s="115">
        <v>4091</v>
      </c>
      <c r="F57" s="114">
        <v>4100</v>
      </c>
      <c r="G57" s="114">
        <v>4068</v>
      </c>
      <c r="H57" s="114">
        <v>4099</v>
      </c>
      <c r="I57" s="140">
        <v>4114</v>
      </c>
      <c r="J57" s="115">
        <v>-23</v>
      </c>
      <c r="K57" s="116">
        <v>-0.55906660184735046</v>
      </c>
    </row>
    <row r="58" spans="1:11" ht="14.1" customHeight="1" x14ac:dyDescent="0.2">
      <c r="A58" s="306">
        <v>73</v>
      </c>
      <c r="B58" s="307" t="s">
        <v>286</v>
      </c>
      <c r="C58" s="308"/>
      <c r="D58" s="113">
        <v>4.4670032124827905</v>
      </c>
      <c r="E58" s="115">
        <v>12167</v>
      </c>
      <c r="F58" s="114">
        <v>12245</v>
      </c>
      <c r="G58" s="114">
        <v>12417</v>
      </c>
      <c r="H58" s="114">
        <v>12284</v>
      </c>
      <c r="I58" s="140">
        <v>12290</v>
      </c>
      <c r="J58" s="115">
        <v>-123</v>
      </c>
      <c r="K58" s="116">
        <v>-1.000813669650122</v>
      </c>
    </row>
    <row r="59" spans="1:11" ht="14.1" customHeight="1" x14ac:dyDescent="0.2">
      <c r="A59" s="306" t="s">
        <v>287</v>
      </c>
      <c r="B59" s="307" t="s">
        <v>288</v>
      </c>
      <c r="C59" s="308"/>
      <c r="D59" s="113">
        <v>3.3255621844882972</v>
      </c>
      <c r="E59" s="115">
        <v>9058</v>
      </c>
      <c r="F59" s="114">
        <v>9123</v>
      </c>
      <c r="G59" s="114">
        <v>9266</v>
      </c>
      <c r="H59" s="114">
        <v>9149</v>
      </c>
      <c r="I59" s="140">
        <v>9159</v>
      </c>
      <c r="J59" s="115">
        <v>-101</v>
      </c>
      <c r="K59" s="116">
        <v>-1.1027404738508571</v>
      </c>
    </row>
    <row r="60" spans="1:11" ht="14.1" customHeight="1" x14ac:dyDescent="0.2">
      <c r="A60" s="306">
        <v>81</v>
      </c>
      <c r="B60" s="307" t="s">
        <v>289</v>
      </c>
      <c r="C60" s="308"/>
      <c r="D60" s="113">
        <v>8.0576411197797153</v>
      </c>
      <c r="E60" s="115">
        <v>21947</v>
      </c>
      <c r="F60" s="114">
        <v>21875</v>
      </c>
      <c r="G60" s="114">
        <v>21777</v>
      </c>
      <c r="H60" s="114">
        <v>21163</v>
      </c>
      <c r="I60" s="140">
        <v>21168</v>
      </c>
      <c r="J60" s="115">
        <v>779</v>
      </c>
      <c r="K60" s="116">
        <v>3.6800831443688589</v>
      </c>
    </row>
    <row r="61" spans="1:11" ht="14.1" customHeight="1" x14ac:dyDescent="0.2">
      <c r="A61" s="306" t="s">
        <v>290</v>
      </c>
      <c r="B61" s="307" t="s">
        <v>291</v>
      </c>
      <c r="C61" s="308"/>
      <c r="D61" s="113">
        <v>1.6165213400642497</v>
      </c>
      <c r="E61" s="115">
        <v>4403</v>
      </c>
      <c r="F61" s="114">
        <v>4412</v>
      </c>
      <c r="G61" s="114">
        <v>4392</v>
      </c>
      <c r="H61" s="114">
        <v>4251</v>
      </c>
      <c r="I61" s="140">
        <v>4275</v>
      </c>
      <c r="J61" s="115">
        <v>128</v>
      </c>
      <c r="K61" s="116">
        <v>2.9941520467836256</v>
      </c>
    </row>
    <row r="62" spans="1:11" ht="14.1" customHeight="1" x14ac:dyDescent="0.2">
      <c r="A62" s="306" t="s">
        <v>292</v>
      </c>
      <c r="B62" s="307" t="s">
        <v>293</v>
      </c>
      <c r="C62" s="308"/>
      <c r="D62" s="113">
        <v>3.2403854979348323</v>
      </c>
      <c r="E62" s="115">
        <v>8826</v>
      </c>
      <c r="F62" s="114">
        <v>8764</v>
      </c>
      <c r="G62" s="114">
        <v>8764</v>
      </c>
      <c r="H62" s="114">
        <v>8538</v>
      </c>
      <c r="I62" s="140">
        <v>8565</v>
      </c>
      <c r="J62" s="115">
        <v>261</v>
      </c>
      <c r="K62" s="116">
        <v>3.0472854640980738</v>
      </c>
    </row>
    <row r="63" spans="1:11" ht="14.1" customHeight="1" x14ac:dyDescent="0.2">
      <c r="A63" s="306"/>
      <c r="B63" s="307" t="s">
        <v>294</v>
      </c>
      <c r="C63" s="308"/>
      <c r="D63" s="113">
        <v>2.8159706287287745</v>
      </c>
      <c r="E63" s="115">
        <v>7670</v>
      </c>
      <c r="F63" s="114">
        <v>7633</v>
      </c>
      <c r="G63" s="114">
        <v>7619</v>
      </c>
      <c r="H63" s="114">
        <v>7475</v>
      </c>
      <c r="I63" s="140">
        <v>7497</v>
      </c>
      <c r="J63" s="115">
        <v>173</v>
      </c>
      <c r="K63" s="116">
        <v>2.3075897025476859</v>
      </c>
    </row>
    <row r="64" spans="1:11" ht="14.1" customHeight="1" x14ac:dyDescent="0.2">
      <c r="A64" s="306" t="s">
        <v>295</v>
      </c>
      <c r="B64" s="307" t="s">
        <v>296</v>
      </c>
      <c r="C64" s="308"/>
      <c r="D64" s="113">
        <v>1.0893070215695273</v>
      </c>
      <c r="E64" s="115">
        <v>2967</v>
      </c>
      <c r="F64" s="114">
        <v>2920</v>
      </c>
      <c r="G64" s="114">
        <v>2904</v>
      </c>
      <c r="H64" s="114">
        <v>2827</v>
      </c>
      <c r="I64" s="140">
        <v>2799</v>
      </c>
      <c r="J64" s="115">
        <v>168</v>
      </c>
      <c r="K64" s="116">
        <v>6.002143622722401</v>
      </c>
    </row>
    <row r="65" spans="1:11" ht="14.1" customHeight="1" x14ac:dyDescent="0.2">
      <c r="A65" s="306" t="s">
        <v>297</v>
      </c>
      <c r="B65" s="307" t="s">
        <v>298</v>
      </c>
      <c r="C65" s="308"/>
      <c r="D65" s="113">
        <v>0.87783386874713176</v>
      </c>
      <c r="E65" s="115">
        <v>2391</v>
      </c>
      <c r="F65" s="114">
        <v>2410</v>
      </c>
      <c r="G65" s="114">
        <v>2369</v>
      </c>
      <c r="H65" s="114">
        <v>2301</v>
      </c>
      <c r="I65" s="140">
        <v>2295</v>
      </c>
      <c r="J65" s="115">
        <v>96</v>
      </c>
      <c r="K65" s="116">
        <v>4.1830065359477127</v>
      </c>
    </row>
    <row r="66" spans="1:11" ht="14.1" customHeight="1" x14ac:dyDescent="0.2">
      <c r="A66" s="306">
        <v>82</v>
      </c>
      <c r="B66" s="307" t="s">
        <v>299</v>
      </c>
      <c r="C66" s="308"/>
      <c r="D66" s="113">
        <v>2.6503900871959614</v>
      </c>
      <c r="E66" s="115">
        <v>7219</v>
      </c>
      <c r="F66" s="114">
        <v>7229</v>
      </c>
      <c r="G66" s="114">
        <v>7132</v>
      </c>
      <c r="H66" s="114">
        <v>7022</v>
      </c>
      <c r="I66" s="140">
        <v>7033</v>
      </c>
      <c r="J66" s="115">
        <v>186</v>
      </c>
      <c r="K66" s="116">
        <v>2.6446751030854543</v>
      </c>
    </row>
    <row r="67" spans="1:11" ht="14.1" customHeight="1" x14ac:dyDescent="0.2">
      <c r="A67" s="306" t="s">
        <v>300</v>
      </c>
      <c r="B67" s="307" t="s">
        <v>301</v>
      </c>
      <c r="C67" s="308"/>
      <c r="D67" s="113">
        <v>1.5115190454336851</v>
      </c>
      <c r="E67" s="115">
        <v>4117</v>
      </c>
      <c r="F67" s="114">
        <v>4137</v>
      </c>
      <c r="G67" s="114">
        <v>4052</v>
      </c>
      <c r="H67" s="114">
        <v>4021</v>
      </c>
      <c r="I67" s="140">
        <v>4025</v>
      </c>
      <c r="J67" s="115">
        <v>92</v>
      </c>
      <c r="K67" s="116">
        <v>2.2857142857142856</v>
      </c>
    </row>
    <row r="68" spans="1:11" ht="14.1" customHeight="1" x14ac:dyDescent="0.2">
      <c r="A68" s="306" t="s">
        <v>302</v>
      </c>
      <c r="B68" s="307" t="s">
        <v>303</v>
      </c>
      <c r="C68" s="308"/>
      <c r="D68" s="113">
        <v>0.60431390546122077</v>
      </c>
      <c r="E68" s="115">
        <v>1646</v>
      </c>
      <c r="F68" s="114">
        <v>1675</v>
      </c>
      <c r="G68" s="114">
        <v>1663</v>
      </c>
      <c r="H68" s="114">
        <v>1600</v>
      </c>
      <c r="I68" s="140">
        <v>1616</v>
      </c>
      <c r="J68" s="115">
        <v>30</v>
      </c>
      <c r="K68" s="116">
        <v>1.8564356435643565</v>
      </c>
    </row>
    <row r="69" spans="1:11" ht="14.1" customHeight="1" x14ac:dyDescent="0.2">
      <c r="A69" s="306">
        <v>83</v>
      </c>
      <c r="B69" s="307" t="s">
        <v>304</v>
      </c>
      <c r="C69" s="308"/>
      <c r="D69" s="113">
        <v>5.1851307939421751</v>
      </c>
      <c r="E69" s="115">
        <v>14123</v>
      </c>
      <c r="F69" s="114">
        <v>14102</v>
      </c>
      <c r="G69" s="114">
        <v>13902</v>
      </c>
      <c r="H69" s="114">
        <v>13425</v>
      </c>
      <c r="I69" s="140">
        <v>13435</v>
      </c>
      <c r="J69" s="115">
        <v>688</v>
      </c>
      <c r="K69" s="116">
        <v>5.1209527353926312</v>
      </c>
    </row>
    <row r="70" spans="1:11" ht="14.1" customHeight="1" x14ac:dyDescent="0.2">
      <c r="A70" s="306" t="s">
        <v>305</v>
      </c>
      <c r="B70" s="307" t="s">
        <v>306</v>
      </c>
      <c r="C70" s="308"/>
      <c r="D70" s="113">
        <v>4.6887563102340524</v>
      </c>
      <c r="E70" s="115">
        <v>12771</v>
      </c>
      <c r="F70" s="114">
        <v>12757</v>
      </c>
      <c r="G70" s="114">
        <v>12560</v>
      </c>
      <c r="H70" s="114">
        <v>12153</v>
      </c>
      <c r="I70" s="140">
        <v>12185</v>
      </c>
      <c r="J70" s="115">
        <v>586</v>
      </c>
      <c r="K70" s="116">
        <v>4.8091916290521128</v>
      </c>
    </row>
    <row r="71" spans="1:11" ht="14.1" customHeight="1" x14ac:dyDescent="0.2">
      <c r="A71" s="306"/>
      <c r="B71" s="307" t="s">
        <v>307</v>
      </c>
      <c r="C71" s="308"/>
      <c r="D71" s="113">
        <v>2.8640660853602569</v>
      </c>
      <c r="E71" s="115">
        <v>7801</v>
      </c>
      <c r="F71" s="114">
        <v>7822</v>
      </c>
      <c r="G71" s="114">
        <v>7722</v>
      </c>
      <c r="H71" s="114">
        <v>7506</v>
      </c>
      <c r="I71" s="140">
        <v>7582</v>
      </c>
      <c r="J71" s="115">
        <v>219</v>
      </c>
      <c r="K71" s="116">
        <v>2.8884199419678187</v>
      </c>
    </row>
    <row r="72" spans="1:11" ht="14.1" customHeight="1" x14ac:dyDescent="0.2">
      <c r="A72" s="306">
        <v>84</v>
      </c>
      <c r="B72" s="307" t="s">
        <v>308</v>
      </c>
      <c r="C72" s="308"/>
      <c r="D72" s="113">
        <v>4.9567691601652131</v>
      </c>
      <c r="E72" s="115">
        <v>13501</v>
      </c>
      <c r="F72" s="114">
        <v>13599</v>
      </c>
      <c r="G72" s="114">
        <v>13454</v>
      </c>
      <c r="H72" s="114">
        <v>13594</v>
      </c>
      <c r="I72" s="140">
        <v>13759</v>
      </c>
      <c r="J72" s="115">
        <v>-258</v>
      </c>
      <c r="K72" s="116">
        <v>-1.8751362744385494</v>
      </c>
    </row>
    <row r="73" spans="1:11" ht="14.1" customHeight="1" x14ac:dyDescent="0.2">
      <c r="A73" s="306" t="s">
        <v>309</v>
      </c>
      <c r="B73" s="307" t="s">
        <v>310</v>
      </c>
      <c r="C73" s="308"/>
      <c r="D73" s="113">
        <v>1.5842129417163837</v>
      </c>
      <c r="E73" s="115">
        <v>4315</v>
      </c>
      <c r="F73" s="114">
        <v>4426</v>
      </c>
      <c r="G73" s="114">
        <v>4453</v>
      </c>
      <c r="H73" s="114">
        <v>4652</v>
      </c>
      <c r="I73" s="140">
        <v>4866</v>
      </c>
      <c r="J73" s="115">
        <v>-551</v>
      </c>
      <c r="K73" s="116">
        <v>-11.323468968351829</v>
      </c>
    </row>
    <row r="74" spans="1:11" ht="14.1" customHeight="1" x14ac:dyDescent="0.2">
      <c r="A74" s="306" t="s">
        <v>311</v>
      </c>
      <c r="B74" s="307" t="s">
        <v>312</v>
      </c>
      <c r="C74" s="308"/>
      <c r="D74" s="113">
        <v>0.60725103258375401</v>
      </c>
      <c r="E74" s="115">
        <v>1654</v>
      </c>
      <c r="F74" s="114">
        <v>1659</v>
      </c>
      <c r="G74" s="114">
        <v>1664</v>
      </c>
      <c r="H74" s="114">
        <v>1668</v>
      </c>
      <c r="I74" s="140">
        <v>1685</v>
      </c>
      <c r="J74" s="115">
        <v>-31</v>
      </c>
      <c r="K74" s="116">
        <v>-1.8397626112759644</v>
      </c>
    </row>
    <row r="75" spans="1:11" ht="14.1" customHeight="1" x14ac:dyDescent="0.2">
      <c r="A75" s="306" t="s">
        <v>313</v>
      </c>
      <c r="B75" s="307" t="s">
        <v>314</v>
      </c>
      <c r="C75" s="308"/>
      <c r="D75" s="113">
        <v>2.2975676916016523</v>
      </c>
      <c r="E75" s="115">
        <v>6258</v>
      </c>
      <c r="F75" s="114">
        <v>6269</v>
      </c>
      <c r="G75" s="114">
        <v>6092</v>
      </c>
      <c r="H75" s="114">
        <v>6058</v>
      </c>
      <c r="I75" s="140">
        <v>6016</v>
      </c>
      <c r="J75" s="115">
        <v>242</v>
      </c>
      <c r="K75" s="116">
        <v>4.0226063829787231</v>
      </c>
    </row>
    <row r="76" spans="1:11" ht="14.1" customHeight="1" x14ac:dyDescent="0.2">
      <c r="A76" s="306">
        <v>91</v>
      </c>
      <c r="B76" s="307" t="s">
        <v>315</v>
      </c>
      <c r="C76" s="308"/>
      <c r="D76" s="113">
        <v>0.33409821018815972</v>
      </c>
      <c r="E76" s="115">
        <v>910</v>
      </c>
      <c r="F76" s="114">
        <v>849</v>
      </c>
      <c r="G76" s="114">
        <v>865</v>
      </c>
      <c r="H76" s="114">
        <v>849</v>
      </c>
      <c r="I76" s="140">
        <v>849</v>
      </c>
      <c r="J76" s="115">
        <v>61</v>
      </c>
      <c r="K76" s="116">
        <v>7.1849234393404009</v>
      </c>
    </row>
    <row r="77" spans="1:11" ht="14.1" customHeight="1" x14ac:dyDescent="0.2">
      <c r="A77" s="306">
        <v>92</v>
      </c>
      <c r="B77" s="307" t="s">
        <v>316</v>
      </c>
      <c r="C77" s="308"/>
      <c r="D77" s="113">
        <v>1.6866452501147315</v>
      </c>
      <c r="E77" s="115">
        <v>4594</v>
      </c>
      <c r="F77" s="114">
        <v>4557</v>
      </c>
      <c r="G77" s="114">
        <v>4525</v>
      </c>
      <c r="H77" s="114">
        <v>4571</v>
      </c>
      <c r="I77" s="140">
        <v>4571</v>
      </c>
      <c r="J77" s="115">
        <v>23</v>
      </c>
      <c r="K77" s="116">
        <v>0.50317217239116163</v>
      </c>
    </row>
    <row r="78" spans="1:11" ht="14.1" customHeight="1" x14ac:dyDescent="0.2">
      <c r="A78" s="306">
        <v>93</v>
      </c>
      <c r="B78" s="307" t="s">
        <v>317</v>
      </c>
      <c r="C78" s="308"/>
      <c r="D78" s="113">
        <v>0.16374483708122992</v>
      </c>
      <c r="E78" s="115">
        <v>446</v>
      </c>
      <c r="F78" s="114">
        <v>445</v>
      </c>
      <c r="G78" s="114">
        <v>438</v>
      </c>
      <c r="H78" s="114">
        <v>431</v>
      </c>
      <c r="I78" s="140">
        <v>437</v>
      </c>
      <c r="J78" s="115">
        <v>9</v>
      </c>
      <c r="K78" s="116">
        <v>2.0594965675057209</v>
      </c>
    </row>
    <row r="79" spans="1:11" ht="14.1" customHeight="1" x14ac:dyDescent="0.2">
      <c r="A79" s="306">
        <v>94</v>
      </c>
      <c r="B79" s="307" t="s">
        <v>318</v>
      </c>
      <c r="C79" s="308"/>
      <c r="D79" s="113">
        <v>0.70491050940798528</v>
      </c>
      <c r="E79" s="115">
        <v>1920</v>
      </c>
      <c r="F79" s="114">
        <v>1990</v>
      </c>
      <c r="G79" s="114">
        <v>1936</v>
      </c>
      <c r="H79" s="114">
        <v>1894</v>
      </c>
      <c r="I79" s="140">
        <v>1955</v>
      </c>
      <c r="J79" s="115">
        <v>-35</v>
      </c>
      <c r="K79" s="116">
        <v>-1.7902813299232736</v>
      </c>
    </row>
    <row r="80" spans="1:11" ht="14.1" customHeight="1" x14ac:dyDescent="0.2">
      <c r="A80" s="306" t="s">
        <v>319</v>
      </c>
      <c r="B80" s="307" t="s">
        <v>320</v>
      </c>
      <c r="C80" s="308"/>
      <c r="D80" s="113">
        <v>1.5419917393299679E-2</v>
      </c>
      <c r="E80" s="115">
        <v>42</v>
      </c>
      <c r="F80" s="114">
        <v>50</v>
      </c>
      <c r="G80" s="114">
        <v>47</v>
      </c>
      <c r="H80" s="114">
        <v>51</v>
      </c>
      <c r="I80" s="140">
        <v>54</v>
      </c>
      <c r="J80" s="115">
        <v>-12</v>
      </c>
      <c r="K80" s="116">
        <v>-22.222222222222221</v>
      </c>
    </row>
    <row r="81" spans="1:11" ht="14.1" customHeight="1" x14ac:dyDescent="0.2">
      <c r="A81" s="310" t="s">
        <v>321</v>
      </c>
      <c r="B81" s="311" t="s">
        <v>224</v>
      </c>
      <c r="C81" s="312"/>
      <c r="D81" s="125">
        <v>0.50555300596603947</v>
      </c>
      <c r="E81" s="143">
        <v>1377</v>
      </c>
      <c r="F81" s="144">
        <v>1395</v>
      </c>
      <c r="G81" s="144">
        <v>1434</v>
      </c>
      <c r="H81" s="144">
        <v>1284</v>
      </c>
      <c r="I81" s="145">
        <v>1322</v>
      </c>
      <c r="J81" s="143">
        <v>55</v>
      </c>
      <c r="K81" s="146">
        <v>4.1603630862329801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34304</v>
      </c>
      <c r="E12" s="114">
        <v>36096</v>
      </c>
      <c r="F12" s="114">
        <v>35617</v>
      </c>
      <c r="G12" s="114">
        <v>36522</v>
      </c>
      <c r="H12" s="140">
        <v>35545</v>
      </c>
      <c r="I12" s="115">
        <v>-1241</v>
      </c>
      <c r="J12" s="116">
        <v>-3.4913489942326628</v>
      </c>
      <c r="K12"/>
      <c r="L12"/>
      <c r="M12"/>
      <c r="N12"/>
      <c r="O12"/>
      <c r="P12"/>
    </row>
    <row r="13" spans="1:16" s="110" customFormat="1" ht="14.45" customHeight="1" x14ac:dyDescent="0.2">
      <c r="A13" s="120" t="s">
        <v>105</v>
      </c>
      <c r="B13" s="119" t="s">
        <v>106</v>
      </c>
      <c r="C13" s="113">
        <v>47.513409514925371</v>
      </c>
      <c r="D13" s="115">
        <v>16299</v>
      </c>
      <c r="E13" s="114">
        <v>16932</v>
      </c>
      <c r="F13" s="114">
        <v>16689</v>
      </c>
      <c r="G13" s="114">
        <v>16942</v>
      </c>
      <c r="H13" s="140">
        <v>16599</v>
      </c>
      <c r="I13" s="115">
        <v>-300</v>
      </c>
      <c r="J13" s="116">
        <v>-1.8073377914332189</v>
      </c>
      <c r="K13"/>
      <c r="L13"/>
      <c r="M13"/>
      <c r="N13"/>
      <c r="O13"/>
      <c r="P13"/>
    </row>
    <row r="14" spans="1:16" s="110" customFormat="1" ht="14.45" customHeight="1" x14ac:dyDescent="0.2">
      <c r="A14" s="120"/>
      <c r="B14" s="119" t="s">
        <v>107</v>
      </c>
      <c r="C14" s="113">
        <v>52.486590485074629</v>
      </c>
      <c r="D14" s="115">
        <v>18005</v>
      </c>
      <c r="E14" s="114">
        <v>19164</v>
      </c>
      <c r="F14" s="114">
        <v>18928</v>
      </c>
      <c r="G14" s="114">
        <v>19580</v>
      </c>
      <c r="H14" s="140">
        <v>18946</v>
      </c>
      <c r="I14" s="115">
        <v>-941</v>
      </c>
      <c r="J14" s="116">
        <v>-4.9667475984376646</v>
      </c>
      <c r="K14"/>
      <c r="L14"/>
      <c r="M14"/>
      <c r="N14"/>
      <c r="O14"/>
      <c r="P14"/>
    </row>
    <row r="15" spans="1:16" s="110" customFormat="1" ht="14.45" customHeight="1" x14ac:dyDescent="0.2">
      <c r="A15" s="118" t="s">
        <v>105</v>
      </c>
      <c r="B15" s="121" t="s">
        <v>108</v>
      </c>
      <c r="C15" s="113">
        <v>23.956389925373134</v>
      </c>
      <c r="D15" s="115">
        <v>8218</v>
      </c>
      <c r="E15" s="114">
        <v>8767</v>
      </c>
      <c r="F15" s="114">
        <v>8403</v>
      </c>
      <c r="G15" s="114">
        <v>8903</v>
      </c>
      <c r="H15" s="140">
        <v>8222</v>
      </c>
      <c r="I15" s="115">
        <v>-4</v>
      </c>
      <c r="J15" s="116">
        <v>-4.8649963512527365E-2</v>
      </c>
      <c r="K15"/>
      <c r="L15"/>
      <c r="M15"/>
      <c r="N15"/>
      <c r="O15"/>
      <c r="P15"/>
    </row>
    <row r="16" spans="1:16" s="110" customFormat="1" ht="14.45" customHeight="1" x14ac:dyDescent="0.2">
      <c r="A16" s="118"/>
      <c r="B16" s="121" t="s">
        <v>109</v>
      </c>
      <c r="C16" s="113">
        <v>44.088152985074629</v>
      </c>
      <c r="D16" s="115">
        <v>15124</v>
      </c>
      <c r="E16" s="114">
        <v>15890</v>
      </c>
      <c r="F16" s="114">
        <v>15765</v>
      </c>
      <c r="G16" s="114">
        <v>16156</v>
      </c>
      <c r="H16" s="140">
        <v>15973</v>
      </c>
      <c r="I16" s="115">
        <v>-849</v>
      </c>
      <c r="J16" s="116">
        <v>-5.3152194327928379</v>
      </c>
      <c r="K16"/>
      <c r="L16"/>
      <c r="M16"/>
      <c r="N16"/>
      <c r="O16"/>
      <c r="P16"/>
    </row>
    <row r="17" spans="1:16" s="110" customFormat="1" ht="14.45" customHeight="1" x14ac:dyDescent="0.2">
      <c r="A17" s="118"/>
      <c r="B17" s="121" t="s">
        <v>110</v>
      </c>
      <c r="C17" s="113">
        <v>13.561100746268657</v>
      </c>
      <c r="D17" s="115">
        <v>4652</v>
      </c>
      <c r="E17" s="114">
        <v>4869</v>
      </c>
      <c r="F17" s="114">
        <v>4992</v>
      </c>
      <c r="G17" s="114">
        <v>5107</v>
      </c>
      <c r="H17" s="140">
        <v>5135</v>
      </c>
      <c r="I17" s="115">
        <v>-483</v>
      </c>
      <c r="J17" s="116">
        <v>-9.4060370009737095</v>
      </c>
      <c r="K17"/>
      <c r="L17"/>
      <c r="M17"/>
      <c r="N17"/>
      <c r="O17"/>
      <c r="P17"/>
    </row>
    <row r="18" spans="1:16" s="110" customFormat="1" ht="14.45" customHeight="1" x14ac:dyDescent="0.2">
      <c r="A18" s="120"/>
      <c r="B18" s="121" t="s">
        <v>111</v>
      </c>
      <c r="C18" s="113">
        <v>18.394356343283583</v>
      </c>
      <c r="D18" s="115">
        <v>6310</v>
      </c>
      <c r="E18" s="114">
        <v>6570</v>
      </c>
      <c r="F18" s="114">
        <v>6457</v>
      </c>
      <c r="G18" s="114">
        <v>6356</v>
      </c>
      <c r="H18" s="140">
        <v>6215</v>
      </c>
      <c r="I18" s="115">
        <v>95</v>
      </c>
      <c r="J18" s="116">
        <v>1.5285599356395816</v>
      </c>
      <c r="K18"/>
      <c r="L18"/>
      <c r="M18"/>
      <c r="N18"/>
      <c r="O18"/>
      <c r="P18"/>
    </row>
    <row r="19" spans="1:16" s="110" customFormat="1" ht="14.45" customHeight="1" x14ac:dyDescent="0.2">
      <c r="A19" s="120"/>
      <c r="B19" s="121" t="s">
        <v>112</v>
      </c>
      <c r="C19" s="113">
        <v>1.8802472014925373</v>
      </c>
      <c r="D19" s="115">
        <v>645</v>
      </c>
      <c r="E19" s="114">
        <v>678</v>
      </c>
      <c r="F19" s="114">
        <v>681</v>
      </c>
      <c r="G19" s="114">
        <v>575</v>
      </c>
      <c r="H19" s="140">
        <v>542</v>
      </c>
      <c r="I19" s="115">
        <v>103</v>
      </c>
      <c r="J19" s="116">
        <v>19.00369003690037</v>
      </c>
      <c r="K19"/>
      <c r="L19"/>
      <c r="M19"/>
      <c r="N19"/>
      <c r="O19"/>
      <c r="P19"/>
    </row>
    <row r="20" spans="1:16" s="110" customFormat="1" ht="14.45" customHeight="1" x14ac:dyDescent="0.2">
      <c r="A20" s="120" t="s">
        <v>113</v>
      </c>
      <c r="B20" s="119" t="s">
        <v>116</v>
      </c>
      <c r="C20" s="113">
        <v>91.627798507462686</v>
      </c>
      <c r="D20" s="115">
        <v>31432</v>
      </c>
      <c r="E20" s="114">
        <v>33093</v>
      </c>
      <c r="F20" s="114">
        <v>32672</v>
      </c>
      <c r="G20" s="114">
        <v>33495</v>
      </c>
      <c r="H20" s="140">
        <v>32708</v>
      </c>
      <c r="I20" s="115">
        <v>-1276</v>
      </c>
      <c r="J20" s="116">
        <v>-3.9011862541274307</v>
      </c>
      <c r="K20"/>
      <c r="L20"/>
      <c r="M20"/>
      <c r="N20"/>
      <c r="O20"/>
      <c r="P20"/>
    </row>
    <row r="21" spans="1:16" s="110" customFormat="1" ht="14.45" customHeight="1" x14ac:dyDescent="0.2">
      <c r="A21" s="123"/>
      <c r="B21" s="124" t="s">
        <v>117</v>
      </c>
      <c r="C21" s="125">
        <v>8.246851679104477</v>
      </c>
      <c r="D21" s="143">
        <v>2829</v>
      </c>
      <c r="E21" s="144">
        <v>2951</v>
      </c>
      <c r="F21" s="144">
        <v>2897</v>
      </c>
      <c r="G21" s="144">
        <v>2967</v>
      </c>
      <c r="H21" s="145">
        <v>2788</v>
      </c>
      <c r="I21" s="143">
        <v>41</v>
      </c>
      <c r="J21" s="146">
        <v>1.4705882352941178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30736</v>
      </c>
      <c r="E56" s="114">
        <v>32517</v>
      </c>
      <c r="F56" s="114">
        <v>31917</v>
      </c>
      <c r="G56" s="114">
        <v>32343</v>
      </c>
      <c r="H56" s="140">
        <v>31428</v>
      </c>
      <c r="I56" s="115">
        <v>-692</v>
      </c>
      <c r="J56" s="116">
        <v>-2.2018582156039201</v>
      </c>
      <c r="K56"/>
      <c r="L56"/>
      <c r="M56"/>
      <c r="N56"/>
      <c r="O56"/>
      <c r="P56"/>
    </row>
    <row r="57" spans="1:16" s="110" customFormat="1" ht="14.45" customHeight="1" x14ac:dyDescent="0.2">
      <c r="A57" s="120" t="s">
        <v>105</v>
      </c>
      <c r="B57" s="119" t="s">
        <v>106</v>
      </c>
      <c r="C57" s="113">
        <v>48.363482561166059</v>
      </c>
      <c r="D57" s="115">
        <v>14865</v>
      </c>
      <c r="E57" s="114">
        <v>15517</v>
      </c>
      <c r="F57" s="114">
        <v>15207</v>
      </c>
      <c r="G57" s="114">
        <v>15337</v>
      </c>
      <c r="H57" s="140">
        <v>14944</v>
      </c>
      <c r="I57" s="115">
        <v>-79</v>
      </c>
      <c r="J57" s="116">
        <v>-0.52864025695931482</v>
      </c>
    </row>
    <row r="58" spans="1:16" s="110" customFormat="1" ht="14.45" customHeight="1" x14ac:dyDescent="0.2">
      <c r="A58" s="120"/>
      <c r="B58" s="119" t="s">
        <v>107</v>
      </c>
      <c r="C58" s="113">
        <v>51.636517438833941</v>
      </c>
      <c r="D58" s="115">
        <v>15871</v>
      </c>
      <c r="E58" s="114">
        <v>17000</v>
      </c>
      <c r="F58" s="114">
        <v>16710</v>
      </c>
      <c r="G58" s="114">
        <v>17006</v>
      </c>
      <c r="H58" s="140">
        <v>16484</v>
      </c>
      <c r="I58" s="115">
        <v>-613</v>
      </c>
      <c r="J58" s="116">
        <v>-3.7187575831108952</v>
      </c>
    </row>
    <row r="59" spans="1:16" s="110" customFormat="1" ht="14.45" customHeight="1" x14ac:dyDescent="0.2">
      <c r="A59" s="118" t="s">
        <v>105</v>
      </c>
      <c r="B59" s="121" t="s">
        <v>108</v>
      </c>
      <c r="C59" s="113">
        <v>26.272123893805311</v>
      </c>
      <c r="D59" s="115">
        <v>8075</v>
      </c>
      <c r="E59" s="114">
        <v>8667</v>
      </c>
      <c r="F59" s="114">
        <v>8268</v>
      </c>
      <c r="G59" s="114">
        <v>8572</v>
      </c>
      <c r="H59" s="140">
        <v>8008</v>
      </c>
      <c r="I59" s="115">
        <v>67</v>
      </c>
      <c r="J59" s="116">
        <v>0.8366633366633367</v>
      </c>
    </row>
    <row r="60" spans="1:16" s="110" customFormat="1" ht="14.45" customHeight="1" x14ac:dyDescent="0.2">
      <c r="A60" s="118"/>
      <c r="B60" s="121" t="s">
        <v>109</v>
      </c>
      <c r="C60" s="113">
        <v>44.257548152004162</v>
      </c>
      <c r="D60" s="115">
        <v>13603</v>
      </c>
      <c r="E60" s="114">
        <v>14345</v>
      </c>
      <c r="F60" s="114">
        <v>14172</v>
      </c>
      <c r="G60" s="114">
        <v>14316</v>
      </c>
      <c r="H60" s="140">
        <v>14118</v>
      </c>
      <c r="I60" s="115">
        <v>-515</v>
      </c>
      <c r="J60" s="116">
        <v>-3.6478254710298907</v>
      </c>
    </row>
    <row r="61" spans="1:16" s="110" customFormat="1" ht="14.45" customHeight="1" x14ac:dyDescent="0.2">
      <c r="A61" s="118"/>
      <c r="B61" s="121" t="s">
        <v>110</v>
      </c>
      <c r="C61" s="113">
        <v>12.073789692868298</v>
      </c>
      <c r="D61" s="115">
        <v>3711</v>
      </c>
      <c r="E61" s="114">
        <v>3888</v>
      </c>
      <c r="F61" s="114">
        <v>3954</v>
      </c>
      <c r="G61" s="114">
        <v>4012</v>
      </c>
      <c r="H61" s="140">
        <v>3984</v>
      </c>
      <c r="I61" s="115">
        <v>-273</v>
      </c>
      <c r="J61" s="116">
        <v>-6.8524096385542173</v>
      </c>
    </row>
    <row r="62" spans="1:16" s="110" customFormat="1" ht="14.45" customHeight="1" x14ac:dyDescent="0.2">
      <c r="A62" s="120"/>
      <c r="B62" s="121" t="s">
        <v>111</v>
      </c>
      <c r="C62" s="113">
        <v>17.396538261322227</v>
      </c>
      <c r="D62" s="115">
        <v>5347</v>
      </c>
      <c r="E62" s="114">
        <v>5617</v>
      </c>
      <c r="F62" s="114">
        <v>5523</v>
      </c>
      <c r="G62" s="114">
        <v>5443</v>
      </c>
      <c r="H62" s="140">
        <v>5318</v>
      </c>
      <c r="I62" s="115">
        <v>29</v>
      </c>
      <c r="J62" s="116">
        <v>0.5453177886423467</v>
      </c>
    </row>
    <row r="63" spans="1:16" s="110" customFormat="1" ht="14.45" customHeight="1" x14ac:dyDescent="0.2">
      <c r="A63" s="120"/>
      <c r="B63" s="121" t="s">
        <v>112</v>
      </c>
      <c r="C63" s="113">
        <v>1.6853201457574181</v>
      </c>
      <c r="D63" s="115">
        <v>518</v>
      </c>
      <c r="E63" s="114">
        <v>551</v>
      </c>
      <c r="F63" s="114">
        <v>561</v>
      </c>
      <c r="G63" s="114">
        <v>468</v>
      </c>
      <c r="H63" s="140">
        <v>471</v>
      </c>
      <c r="I63" s="115">
        <v>47</v>
      </c>
      <c r="J63" s="116">
        <v>9.9787685774946926</v>
      </c>
    </row>
    <row r="64" spans="1:16" s="110" customFormat="1" ht="14.45" customHeight="1" x14ac:dyDescent="0.2">
      <c r="A64" s="120" t="s">
        <v>113</v>
      </c>
      <c r="B64" s="119" t="s">
        <v>116</v>
      </c>
      <c r="C64" s="113">
        <v>91.420484122852685</v>
      </c>
      <c r="D64" s="115">
        <v>28099</v>
      </c>
      <c r="E64" s="114">
        <v>29719</v>
      </c>
      <c r="F64" s="114">
        <v>29249</v>
      </c>
      <c r="G64" s="114">
        <v>29577</v>
      </c>
      <c r="H64" s="140">
        <v>28803</v>
      </c>
      <c r="I64" s="115">
        <v>-704</v>
      </c>
      <c r="J64" s="116">
        <v>-2.4441898413359722</v>
      </c>
    </row>
    <row r="65" spans="1:10" s="110" customFormat="1" ht="14.45" customHeight="1" x14ac:dyDescent="0.2">
      <c r="A65" s="123"/>
      <c r="B65" s="124" t="s">
        <v>117</v>
      </c>
      <c r="C65" s="125">
        <v>8.4461218115564805</v>
      </c>
      <c r="D65" s="143">
        <v>2596</v>
      </c>
      <c r="E65" s="144">
        <v>2747</v>
      </c>
      <c r="F65" s="144">
        <v>2619</v>
      </c>
      <c r="G65" s="144">
        <v>2706</v>
      </c>
      <c r="H65" s="145">
        <v>2573</v>
      </c>
      <c r="I65" s="143">
        <v>23</v>
      </c>
      <c r="J65" s="146">
        <v>0.8938981733385154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34304</v>
      </c>
      <c r="G11" s="114">
        <v>36096</v>
      </c>
      <c r="H11" s="114">
        <v>35617</v>
      </c>
      <c r="I11" s="114">
        <v>36522</v>
      </c>
      <c r="J11" s="140">
        <v>35545</v>
      </c>
      <c r="K11" s="114">
        <v>-1241</v>
      </c>
      <c r="L11" s="116">
        <v>-3.4913489942326628</v>
      </c>
    </row>
    <row r="12" spans="1:17" s="110" customFormat="1" ht="24" customHeight="1" x14ac:dyDescent="0.2">
      <c r="A12" s="604" t="s">
        <v>185</v>
      </c>
      <c r="B12" s="605"/>
      <c r="C12" s="605"/>
      <c r="D12" s="606"/>
      <c r="E12" s="113">
        <v>47.513409514925371</v>
      </c>
      <c r="F12" s="115">
        <v>16299</v>
      </c>
      <c r="G12" s="114">
        <v>16932</v>
      </c>
      <c r="H12" s="114">
        <v>16689</v>
      </c>
      <c r="I12" s="114">
        <v>16942</v>
      </c>
      <c r="J12" s="140">
        <v>16599</v>
      </c>
      <c r="K12" s="114">
        <v>-300</v>
      </c>
      <c r="L12" s="116">
        <v>-1.8073377914332189</v>
      </c>
    </row>
    <row r="13" spans="1:17" s="110" customFormat="1" ht="15" customHeight="1" x14ac:dyDescent="0.2">
      <c r="A13" s="120"/>
      <c r="B13" s="612" t="s">
        <v>107</v>
      </c>
      <c r="C13" s="612"/>
      <c r="E13" s="113">
        <v>52.486590485074629</v>
      </c>
      <c r="F13" s="115">
        <v>18005</v>
      </c>
      <c r="G13" s="114">
        <v>19164</v>
      </c>
      <c r="H13" s="114">
        <v>18928</v>
      </c>
      <c r="I13" s="114">
        <v>19580</v>
      </c>
      <c r="J13" s="140">
        <v>18946</v>
      </c>
      <c r="K13" s="114">
        <v>-941</v>
      </c>
      <c r="L13" s="116">
        <v>-4.9667475984376646</v>
      </c>
    </row>
    <row r="14" spans="1:17" s="110" customFormat="1" ht="22.5" customHeight="1" x14ac:dyDescent="0.2">
      <c r="A14" s="604" t="s">
        <v>186</v>
      </c>
      <c r="B14" s="605"/>
      <c r="C14" s="605"/>
      <c r="D14" s="606"/>
      <c r="E14" s="113">
        <v>23.956389925373134</v>
      </c>
      <c r="F14" s="115">
        <v>8218</v>
      </c>
      <c r="G14" s="114">
        <v>8767</v>
      </c>
      <c r="H14" s="114">
        <v>8403</v>
      </c>
      <c r="I14" s="114">
        <v>8903</v>
      </c>
      <c r="J14" s="140">
        <v>8222</v>
      </c>
      <c r="K14" s="114">
        <v>-4</v>
      </c>
      <c r="L14" s="116">
        <v>-4.8649963512527365E-2</v>
      </c>
    </row>
    <row r="15" spans="1:17" s="110" customFormat="1" ht="15" customHeight="1" x14ac:dyDescent="0.2">
      <c r="A15" s="120"/>
      <c r="B15" s="119"/>
      <c r="C15" s="258" t="s">
        <v>106</v>
      </c>
      <c r="E15" s="113">
        <v>48.941348259917255</v>
      </c>
      <c r="F15" s="115">
        <v>4022</v>
      </c>
      <c r="G15" s="114">
        <v>4211</v>
      </c>
      <c r="H15" s="114">
        <v>4035</v>
      </c>
      <c r="I15" s="114">
        <v>4248</v>
      </c>
      <c r="J15" s="140">
        <v>3970</v>
      </c>
      <c r="K15" s="114">
        <v>52</v>
      </c>
      <c r="L15" s="116">
        <v>1.3098236775818639</v>
      </c>
    </row>
    <row r="16" spans="1:17" s="110" customFormat="1" ht="15" customHeight="1" x14ac:dyDescent="0.2">
      <c r="A16" s="120"/>
      <c r="B16" s="119"/>
      <c r="C16" s="258" t="s">
        <v>107</v>
      </c>
      <c r="E16" s="113">
        <v>51.058651740082745</v>
      </c>
      <c r="F16" s="115">
        <v>4196</v>
      </c>
      <c r="G16" s="114">
        <v>4556</v>
      </c>
      <c r="H16" s="114">
        <v>4368</v>
      </c>
      <c r="I16" s="114">
        <v>4655</v>
      </c>
      <c r="J16" s="140">
        <v>4252</v>
      </c>
      <c r="K16" s="114">
        <v>-56</v>
      </c>
      <c r="L16" s="116">
        <v>-1.3170272812793979</v>
      </c>
    </row>
    <row r="17" spans="1:12" s="110" customFormat="1" ht="15" customHeight="1" x14ac:dyDescent="0.2">
      <c r="A17" s="120"/>
      <c r="B17" s="121" t="s">
        <v>109</v>
      </c>
      <c r="C17" s="258"/>
      <c r="E17" s="113">
        <v>44.088152985074629</v>
      </c>
      <c r="F17" s="115">
        <v>15124</v>
      </c>
      <c r="G17" s="114">
        <v>15890</v>
      </c>
      <c r="H17" s="114">
        <v>15765</v>
      </c>
      <c r="I17" s="114">
        <v>16156</v>
      </c>
      <c r="J17" s="140">
        <v>15973</v>
      </c>
      <c r="K17" s="114">
        <v>-849</v>
      </c>
      <c r="L17" s="116">
        <v>-5.3152194327928379</v>
      </c>
    </row>
    <row r="18" spans="1:12" s="110" customFormat="1" ht="15" customHeight="1" x14ac:dyDescent="0.2">
      <c r="A18" s="120"/>
      <c r="B18" s="119"/>
      <c r="C18" s="258" t="s">
        <v>106</v>
      </c>
      <c r="E18" s="113">
        <v>45.999735519703783</v>
      </c>
      <c r="F18" s="115">
        <v>6957</v>
      </c>
      <c r="G18" s="114">
        <v>7253</v>
      </c>
      <c r="H18" s="114">
        <v>7172</v>
      </c>
      <c r="I18" s="114">
        <v>7253</v>
      </c>
      <c r="J18" s="140">
        <v>7208</v>
      </c>
      <c r="K18" s="114">
        <v>-251</v>
      </c>
      <c r="L18" s="116">
        <v>-3.4822419533851274</v>
      </c>
    </row>
    <row r="19" spans="1:12" s="110" customFormat="1" ht="15" customHeight="1" x14ac:dyDescent="0.2">
      <c r="A19" s="120"/>
      <c r="B19" s="119"/>
      <c r="C19" s="258" t="s">
        <v>107</v>
      </c>
      <c r="E19" s="113">
        <v>54.000264480296217</v>
      </c>
      <c r="F19" s="115">
        <v>8167</v>
      </c>
      <c r="G19" s="114">
        <v>8637</v>
      </c>
      <c r="H19" s="114">
        <v>8593</v>
      </c>
      <c r="I19" s="114">
        <v>8903</v>
      </c>
      <c r="J19" s="140">
        <v>8765</v>
      </c>
      <c r="K19" s="114">
        <v>-598</v>
      </c>
      <c r="L19" s="116">
        <v>-6.8225898459783227</v>
      </c>
    </row>
    <row r="20" spans="1:12" s="110" customFormat="1" ht="15" customHeight="1" x14ac:dyDescent="0.2">
      <c r="A20" s="120"/>
      <c r="B20" s="121" t="s">
        <v>110</v>
      </c>
      <c r="C20" s="258"/>
      <c r="E20" s="113">
        <v>13.561100746268657</v>
      </c>
      <c r="F20" s="115">
        <v>4652</v>
      </c>
      <c r="G20" s="114">
        <v>4869</v>
      </c>
      <c r="H20" s="114">
        <v>4992</v>
      </c>
      <c r="I20" s="114">
        <v>5107</v>
      </c>
      <c r="J20" s="140">
        <v>5135</v>
      </c>
      <c r="K20" s="114">
        <v>-483</v>
      </c>
      <c r="L20" s="116">
        <v>-9.4060370009737095</v>
      </c>
    </row>
    <row r="21" spans="1:12" s="110" customFormat="1" ht="15" customHeight="1" x14ac:dyDescent="0.2">
      <c r="A21" s="120"/>
      <c r="B21" s="119"/>
      <c r="C21" s="258" t="s">
        <v>106</v>
      </c>
      <c r="E21" s="113">
        <v>41.938950988822015</v>
      </c>
      <c r="F21" s="115">
        <v>1951</v>
      </c>
      <c r="G21" s="114">
        <v>2013</v>
      </c>
      <c r="H21" s="114">
        <v>2061</v>
      </c>
      <c r="I21" s="114">
        <v>2088</v>
      </c>
      <c r="J21" s="140">
        <v>2134</v>
      </c>
      <c r="K21" s="114">
        <v>-183</v>
      </c>
      <c r="L21" s="116">
        <v>-8.5754451733833186</v>
      </c>
    </row>
    <row r="22" spans="1:12" s="110" customFormat="1" ht="15" customHeight="1" x14ac:dyDescent="0.2">
      <c r="A22" s="120"/>
      <c r="B22" s="119"/>
      <c r="C22" s="258" t="s">
        <v>107</v>
      </c>
      <c r="E22" s="113">
        <v>58.061049011177985</v>
      </c>
      <c r="F22" s="115">
        <v>2701</v>
      </c>
      <c r="G22" s="114">
        <v>2856</v>
      </c>
      <c r="H22" s="114">
        <v>2931</v>
      </c>
      <c r="I22" s="114">
        <v>3019</v>
      </c>
      <c r="J22" s="140">
        <v>3001</v>
      </c>
      <c r="K22" s="114">
        <v>-300</v>
      </c>
      <c r="L22" s="116">
        <v>-9.9966677774075308</v>
      </c>
    </row>
    <row r="23" spans="1:12" s="110" customFormat="1" ht="15" customHeight="1" x14ac:dyDescent="0.2">
      <c r="A23" s="120"/>
      <c r="B23" s="121" t="s">
        <v>111</v>
      </c>
      <c r="C23" s="258"/>
      <c r="E23" s="113">
        <v>18.394356343283583</v>
      </c>
      <c r="F23" s="115">
        <v>6310</v>
      </c>
      <c r="G23" s="114">
        <v>6570</v>
      </c>
      <c r="H23" s="114">
        <v>6457</v>
      </c>
      <c r="I23" s="114">
        <v>6356</v>
      </c>
      <c r="J23" s="140">
        <v>6215</v>
      </c>
      <c r="K23" s="114">
        <v>95</v>
      </c>
      <c r="L23" s="116">
        <v>1.5285599356395816</v>
      </c>
    </row>
    <row r="24" spans="1:12" s="110" customFormat="1" ht="15" customHeight="1" x14ac:dyDescent="0.2">
      <c r="A24" s="120"/>
      <c r="B24" s="119"/>
      <c r="C24" s="258" t="s">
        <v>106</v>
      </c>
      <c r="E24" s="113">
        <v>53.391442155309036</v>
      </c>
      <c r="F24" s="115">
        <v>3369</v>
      </c>
      <c r="G24" s="114">
        <v>3455</v>
      </c>
      <c r="H24" s="114">
        <v>3421</v>
      </c>
      <c r="I24" s="114">
        <v>3353</v>
      </c>
      <c r="J24" s="140">
        <v>3287</v>
      </c>
      <c r="K24" s="114">
        <v>82</v>
      </c>
      <c r="L24" s="116">
        <v>2.4946759963492546</v>
      </c>
    </row>
    <row r="25" spans="1:12" s="110" customFormat="1" ht="15" customHeight="1" x14ac:dyDescent="0.2">
      <c r="A25" s="120"/>
      <c r="B25" s="119"/>
      <c r="C25" s="258" t="s">
        <v>107</v>
      </c>
      <c r="E25" s="113">
        <v>46.608557844690964</v>
      </c>
      <c r="F25" s="115">
        <v>2941</v>
      </c>
      <c r="G25" s="114">
        <v>3115</v>
      </c>
      <c r="H25" s="114">
        <v>3036</v>
      </c>
      <c r="I25" s="114">
        <v>3003</v>
      </c>
      <c r="J25" s="140">
        <v>2928</v>
      </c>
      <c r="K25" s="114">
        <v>13</v>
      </c>
      <c r="L25" s="116">
        <v>0.44398907103825136</v>
      </c>
    </row>
    <row r="26" spans="1:12" s="110" customFormat="1" ht="15" customHeight="1" x14ac:dyDescent="0.2">
      <c r="A26" s="120"/>
      <c r="C26" s="121" t="s">
        <v>187</v>
      </c>
      <c r="D26" s="110" t="s">
        <v>188</v>
      </c>
      <c r="E26" s="113">
        <v>1.8802472014925373</v>
      </c>
      <c r="F26" s="115">
        <v>645</v>
      </c>
      <c r="G26" s="114">
        <v>678</v>
      </c>
      <c r="H26" s="114">
        <v>681</v>
      </c>
      <c r="I26" s="114">
        <v>575</v>
      </c>
      <c r="J26" s="140">
        <v>542</v>
      </c>
      <c r="K26" s="114">
        <v>103</v>
      </c>
      <c r="L26" s="116">
        <v>19.00369003690037</v>
      </c>
    </row>
    <row r="27" spans="1:12" s="110" customFormat="1" ht="15" customHeight="1" x14ac:dyDescent="0.2">
      <c r="A27" s="120"/>
      <c r="B27" s="119"/>
      <c r="D27" s="259" t="s">
        <v>106</v>
      </c>
      <c r="E27" s="113">
        <v>50.697674418604649</v>
      </c>
      <c r="F27" s="115">
        <v>327</v>
      </c>
      <c r="G27" s="114">
        <v>330</v>
      </c>
      <c r="H27" s="114">
        <v>350</v>
      </c>
      <c r="I27" s="114">
        <v>286</v>
      </c>
      <c r="J27" s="140">
        <v>269</v>
      </c>
      <c r="K27" s="114">
        <v>58</v>
      </c>
      <c r="L27" s="116">
        <v>21.561338289962826</v>
      </c>
    </row>
    <row r="28" spans="1:12" s="110" customFormat="1" ht="15" customHeight="1" x14ac:dyDescent="0.2">
      <c r="A28" s="120"/>
      <c r="B28" s="119"/>
      <c r="D28" s="259" t="s">
        <v>107</v>
      </c>
      <c r="E28" s="113">
        <v>49.302325581395351</v>
      </c>
      <c r="F28" s="115">
        <v>318</v>
      </c>
      <c r="G28" s="114">
        <v>348</v>
      </c>
      <c r="H28" s="114">
        <v>331</v>
      </c>
      <c r="I28" s="114">
        <v>289</v>
      </c>
      <c r="J28" s="140">
        <v>273</v>
      </c>
      <c r="K28" s="114">
        <v>45</v>
      </c>
      <c r="L28" s="116">
        <v>16.483516483516482</v>
      </c>
    </row>
    <row r="29" spans="1:12" s="110" customFormat="1" ht="24" customHeight="1" x14ac:dyDescent="0.2">
      <c r="A29" s="604" t="s">
        <v>189</v>
      </c>
      <c r="B29" s="605"/>
      <c r="C29" s="605"/>
      <c r="D29" s="606"/>
      <c r="E29" s="113">
        <v>91.627798507462686</v>
      </c>
      <c r="F29" s="115">
        <v>31432</v>
      </c>
      <c r="G29" s="114">
        <v>33093</v>
      </c>
      <c r="H29" s="114">
        <v>32672</v>
      </c>
      <c r="I29" s="114">
        <v>33495</v>
      </c>
      <c r="J29" s="140">
        <v>32708</v>
      </c>
      <c r="K29" s="114">
        <v>-1276</v>
      </c>
      <c r="L29" s="116">
        <v>-3.9011862541274307</v>
      </c>
    </row>
    <row r="30" spans="1:12" s="110" customFormat="1" ht="15" customHeight="1" x14ac:dyDescent="0.2">
      <c r="A30" s="120"/>
      <c r="B30" s="119"/>
      <c r="C30" s="258" t="s">
        <v>106</v>
      </c>
      <c r="E30" s="113">
        <v>46.634003563247646</v>
      </c>
      <c r="F30" s="115">
        <v>14658</v>
      </c>
      <c r="G30" s="114">
        <v>15209</v>
      </c>
      <c r="H30" s="114">
        <v>15041</v>
      </c>
      <c r="I30" s="114">
        <v>15278</v>
      </c>
      <c r="J30" s="140">
        <v>15034</v>
      </c>
      <c r="K30" s="114">
        <v>-376</v>
      </c>
      <c r="L30" s="116">
        <v>-2.5009977384594917</v>
      </c>
    </row>
    <row r="31" spans="1:12" s="110" customFormat="1" ht="15" customHeight="1" x14ac:dyDescent="0.2">
      <c r="A31" s="120"/>
      <c r="B31" s="119"/>
      <c r="C31" s="258" t="s">
        <v>107</v>
      </c>
      <c r="E31" s="113">
        <v>53.365996436752354</v>
      </c>
      <c r="F31" s="115">
        <v>16774</v>
      </c>
      <c r="G31" s="114">
        <v>17884</v>
      </c>
      <c r="H31" s="114">
        <v>17631</v>
      </c>
      <c r="I31" s="114">
        <v>18217</v>
      </c>
      <c r="J31" s="140">
        <v>17674</v>
      </c>
      <c r="K31" s="114">
        <v>-900</v>
      </c>
      <c r="L31" s="116">
        <v>-5.0922258685074118</v>
      </c>
    </row>
    <row r="32" spans="1:12" s="110" customFormat="1" ht="15" customHeight="1" x14ac:dyDescent="0.2">
      <c r="A32" s="120"/>
      <c r="B32" s="119" t="s">
        <v>117</v>
      </c>
      <c r="C32" s="258"/>
      <c r="E32" s="113">
        <v>8.246851679104477</v>
      </c>
      <c r="F32" s="114">
        <v>2829</v>
      </c>
      <c r="G32" s="114">
        <v>2951</v>
      </c>
      <c r="H32" s="114">
        <v>2897</v>
      </c>
      <c r="I32" s="114">
        <v>2967</v>
      </c>
      <c r="J32" s="140">
        <v>2788</v>
      </c>
      <c r="K32" s="114">
        <v>41</v>
      </c>
      <c r="L32" s="116">
        <v>1.4705882352941178</v>
      </c>
    </row>
    <row r="33" spans="1:12" s="110" customFormat="1" ht="15" customHeight="1" x14ac:dyDescent="0.2">
      <c r="A33" s="120"/>
      <c r="B33" s="119"/>
      <c r="C33" s="258" t="s">
        <v>106</v>
      </c>
      <c r="E33" s="113">
        <v>57.476139978791089</v>
      </c>
      <c r="F33" s="114">
        <v>1626</v>
      </c>
      <c r="G33" s="114">
        <v>1703</v>
      </c>
      <c r="H33" s="114">
        <v>1630</v>
      </c>
      <c r="I33" s="114">
        <v>1643</v>
      </c>
      <c r="J33" s="140">
        <v>1545</v>
      </c>
      <c r="K33" s="114">
        <v>81</v>
      </c>
      <c r="L33" s="116">
        <v>5.2427184466019421</v>
      </c>
    </row>
    <row r="34" spans="1:12" s="110" customFormat="1" ht="15" customHeight="1" x14ac:dyDescent="0.2">
      <c r="A34" s="120"/>
      <c r="B34" s="119"/>
      <c r="C34" s="258" t="s">
        <v>107</v>
      </c>
      <c r="E34" s="113">
        <v>42.523860021208911</v>
      </c>
      <c r="F34" s="114">
        <v>1203</v>
      </c>
      <c r="G34" s="114">
        <v>1248</v>
      </c>
      <c r="H34" s="114">
        <v>1267</v>
      </c>
      <c r="I34" s="114">
        <v>1324</v>
      </c>
      <c r="J34" s="140">
        <v>1243</v>
      </c>
      <c r="K34" s="114">
        <v>-40</v>
      </c>
      <c r="L34" s="116">
        <v>-3.2180209171359615</v>
      </c>
    </row>
    <row r="35" spans="1:12" s="110" customFormat="1" ht="24" customHeight="1" x14ac:dyDescent="0.2">
      <c r="A35" s="604" t="s">
        <v>192</v>
      </c>
      <c r="B35" s="605"/>
      <c r="C35" s="605"/>
      <c r="D35" s="606"/>
      <c r="E35" s="113">
        <v>21.201609141791046</v>
      </c>
      <c r="F35" s="114">
        <v>7273</v>
      </c>
      <c r="G35" s="114">
        <v>7665</v>
      </c>
      <c r="H35" s="114">
        <v>7446</v>
      </c>
      <c r="I35" s="114">
        <v>7862</v>
      </c>
      <c r="J35" s="114">
        <v>7360</v>
      </c>
      <c r="K35" s="318">
        <v>-87</v>
      </c>
      <c r="L35" s="319">
        <v>-1.1820652173913044</v>
      </c>
    </row>
    <row r="36" spans="1:12" s="110" customFormat="1" ht="15" customHeight="1" x14ac:dyDescent="0.2">
      <c r="A36" s="120"/>
      <c r="B36" s="119"/>
      <c r="C36" s="258" t="s">
        <v>106</v>
      </c>
      <c r="E36" s="113">
        <v>51.890554104221088</v>
      </c>
      <c r="F36" s="114">
        <v>3774</v>
      </c>
      <c r="G36" s="114">
        <v>3927</v>
      </c>
      <c r="H36" s="114">
        <v>3791</v>
      </c>
      <c r="I36" s="114">
        <v>3980</v>
      </c>
      <c r="J36" s="114">
        <v>3752</v>
      </c>
      <c r="K36" s="318">
        <v>22</v>
      </c>
      <c r="L36" s="116">
        <v>0.5863539445628998</v>
      </c>
    </row>
    <row r="37" spans="1:12" s="110" customFormat="1" ht="15" customHeight="1" x14ac:dyDescent="0.2">
      <c r="A37" s="120"/>
      <c r="B37" s="119"/>
      <c r="C37" s="258" t="s">
        <v>107</v>
      </c>
      <c r="E37" s="113">
        <v>48.109445895778912</v>
      </c>
      <c r="F37" s="114">
        <v>3499</v>
      </c>
      <c r="G37" s="114">
        <v>3738</v>
      </c>
      <c r="H37" s="114">
        <v>3655</v>
      </c>
      <c r="I37" s="114">
        <v>3882</v>
      </c>
      <c r="J37" s="140">
        <v>3608</v>
      </c>
      <c r="K37" s="114">
        <v>-109</v>
      </c>
      <c r="L37" s="116">
        <v>-3.0210643015521064</v>
      </c>
    </row>
    <row r="38" spans="1:12" s="110" customFormat="1" ht="15" customHeight="1" x14ac:dyDescent="0.2">
      <c r="A38" s="120"/>
      <c r="B38" s="119" t="s">
        <v>329</v>
      </c>
      <c r="C38" s="258"/>
      <c r="E38" s="113">
        <v>47.659165111940297</v>
      </c>
      <c r="F38" s="114">
        <v>16349</v>
      </c>
      <c r="G38" s="114">
        <v>17122</v>
      </c>
      <c r="H38" s="114">
        <v>16836</v>
      </c>
      <c r="I38" s="114">
        <v>17113</v>
      </c>
      <c r="J38" s="140">
        <v>16828</v>
      </c>
      <c r="K38" s="114">
        <v>-479</v>
      </c>
      <c r="L38" s="116">
        <v>-2.8464463988590443</v>
      </c>
    </row>
    <row r="39" spans="1:12" s="110" customFormat="1" ht="15" customHeight="1" x14ac:dyDescent="0.2">
      <c r="A39" s="120"/>
      <c r="B39" s="119"/>
      <c r="C39" s="258" t="s">
        <v>106</v>
      </c>
      <c r="E39" s="113">
        <v>44.969111260627564</v>
      </c>
      <c r="F39" s="115">
        <v>7352</v>
      </c>
      <c r="G39" s="114">
        <v>7613</v>
      </c>
      <c r="H39" s="114">
        <v>7483</v>
      </c>
      <c r="I39" s="114">
        <v>7479</v>
      </c>
      <c r="J39" s="140">
        <v>7400</v>
      </c>
      <c r="K39" s="114">
        <v>-48</v>
      </c>
      <c r="L39" s="116">
        <v>-0.64864864864864868</v>
      </c>
    </row>
    <row r="40" spans="1:12" s="110" customFormat="1" ht="15" customHeight="1" x14ac:dyDescent="0.2">
      <c r="A40" s="120"/>
      <c r="B40" s="119"/>
      <c r="C40" s="258" t="s">
        <v>107</v>
      </c>
      <c r="E40" s="113">
        <v>55.030888739372436</v>
      </c>
      <c r="F40" s="115">
        <v>8997</v>
      </c>
      <c r="G40" s="114">
        <v>9509</v>
      </c>
      <c r="H40" s="114">
        <v>9353</v>
      </c>
      <c r="I40" s="114">
        <v>9634</v>
      </c>
      <c r="J40" s="140">
        <v>9428</v>
      </c>
      <c r="K40" s="114">
        <v>-431</v>
      </c>
      <c r="L40" s="116">
        <v>-4.5714891811624945</v>
      </c>
    </row>
    <row r="41" spans="1:12" s="110" customFormat="1" ht="15" customHeight="1" x14ac:dyDescent="0.2">
      <c r="A41" s="120"/>
      <c r="B41" s="320" t="s">
        <v>516</v>
      </c>
      <c r="C41" s="258"/>
      <c r="E41" s="113">
        <v>16.543260261194028</v>
      </c>
      <c r="F41" s="115">
        <v>5675</v>
      </c>
      <c r="G41" s="114">
        <v>5801</v>
      </c>
      <c r="H41" s="114">
        <v>5804</v>
      </c>
      <c r="I41" s="114">
        <v>5920</v>
      </c>
      <c r="J41" s="140">
        <v>5681</v>
      </c>
      <c r="K41" s="114">
        <v>-6</v>
      </c>
      <c r="L41" s="116">
        <v>-0.10561520859003697</v>
      </c>
    </row>
    <row r="42" spans="1:12" s="110" customFormat="1" ht="15" customHeight="1" x14ac:dyDescent="0.2">
      <c r="A42" s="120"/>
      <c r="B42" s="119"/>
      <c r="C42" s="268" t="s">
        <v>106</v>
      </c>
      <c r="D42" s="182"/>
      <c r="E42" s="113">
        <v>49.039647577092509</v>
      </c>
      <c r="F42" s="115">
        <v>2783</v>
      </c>
      <c r="G42" s="114">
        <v>2800</v>
      </c>
      <c r="H42" s="114">
        <v>2805</v>
      </c>
      <c r="I42" s="114">
        <v>2843</v>
      </c>
      <c r="J42" s="140">
        <v>2763</v>
      </c>
      <c r="K42" s="114">
        <v>20</v>
      </c>
      <c r="L42" s="116">
        <v>0.72385088671733622</v>
      </c>
    </row>
    <row r="43" spans="1:12" s="110" customFormat="1" ht="15" customHeight="1" x14ac:dyDescent="0.2">
      <c r="A43" s="120"/>
      <c r="B43" s="119"/>
      <c r="C43" s="268" t="s">
        <v>107</v>
      </c>
      <c r="D43" s="182"/>
      <c r="E43" s="113">
        <v>50.960352422907491</v>
      </c>
      <c r="F43" s="115">
        <v>2892</v>
      </c>
      <c r="G43" s="114">
        <v>3001</v>
      </c>
      <c r="H43" s="114">
        <v>2999</v>
      </c>
      <c r="I43" s="114">
        <v>3077</v>
      </c>
      <c r="J43" s="140">
        <v>2918</v>
      </c>
      <c r="K43" s="114">
        <v>-26</v>
      </c>
      <c r="L43" s="116">
        <v>-0.89102124742974642</v>
      </c>
    </row>
    <row r="44" spans="1:12" s="110" customFormat="1" ht="15" customHeight="1" x14ac:dyDescent="0.2">
      <c r="A44" s="120"/>
      <c r="B44" s="119" t="s">
        <v>205</v>
      </c>
      <c r="C44" s="268"/>
      <c r="D44" s="182"/>
      <c r="E44" s="113">
        <v>14.595965485074627</v>
      </c>
      <c r="F44" s="115">
        <v>5007</v>
      </c>
      <c r="G44" s="114">
        <v>5508</v>
      </c>
      <c r="H44" s="114">
        <v>5531</v>
      </c>
      <c r="I44" s="114">
        <v>5627</v>
      </c>
      <c r="J44" s="140">
        <v>5676</v>
      </c>
      <c r="K44" s="114">
        <v>-669</v>
      </c>
      <c r="L44" s="116">
        <v>-11.786469344608879</v>
      </c>
    </row>
    <row r="45" spans="1:12" s="110" customFormat="1" ht="15" customHeight="1" x14ac:dyDescent="0.2">
      <c r="A45" s="120"/>
      <c r="B45" s="119"/>
      <c r="C45" s="268" t="s">
        <v>106</v>
      </c>
      <c r="D45" s="182"/>
      <c r="E45" s="113">
        <v>47.733173557020173</v>
      </c>
      <c r="F45" s="115">
        <v>2390</v>
      </c>
      <c r="G45" s="114">
        <v>2592</v>
      </c>
      <c r="H45" s="114">
        <v>2610</v>
      </c>
      <c r="I45" s="114">
        <v>2640</v>
      </c>
      <c r="J45" s="140">
        <v>2684</v>
      </c>
      <c r="K45" s="114">
        <v>-294</v>
      </c>
      <c r="L45" s="116">
        <v>-10.953800298062593</v>
      </c>
    </row>
    <row r="46" spans="1:12" s="110" customFormat="1" ht="15" customHeight="1" x14ac:dyDescent="0.2">
      <c r="A46" s="123"/>
      <c r="B46" s="124"/>
      <c r="C46" s="260" t="s">
        <v>107</v>
      </c>
      <c r="D46" s="261"/>
      <c r="E46" s="125">
        <v>52.266826442979827</v>
      </c>
      <c r="F46" s="143">
        <v>2617</v>
      </c>
      <c r="G46" s="144">
        <v>2916</v>
      </c>
      <c r="H46" s="144">
        <v>2921</v>
      </c>
      <c r="I46" s="144">
        <v>2987</v>
      </c>
      <c r="J46" s="145">
        <v>2992</v>
      </c>
      <c r="K46" s="144">
        <v>-375</v>
      </c>
      <c r="L46" s="146">
        <v>-12.533422459893048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34304</v>
      </c>
      <c r="E11" s="114">
        <v>36096</v>
      </c>
      <c r="F11" s="114">
        <v>35617</v>
      </c>
      <c r="G11" s="114">
        <v>36522</v>
      </c>
      <c r="H11" s="140">
        <v>35545</v>
      </c>
      <c r="I11" s="115">
        <v>-1241</v>
      </c>
      <c r="J11" s="116">
        <v>-3.4913489942326628</v>
      </c>
    </row>
    <row r="12" spans="1:15" s="110" customFormat="1" ht="24.95" customHeight="1" x14ac:dyDescent="0.2">
      <c r="A12" s="193" t="s">
        <v>132</v>
      </c>
      <c r="B12" s="194" t="s">
        <v>133</v>
      </c>
      <c r="C12" s="113">
        <v>0.22446361940298507</v>
      </c>
      <c r="D12" s="115">
        <v>77</v>
      </c>
      <c r="E12" s="114">
        <v>82</v>
      </c>
      <c r="F12" s="114">
        <v>80</v>
      </c>
      <c r="G12" s="114">
        <v>89</v>
      </c>
      <c r="H12" s="140">
        <v>78</v>
      </c>
      <c r="I12" s="115">
        <v>-1</v>
      </c>
      <c r="J12" s="116">
        <v>-1.2820512820512822</v>
      </c>
    </row>
    <row r="13" spans="1:15" s="110" customFormat="1" ht="24.95" customHeight="1" x14ac:dyDescent="0.2">
      <c r="A13" s="193" t="s">
        <v>134</v>
      </c>
      <c r="B13" s="199" t="s">
        <v>214</v>
      </c>
      <c r="C13" s="113">
        <v>0.21863339552238806</v>
      </c>
      <c r="D13" s="115">
        <v>75</v>
      </c>
      <c r="E13" s="114">
        <v>84</v>
      </c>
      <c r="F13" s="114">
        <v>77</v>
      </c>
      <c r="G13" s="114">
        <v>79</v>
      </c>
      <c r="H13" s="140">
        <v>72</v>
      </c>
      <c r="I13" s="115">
        <v>3</v>
      </c>
      <c r="J13" s="116">
        <v>4.166666666666667</v>
      </c>
    </row>
    <row r="14" spans="1:15" s="287" customFormat="1" ht="24.95" customHeight="1" x14ac:dyDescent="0.2">
      <c r="A14" s="193" t="s">
        <v>215</v>
      </c>
      <c r="B14" s="199" t="s">
        <v>137</v>
      </c>
      <c r="C14" s="113">
        <v>3.6380597014925371</v>
      </c>
      <c r="D14" s="115">
        <v>1248</v>
      </c>
      <c r="E14" s="114">
        <v>1314</v>
      </c>
      <c r="F14" s="114">
        <v>1314</v>
      </c>
      <c r="G14" s="114">
        <v>1311</v>
      </c>
      <c r="H14" s="140">
        <v>1324</v>
      </c>
      <c r="I14" s="115">
        <v>-76</v>
      </c>
      <c r="J14" s="116">
        <v>-5.7401812688821749</v>
      </c>
      <c r="K14" s="110"/>
      <c r="L14" s="110"/>
      <c r="M14" s="110"/>
      <c r="N14" s="110"/>
      <c r="O14" s="110"/>
    </row>
    <row r="15" spans="1:15" s="110" customFormat="1" ht="24.95" customHeight="1" x14ac:dyDescent="0.2">
      <c r="A15" s="193" t="s">
        <v>216</v>
      </c>
      <c r="B15" s="199" t="s">
        <v>217</v>
      </c>
      <c r="C15" s="113">
        <v>1.4575559701492538</v>
      </c>
      <c r="D15" s="115">
        <v>500</v>
      </c>
      <c r="E15" s="114">
        <v>545</v>
      </c>
      <c r="F15" s="114">
        <v>519</v>
      </c>
      <c r="G15" s="114">
        <v>521</v>
      </c>
      <c r="H15" s="140">
        <v>534</v>
      </c>
      <c r="I15" s="115">
        <v>-34</v>
      </c>
      <c r="J15" s="116">
        <v>-6.3670411985018722</v>
      </c>
    </row>
    <row r="16" spans="1:15" s="287" customFormat="1" ht="24.95" customHeight="1" x14ac:dyDescent="0.2">
      <c r="A16" s="193" t="s">
        <v>218</v>
      </c>
      <c r="B16" s="199" t="s">
        <v>141</v>
      </c>
      <c r="C16" s="113">
        <v>1.8948227611940298</v>
      </c>
      <c r="D16" s="115">
        <v>650</v>
      </c>
      <c r="E16" s="114">
        <v>674</v>
      </c>
      <c r="F16" s="114">
        <v>697</v>
      </c>
      <c r="G16" s="114">
        <v>684</v>
      </c>
      <c r="H16" s="140">
        <v>677</v>
      </c>
      <c r="I16" s="115">
        <v>-27</v>
      </c>
      <c r="J16" s="116">
        <v>-3.9881831610044314</v>
      </c>
      <c r="K16" s="110"/>
      <c r="L16" s="110"/>
      <c r="M16" s="110"/>
      <c r="N16" s="110"/>
      <c r="O16" s="110"/>
    </row>
    <row r="17" spans="1:15" s="110" customFormat="1" ht="24.95" customHeight="1" x14ac:dyDescent="0.2">
      <c r="A17" s="193" t="s">
        <v>142</v>
      </c>
      <c r="B17" s="199" t="s">
        <v>220</v>
      </c>
      <c r="C17" s="113">
        <v>0.28568097014925375</v>
      </c>
      <c r="D17" s="115">
        <v>98</v>
      </c>
      <c r="E17" s="114">
        <v>95</v>
      </c>
      <c r="F17" s="114">
        <v>98</v>
      </c>
      <c r="G17" s="114">
        <v>106</v>
      </c>
      <c r="H17" s="140">
        <v>113</v>
      </c>
      <c r="I17" s="115">
        <v>-15</v>
      </c>
      <c r="J17" s="116">
        <v>-13.274336283185841</v>
      </c>
    </row>
    <row r="18" spans="1:15" s="287" customFormat="1" ht="24.95" customHeight="1" x14ac:dyDescent="0.2">
      <c r="A18" s="201" t="s">
        <v>144</v>
      </c>
      <c r="B18" s="202" t="s">
        <v>145</v>
      </c>
      <c r="C18" s="113">
        <v>3.005480410447761</v>
      </c>
      <c r="D18" s="115">
        <v>1031</v>
      </c>
      <c r="E18" s="114">
        <v>1057</v>
      </c>
      <c r="F18" s="114">
        <v>1024</v>
      </c>
      <c r="G18" s="114">
        <v>1044</v>
      </c>
      <c r="H18" s="140">
        <v>1045</v>
      </c>
      <c r="I18" s="115">
        <v>-14</v>
      </c>
      <c r="J18" s="116">
        <v>-1.3397129186602872</v>
      </c>
      <c r="K18" s="110"/>
      <c r="L18" s="110"/>
      <c r="M18" s="110"/>
      <c r="N18" s="110"/>
      <c r="O18" s="110"/>
    </row>
    <row r="19" spans="1:15" s="110" customFormat="1" ht="24.95" customHeight="1" x14ac:dyDescent="0.2">
      <c r="A19" s="193" t="s">
        <v>146</v>
      </c>
      <c r="B19" s="199" t="s">
        <v>147</v>
      </c>
      <c r="C19" s="113">
        <v>14.147038246268657</v>
      </c>
      <c r="D19" s="115">
        <v>4853</v>
      </c>
      <c r="E19" s="114">
        <v>5154</v>
      </c>
      <c r="F19" s="114">
        <v>4931</v>
      </c>
      <c r="G19" s="114">
        <v>4804</v>
      </c>
      <c r="H19" s="140">
        <v>4753</v>
      </c>
      <c r="I19" s="115">
        <v>100</v>
      </c>
      <c r="J19" s="116">
        <v>2.103934357248054</v>
      </c>
    </row>
    <row r="20" spans="1:15" s="287" customFormat="1" ht="24.95" customHeight="1" x14ac:dyDescent="0.2">
      <c r="A20" s="193" t="s">
        <v>148</v>
      </c>
      <c r="B20" s="199" t="s">
        <v>149</v>
      </c>
      <c r="C20" s="113">
        <v>10.19414645522388</v>
      </c>
      <c r="D20" s="115">
        <v>3497</v>
      </c>
      <c r="E20" s="114">
        <v>3702</v>
      </c>
      <c r="F20" s="114">
        <v>3751</v>
      </c>
      <c r="G20" s="114">
        <v>3764</v>
      </c>
      <c r="H20" s="140">
        <v>3782</v>
      </c>
      <c r="I20" s="115">
        <v>-285</v>
      </c>
      <c r="J20" s="116">
        <v>-7.5356953992596507</v>
      </c>
      <c r="K20" s="110"/>
      <c r="L20" s="110"/>
      <c r="M20" s="110"/>
      <c r="N20" s="110"/>
      <c r="O20" s="110"/>
    </row>
    <row r="21" spans="1:15" s="110" customFormat="1" ht="24.95" customHeight="1" x14ac:dyDescent="0.2">
      <c r="A21" s="201" t="s">
        <v>150</v>
      </c>
      <c r="B21" s="202" t="s">
        <v>151</v>
      </c>
      <c r="C21" s="113">
        <v>13.642723880597014</v>
      </c>
      <c r="D21" s="115">
        <v>4680</v>
      </c>
      <c r="E21" s="114">
        <v>5398</v>
      </c>
      <c r="F21" s="114">
        <v>5313</v>
      </c>
      <c r="G21" s="114">
        <v>5411</v>
      </c>
      <c r="H21" s="140">
        <v>5099</v>
      </c>
      <c r="I21" s="115">
        <v>-419</v>
      </c>
      <c r="J21" s="116">
        <v>-8.2172975093155518</v>
      </c>
    </row>
    <row r="22" spans="1:15" s="110" customFormat="1" ht="24.95" customHeight="1" x14ac:dyDescent="0.2">
      <c r="A22" s="201" t="s">
        <v>152</v>
      </c>
      <c r="B22" s="199" t="s">
        <v>153</v>
      </c>
      <c r="C22" s="113">
        <v>1.8190298507462686</v>
      </c>
      <c r="D22" s="115">
        <v>624</v>
      </c>
      <c r="E22" s="114">
        <v>639</v>
      </c>
      <c r="F22" s="114">
        <v>645</v>
      </c>
      <c r="G22" s="114">
        <v>669</v>
      </c>
      <c r="H22" s="140">
        <v>636</v>
      </c>
      <c r="I22" s="115">
        <v>-12</v>
      </c>
      <c r="J22" s="116">
        <v>-1.8867924528301887</v>
      </c>
    </row>
    <row r="23" spans="1:15" s="110" customFormat="1" ht="24.95" customHeight="1" x14ac:dyDescent="0.2">
      <c r="A23" s="193" t="s">
        <v>154</v>
      </c>
      <c r="B23" s="199" t="s">
        <v>155</v>
      </c>
      <c r="C23" s="113">
        <v>0.8366371268656716</v>
      </c>
      <c r="D23" s="115">
        <v>287</v>
      </c>
      <c r="E23" s="114">
        <v>294</v>
      </c>
      <c r="F23" s="114">
        <v>307</v>
      </c>
      <c r="G23" s="114">
        <v>301</v>
      </c>
      <c r="H23" s="140">
        <v>289</v>
      </c>
      <c r="I23" s="115">
        <v>-2</v>
      </c>
      <c r="J23" s="116">
        <v>-0.69204152249134943</v>
      </c>
    </row>
    <row r="24" spans="1:15" s="110" customFormat="1" ht="24.95" customHeight="1" x14ac:dyDescent="0.2">
      <c r="A24" s="193" t="s">
        <v>156</v>
      </c>
      <c r="B24" s="199" t="s">
        <v>221</v>
      </c>
      <c r="C24" s="113">
        <v>11.986940298507463</v>
      </c>
      <c r="D24" s="115">
        <v>4112</v>
      </c>
      <c r="E24" s="114">
        <v>4147</v>
      </c>
      <c r="F24" s="114">
        <v>4149</v>
      </c>
      <c r="G24" s="114">
        <v>4728</v>
      </c>
      <c r="H24" s="140">
        <v>4621</v>
      </c>
      <c r="I24" s="115">
        <v>-509</v>
      </c>
      <c r="J24" s="116">
        <v>-11.014931832936593</v>
      </c>
    </row>
    <row r="25" spans="1:15" s="110" customFormat="1" ht="24.95" customHeight="1" x14ac:dyDescent="0.2">
      <c r="A25" s="193" t="s">
        <v>222</v>
      </c>
      <c r="B25" s="204" t="s">
        <v>159</v>
      </c>
      <c r="C25" s="113">
        <v>11.669193097014926</v>
      </c>
      <c r="D25" s="115">
        <v>4003</v>
      </c>
      <c r="E25" s="114">
        <v>4105</v>
      </c>
      <c r="F25" s="114">
        <v>4084</v>
      </c>
      <c r="G25" s="114">
        <v>4120</v>
      </c>
      <c r="H25" s="140">
        <v>4109</v>
      </c>
      <c r="I25" s="115">
        <v>-106</v>
      </c>
      <c r="J25" s="116">
        <v>-2.5797030907763445</v>
      </c>
    </row>
    <row r="26" spans="1:15" s="110" customFormat="1" ht="24.95" customHeight="1" x14ac:dyDescent="0.2">
      <c r="A26" s="201">
        <v>782.78300000000002</v>
      </c>
      <c r="B26" s="203" t="s">
        <v>160</v>
      </c>
      <c r="C26" s="113">
        <v>3.1599813432835822</v>
      </c>
      <c r="D26" s="115">
        <v>1084</v>
      </c>
      <c r="E26" s="114">
        <v>1086</v>
      </c>
      <c r="F26" s="114">
        <v>1122</v>
      </c>
      <c r="G26" s="114">
        <v>1100</v>
      </c>
      <c r="H26" s="140">
        <v>1066</v>
      </c>
      <c r="I26" s="115">
        <v>18</v>
      </c>
      <c r="J26" s="116">
        <v>1.6885553470919326</v>
      </c>
    </row>
    <row r="27" spans="1:15" s="110" customFormat="1" ht="24.95" customHeight="1" x14ac:dyDescent="0.2">
      <c r="A27" s="193" t="s">
        <v>161</v>
      </c>
      <c r="B27" s="199" t="s">
        <v>162</v>
      </c>
      <c r="C27" s="113">
        <v>0.73460820895522383</v>
      </c>
      <c r="D27" s="115">
        <v>252</v>
      </c>
      <c r="E27" s="114">
        <v>230</v>
      </c>
      <c r="F27" s="114">
        <v>253</v>
      </c>
      <c r="G27" s="114">
        <v>264</v>
      </c>
      <c r="H27" s="140">
        <v>259</v>
      </c>
      <c r="I27" s="115">
        <v>-7</v>
      </c>
      <c r="J27" s="116">
        <v>-2.7027027027027026</v>
      </c>
    </row>
    <row r="28" spans="1:15" s="110" customFormat="1" ht="24.95" customHeight="1" x14ac:dyDescent="0.2">
      <c r="A28" s="193" t="s">
        <v>163</v>
      </c>
      <c r="B28" s="199" t="s">
        <v>164</v>
      </c>
      <c r="C28" s="113">
        <v>5.2297108208955221</v>
      </c>
      <c r="D28" s="115">
        <v>1794</v>
      </c>
      <c r="E28" s="114">
        <v>1902</v>
      </c>
      <c r="F28" s="114">
        <v>1837</v>
      </c>
      <c r="G28" s="114">
        <v>2059</v>
      </c>
      <c r="H28" s="140">
        <v>1813</v>
      </c>
      <c r="I28" s="115">
        <v>-19</v>
      </c>
      <c r="J28" s="116">
        <v>-1.0479867622724766</v>
      </c>
    </row>
    <row r="29" spans="1:15" s="110" customFormat="1" ht="24.95" customHeight="1" x14ac:dyDescent="0.2">
      <c r="A29" s="193">
        <v>86</v>
      </c>
      <c r="B29" s="199" t="s">
        <v>165</v>
      </c>
      <c r="C29" s="113">
        <v>6.6231343283582094</v>
      </c>
      <c r="D29" s="115">
        <v>2272</v>
      </c>
      <c r="E29" s="114">
        <v>2272</v>
      </c>
      <c r="F29" s="114">
        <v>2223</v>
      </c>
      <c r="G29" s="114">
        <v>2276</v>
      </c>
      <c r="H29" s="140">
        <v>2207</v>
      </c>
      <c r="I29" s="115">
        <v>65</v>
      </c>
      <c r="J29" s="116">
        <v>2.9451744449478929</v>
      </c>
    </row>
    <row r="30" spans="1:15" s="110" customFormat="1" ht="24.95" customHeight="1" x14ac:dyDescent="0.2">
      <c r="A30" s="193">
        <v>87.88</v>
      </c>
      <c r="B30" s="204" t="s">
        <v>166</v>
      </c>
      <c r="C30" s="113">
        <v>3.3407182835820897</v>
      </c>
      <c r="D30" s="115">
        <v>1146</v>
      </c>
      <c r="E30" s="114">
        <v>1144</v>
      </c>
      <c r="F30" s="114">
        <v>1158</v>
      </c>
      <c r="G30" s="114">
        <v>1193</v>
      </c>
      <c r="H30" s="140">
        <v>1180</v>
      </c>
      <c r="I30" s="115">
        <v>-34</v>
      </c>
      <c r="J30" s="116">
        <v>-2.8813559322033897</v>
      </c>
    </row>
    <row r="31" spans="1:15" s="110" customFormat="1" ht="24.95" customHeight="1" x14ac:dyDescent="0.2">
      <c r="A31" s="193" t="s">
        <v>167</v>
      </c>
      <c r="B31" s="199" t="s">
        <v>168</v>
      </c>
      <c r="C31" s="113">
        <v>9.526585820895523</v>
      </c>
      <c r="D31" s="115">
        <v>3268</v>
      </c>
      <c r="E31" s="114">
        <v>3485</v>
      </c>
      <c r="F31" s="114">
        <v>3348</v>
      </c>
      <c r="G31" s="114">
        <v>3309</v>
      </c>
      <c r="H31" s="140">
        <v>3211</v>
      </c>
      <c r="I31" s="115">
        <v>57</v>
      </c>
      <c r="J31" s="116">
        <v>1.7751479289940828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0.22446361940298507</v>
      </c>
      <c r="D34" s="115">
        <v>77</v>
      </c>
      <c r="E34" s="114">
        <v>82</v>
      </c>
      <c r="F34" s="114">
        <v>80</v>
      </c>
      <c r="G34" s="114">
        <v>89</v>
      </c>
      <c r="H34" s="140">
        <v>78</v>
      </c>
      <c r="I34" s="115">
        <v>-1</v>
      </c>
      <c r="J34" s="116">
        <v>-1.2820512820512822</v>
      </c>
    </row>
    <row r="35" spans="1:10" s="110" customFormat="1" ht="24.95" customHeight="1" x14ac:dyDescent="0.2">
      <c r="A35" s="292" t="s">
        <v>171</v>
      </c>
      <c r="B35" s="293" t="s">
        <v>172</v>
      </c>
      <c r="C35" s="113">
        <v>6.8621735074626864</v>
      </c>
      <c r="D35" s="115">
        <v>2354</v>
      </c>
      <c r="E35" s="114">
        <v>2455</v>
      </c>
      <c r="F35" s="114">
        <v>2415</v>
      </c>
      <c r="G35" s="114">
        <v>2434</v>
      </c>
      <c r="H35" s="140">
        <v>2441</v>
      </c>
      <c r="I35" s="115">
        <v>-87</v>
      </c>
      <c r="J35" s="116">
        <v>-3.5641130684145841</v>
      </c>
    </row>
    <row r="36" spans="1:10" s="110" customFormat="1" ht="24.95" customHeight="1" x14ac:dyDescent="0.2">
      <c r="A36" s="294" t="s">
        <v>173</v>
      </c>
      <c r="B36" s="295" t="s">
        <v>174</v>
      </c>
      <c r="C36" s="125">
        <v>92.910447761194035</v>
      </c>
      <c r="D36" s="143">
        <v>31872</v>
      </c>
      <c r="E36" s="144">
        <v>33558</v>
      </c>
      <c r="F36" s="144">
        <v>33121</v>
      </c>
      <c r="G36" s="144">
        <v>33998</v>
      </c>
      <c r="H36" s="145">
        <v>33025</v>
      </c>
      <c r="I36" s="143">
        <v>-1153</v>
      </c>
      <c r="J36" s="146">
        <v>-3.4912944738834217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34304</v>
      </c>
      <c r="F11" s="264">
        <v>36096</v>
      </c>
      <c r="G11" s="264">
        <v>35617</v>
      </c>
      <c r="H11" s="264">
        <v>36522</v>
      </c>
      <c r="I11" s="265">
        <v>35545</v>
      </c>
      <c r="J11" s="263">
        <v>-1241</v>
      </c>
      <c r="K11" s="266">
        <v>-3.4913489942326628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38.674790111940297</v>
      </c>
      <c r="E13" s="115">
        <v>13267</v>
      </c>
      <c r="F13" s="114">
        <v>14004</v>
      </c>
      <c r="G13" s="114">
        <v>14017</v>
      </c>
      <c r="H13" s="114">
        <v>14624</v>
      </c>
      <c r="I13" s="140">
        <v>14309</v>
      </c>
      <c r="J13" s="115">
        <v>-1042</v>
      </c>
      <c r="K13" s="116">
        <v>-7.2821301278915369</v>
      </c>
    </row>
    <row r="14" spans="1:15" ht="15.95" customHeight="1" x14ac:dyDescent="0.2">
      <c r="A14" s="306" t="s">
        <v>230</v>
      </c>
      <c r="B14" s="307"/>
      <c r="C14" s="308"/>
      <c r="D14" s="113">
        <v>44.41173041044776</v>
      </c>
      <c r="E14" s="115">
        <v>15235</v>
      </c>
      <c r="F14" s="114">
        <v>16119</v>
      </c>
      <c r="G14" s="114">
        <v>15744</v>
      </c>
      <c r="H14" s="114">
        <v>15846</v>
      </c>
      <c r="I14" s="140">
        <v>15462</v>
      </c>
      <c r="J14" s="115">
        <v>-227</v>
      </c>
      <c r="K14" s="116">
        <v>-1.4681153796404087</v>
      </c>
    </row>
    <row r="15" spans="1:15" ht="15.95" customHeight="1" x14ac:dyDescent="0.2">
      <c r="A15" s="306" t="s">
        <v>231</v>
      </c>
      <c r="B15" s="307"/>
      <c r="C15" s="308"/>
      <c r="D15" s="113">
        <v>6.77763526119403</v>
      </c>
      <c r="E15" s="115">
        <v>2325</v>
      </c>
      <c r="F15" s="114">
        <v>2372</v>
      </c>
      <c r="G15" s="114">
        <v>2370</v>
      </c>
      <c r="H15" s="114">
        <v>2309</v>
      </c>
      <c r="I15" s="140">
        <v>2317</v>
      </c>
      <c r="J15" s="115">
        <v>8</v>
      </c>
      <c r="K15" s="116">
        <v>0.34527406128614591</v>
      </c>
    </row>
    <row r="16" spans="1:15" ht="15.95" customHeight="1" x14ac:dyDescent="0.2">
      <c r="A16" s="306" t="s">
        <v>232</v>
      </c>
      <c r="B16" s="307"/>
      <c r="C16" s="308"/>
      <c r="D16" s="113">
        <v>7.7920942164179108</v>
      </c>
      <c r="E16" s="115">
        <v>2673</v>
      </c>
      <c r="F16" s="114">
        <v>2726</v>
      </c>
      <c r="G16" s="114">
        <v>2633</v>
      </c>
      <c r="H16" s="114">
        <v>2855</v>
      </c>
      <c r="I16" s="140">
        <v>2619</v>
      </c>
      <c r="J16" s="115">
        <v>54</v>
      </c>
      <c r="K16" s="116">
        <v>2.0618556701030926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0.1923973880597015</v>
      </c>
      <c r="E18" s="115">
        <v>66</v>
      </c>
      <c r="F18" s="114">
        <v>67</v>
      </c>
      <c r="G18" s="114">
        <v>71</v>
      </c>
      <c r="H18" s="114">
        <v>68</v>
      </c>
      <c r="I18" s="140">
        <v>65</v>
      </c>
      <c r="J18" s="115">
        <v>1</v>
      </c>
      <c r="K18" s="116">
        <v>1.5384615384615385</v>
      </c>
    </row>
    <row r="19" spans="1:11" ht="14.1" customHeight="1" x14ac:dyDescent="0.2">
      <c r="A19" s="306" t="s">
        <v>235</v>
      </c>
      <c r="B19" s="307" t="s">
        <v>236</v>
      </c>
      <c r="C19" s="308"/>
      <c r="D19" s="113">
        <v>8.1623134328358216E-2</v>
      </c>
      <c r="E19" s="115">
        <v>28</v>
      </c>
      <c r="F19" s="114">
        <v>26</v>
      </c>
      <c r="G19" s="114">
        <v>31</v>
      </c>
      <c r="H19" s="114">
        <v>27</v>
      </c>
      <c r="I19" s="140">
        <v>26</v>
      </c>
      <c r="J19" s="115">
        <v>2</v>
      </c>
      <c r="K19" s="116">
        <v>7.6923076923076925</v>
      </c>
    </row>
    <row r="20" spans="1:11" ht="14.1" customHeight="1" x14ac:dyDescent="0.2">
      <c r="A20" s="306">
        <v>12</v>
      </c>
      <c r="B20" s="307" t="s">
        <v>237</v>
      </c>
      <c r="C20" s="308"/>
      <c r="D20" s="113">
        <v>0.54804104477611937</v>
      </c>
      <c r="E20" s="115">
        <v>188</v>
      </c>
      <c r="F20" s="114">
        <v>189</v>
      </c>
      <c r="G20" s="114">
        <v>177</v>
      </c>
      <c r="H20" s="114">
        <v>189</v>
      </c>
      <c r="I20" s="140">
        <v>188</v>
      </c>
      <c r="J20" s="115">
        <v>0</v>
      </c>
      <c r="K20" s="116">
        <v>0</v>
      </c>
    </row>
    <row r="21" spans="1:11" ht="14.1" customHeight="1" x14ac:dyDescent="0.2">
      <c r="A21" s="306">
        <v>21</v>
      </c>
      <c r="B21" s="307" t="s">
        <v>238</v>
      </c>
      <c r="C21" s="308"/>
      <c r="D21" s="113">
        <v>5.8302238805970151E-2</v>
      </c>
      <c r="E21" s="115">
        <v>20</v>
      </c>
      <c r="F21" s="114">
        <v>22</v>
      </c>
      <c r="G21" s="114" t="s">
        <v>514</v>
      </c>
      <c r="H21" s="114">
        <v>21</v>
      </c>
      <c r="I21" s="140">
        <v>21</v>
      </c>
      <c r="J21" s="115">
        <v>-1</v>
      </c>
      <c r="K21" s="116">
        <v>-4.7619047619047619</v>
      </c>
    </row>
    <row r="22" spans="1:11" ht="14.1" customHeight="1" x14ac:dyDescent="0.2">
      <c r="A22" s="306">
        <v>22</v>
      </c>
      <c r="B22" s="307" t="s">
        <v>239</v>
      </c>
      <c r="C22" s="308"/>
      <c r="D22" s="113">
        <v>0.390625</v>
      </c>
      <c r="E22" s="115">
        <v>134</v>
      </c>
      <c r="F22" s="114">
        <v>124</v>
      </c>
      <c r="G22" s="114">
        <v>126</v>
      </c>
      <c r="H22" s="114">
        <v>133</v>
      </c>
      <c r="I22" s="140">
        <v>135</v>
      </c>
      <c r="J22" s="115">
        <v>-1</v>
      </c>
      <c r="K22" s="116">
        <v>-0.7407407407407407</v>
      </c>
    </row>
    <row r="23" spans="1:11" ht="14.1" customHeight="1" x14ac:dyDescent="0.2">
      <c r="A23" s="306">
        <v>23</v>
      </c>
      <c r="B23" s="307" t="s">
        <v>240</v>
      </c>
      <c r="C23" s="308"/>
      <c r="D23" s="113">
        <v>1.0144589552238805</v>
      </c>
      <c r="E23" s="115">
        <v>348</v>
      </c>
      <c r="F23" s="114">
        <v>357</v>
      </c>
      <c r="G23" s="114">
        <v>357</v>
      </c>
      <c r="H23" s="114">
        <v>350</v>
      </c>
      <c r="I23" s="140">
        <v>378</v>
      </c>
      <c r="J23" s="115">
        <v>-30</v>
      </c>
      <c r="K23" s="116">
        <v>-7.9365079365079367</v>
      </c>
    </row>
    <row r="24" spans="1:11" ht="14.1" customHeight="1" x14ac:dyDescent="0.2">
      <c r="A24" s="306">
        <v>24</v>
      </c>
      <c r="B24" s="307" t="s">
        <v>241</v>
      </c>
      <c r="C24" s="308"/>
      <c r="D24" s="113">
        <v>0.36730410447761191</v>
      </c>
      <c r="E24" s="115">
        <v>126</v>
      </c>
      <c r="F24" s="114">
        <v>128</v>
      </c>
      <c r="G24" s="114">
        <v>131</v>
      </c>
      <c r="H24" s="114">
        <v>123</v>
      </c>
      <c r="I24" s="140">
        <v>112</v>
      </c>
      <c r="J24" s="115">
        <v>14</v>
      </c>
      <c r="K24" s="116">
        <v>12.5</v>
      </c>
    </row>
    <row r="25" spans="1:11" ht="14.1" customHeight="1" x14ac:dyDescent="0.2">
      <c r="A25" s="306">
        <v>25</v>
      </c>
      <c r="B25" s="307" t="s">
        <v>242</v>
      </c>
      <c r="C25" s="308"/>
      <c r="D25" s="113">
        <v>0.87744869402985071</v>
      </c>
      <c r="E25" s="115">
        <v>301</v>
      </c>
      <c r="F25" s="114">
        <v>317</v>
      </c>
      <c r="G25" s="114">
        <v>321</v>
      </c>
      <c r="H25" s="114">
        <v>320</v>
      </c>
      <c r="I25" s="140">
        <v>309</v>
      </c>
      <c r="J25" s="115">
        <v>-8</v>
      </c>
      <c r="K25" s="116">
        <v>-2.5889967637540452</v>
      </c>
    </row>
    <row r="26" spans="1:11" ht="14.1" customHeight="1" x14ac:dyDescent="0.2">
      <c r="A26" s="306">
        <v>26</v>
      </c>
      <c r="B26" s="307" t="s">
        <v>243</v>
      </c>
      <c r="C26" s="308"/>
      <c r="D26" s="113">
        <v>0.87453358208955223</v>
      </c>
      <c r="E26" s="115">
        <v>300</v>
      </c>
      <c r="F26" s="114">
        <v>292</v>
      </c>
      <c r="G26" s="114">
        <v>285</v>
      </c>
      <c r="H26" s="114">
        <v>282</v>
      </c>
      <c r="I26" s="140">
        <v>286</v>
      </c>
      <c r="J26" s="115">
        <v>14</v>
      </c>
      <c r="K26" s="116">
        <v>4.895104895104895</v>
      </c>
    </row>
    <row r="27" spans="1:11" ht="14.1" customHeight="1" x14ac:dyDescent="0.2">
      <c r="A27" s="306">
        <v>27</v>
      </c>
      <c r="B27" s="307" t="s">
        <v>244</v>
      </c>
      <c r="C27" s="308"/>
      <c r="D27" s="113">
        <v>0.74335354477611937</v>
      </c>
      <c r="E27" s="115">
        <v>255</v>
      </c>
      <c r="F27" s="114">
        <v>272</v>
      </c>
      <c r="G27" s="114">
        <v>274</v>
      </c>
      <c r="H27" s="114">
        <v>282</v>
      </c>
      <c r="I27" s="140">
        <v>282</v>
      </c>
      <c r="J27" s="115">
        <v>-27</v>
      </c>
      <c r="K27" s="116">
        <v>-9.5744680851063837</v>
      </c>
    </row>
    <row r="28" spans="1:11" ht="14.1" customHeight="1" x14ac:dyDescent="0.2">
      <c r="A28" s="306">
        <v>28</v>
      </c>
      <c r="B28" s="307" t="s">
        <v>245</v>
      </c>
      <c r="C28" s="308"/>
      <c r="D28" s="113">
        <v>0.12826492537313433</v>
      </c>
      <c r="E28" s="115">
        <v>44</v>
      </c>
      <c r="F28" s="114">
        <v>50</v>
      </c>
      <c r="G28" s="114">
        <v>51</v>
      </c>
      <c r="H28" s="114">
        <v>55</v>
      </c>
      <c r="I28" s="140">
        <v>55</v>
      </c>
      <c r="J28" s="115">
        <v>-11</v>
      </c>
      <c r="K28" s="116">
        <v>-20</v>
      </c>
    </row>
    <row r="29" spans="1:11" ht="14.1" customHeight="1" x14ac:dyDescent="0.2">
      <c r="A29" s="306">
        <v>29</v>
      </c>
      <c r="B29" s="307" t="s">
        <v>246</v>
      </c>
      <c r="C29" s="308"/>
      <c r="D29" s="113">
        <v>3.244519589552239</v>
      </c>
      <c r="E29" s="115">
        <v>1113</v>
      </c>
      <c r="F29" s="114">
        <v>1288</v>
      </c>
      <c r="G29" s="114">
        <v>1297</v>
      </c>
      <c r="H29" s="114">
        <v>1299</v>
      </c>
      <c r="I29" s="140">
        <v>1243</v>
      </c>
      <c r="J29" s="115">
        <v>-130</v>
      </c>
      <c r="K29" s="116">
        <v>-10.458567980691875</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2.8043376865671643</v>
      </c>
      <c r="E31" s="115">
        <v>962</v>
      </c>
      <c r="F31" s="114">
        <v>1107</v>
      </c>
      <c r="G31" s="114">
        <v>1134</v>
      </c>
      <c r="H31" s="114">
        <v>1137</v>
      </c>
      <c r="I31" s="140">
        <v>1088</v>
      </c>
      <c r="J31" s="115">
        <v>-126</v>
      </c>
      <c r="K31" s="116">
        <v>-11.580882352941176</v>
      </c>
    </row>
    <row r="32" spans="1:11" ht="14.1" customHeight="1" x14ac:dyDescent="0.2">
      <c r="A32" s="306">
        <v>31</v>
      </c>
      <c r="B32" s="307" t="s">
        <v>251</v>
      </c>
      <c r="C32" s="308"/>
      <c r="D32" s="113">
        <v>0.48390858208955223</v>
      </c>
      <c r="E32" s="115">
        <v>166</v>
      </c>
      <c r="F32" s="114">
        <v>160</v>
      </c>
      <c r="G32" s="114">
        <v>168</v>
      </c>
      <c r="H32" s="114">
        <v>168</v>
      </c>
      <c r="I32" s="140">
        <v>154</v>
      </c>
      <c r="J32" s="115">
        <v>12</v>
      </c>
      <c r="K32" s="116">
        <v>7.7922077922077921</v>
      </c>
    </row>
    <row r="33" spans="1:11" ht="14.1" customHeight="1" x14ac:dyDescent="0.2">
      <c r="A33" s="306">
        <v>32</v>
      </c>
      <c r="B33" s="307" t="s">
        <v>252</v>
      </c>
      <c r="C33" s="308"/>
      <c r="D33" s="113">
        <v>0.45767257462686567</v>
      </c>
      <c r="E33" s="115">
        <v>157</v>
      </c>
      <c r="F33" s="114">
        <v>149</v>
      </c>
      <c r="G33" s="114">
        <v>150</v>
      </c>
      <c r="H33" s="114">
        <v>165</v>
      </c>
      <c r="I33" s="140">
        <v>182</v>
      </c>
      <c r="J33" s="115">
        <v>-25</v>
      </c>
      <c r="K33" s="116">
        <v>-13.736263736263735</v>
      </c>
    </row>
    <row r="34" spans="1:11" ht="14.1" customHeight="1" x14ac:dyDescent="0.2">
      <c r="A34" s="306">
        <v>33</v>
      </c>
      <c r="B34" s="307" t="s">
        <v>253</v>
      </c>
      <c r="C34" s="308"/>
      <c r="D34" s="113">
        <v>0.25069962686567165</v>
      </c>
      <c r="E34" s="115">
        <v>86</v>
      </c>
      <c r="F34" s="114">
        <v>89</v>
      </c>
      <c r="G34" s="114">
        <v>84</v>
      </c>
      <c r="H34" s="114">
        <v>93</v>
      </c>
      <c r="I34" s="140">
        <v>94</v>
      </c>
      <c r="J34" s="115">
        <v>-8</v>
      </c>
      <c r="K34" s="116">
        <v>-8.5106382978723403</v>
      </c>
    </row>
    <row r="35" spans="1:11" ht="14.1" customHeight="1" x14ac:dyDescent="0.2">
      <c r="A35" s="306">
        <v>34</v>
      </c>
      <c r="B35" s="307" t="s">
        <v>254</v>
      </c>
      <c r="C35" s="308"/>
      <c r="D35" s="113">
        <v>3.6001632462686568</v>
      </c>
      <c r="E35" s="115">
        <v>1235</v>
      </c>
      <c r="F35" s="114">
        <v>1276</v>
      </c>
      <c r="G35" s="114">
        <v>1258</v>
      </c>
      <c r="H35" s="114">
        <v>1228</v>
      </c>
      <c r="I35" s="140">
        <v>1244</v>
      </c>
      <c r="J35" s="115">
        <v>-9</v>
      </c>
      <c r="K35" s="116">
        <v>-0.72347266881028938</v>
      </c>
    </row>
    <row r="36" spans="1:11" ht="14.1" customHeight="1" x14ac:dyDescent="0.2">
      <c r="A36" s="306">
        <v>41</v>
      </c>
      <c r="B36" s="307" t="s">
        <v>255</v>
      </c>
      <c r="C36" s="308"/>
      <c r="D36" s="113">
        <v>0.37313432835820898</v>
      </c>
      <c r="E36" s="115">
        <v>128</v>
      </c>
      <c r="F36" s="114">
        <v>121</v>
      </c>
      <c r="G36" s="114">
        <v>132</v>
      </c>
      <c r="H36" s="114">
        <v>143</v>
      </c>
      <c r="I36" s="140">
        <v>127</v>
      </c>
      <c r="J36" s="115">
        <v>1</v>
      </c>
      <c r="K36" s="116">
        <v>0.78740157480314965</v>
      </c>
    </row>
    <row r="37" spans="1:11" ht="14.1" customHeight="1" x14ac:dyDescent="0.2">
      <c r="A37" s="306">
        <v>42</v>
      </c>
      <c r="B37" s="307" t="s">
        <v>256</v>
      </c>
      <c r="C37" s="308"/>
      <c r="D37" s="113">
        <v>8.1623134328358216E-2</v>
      </c>
      <c r="E37" s="115">
        <v>28</v>
      </c>
      <c r="F37" s="114">
        <v>28</v>
      </c>
      <c r="G37" s="114">
        <v>26</v>
      </c>
      <c r="H37" s="114">
        <v>29</v>
      </c>
      <c r="I37" s="140">
        <v>27</v>
      </c>
      <c r="J37" s="115">
        <v>1</v>
      </c>
      <c r="K37" s="116">
        <v>3.7037037037037037</v>
      </c>
    </row>
    <row r="38" spans="1:11" ht="14.1" customHeight="1" x14ac:dyDescent="0.2">
      <c r="A38" s="306">
        <v>43</v>
      </c>
      <c r="B38" s="307" t="s">
        <v>257</v>
      </c>
      <c r="C38" s="308"/>
      <c r="D38" s="113">
        <v>0.89493936567164178</v>
      </c>
      <c r="E38" s="115">
        <v>307</v>
      </c>
      <c r="F38" s="114">
        <v>301</v>
      </c>
      <c r="G38" s="114">
        <v>296</v>
      </c>
      <c r="H38" s="114">
        <v>308</v>
      </c>
      <c r="I38" s="140">
        <v>298</v>
      </c>
      <c r="J38" s="115">
        <v>9</v>
      </c>
      <c r="K38" s="116">
        <v>3.0201342281879193</v>
      </c>
    </row>
    <row r="39" spans="1:11" ht="14.1" customHeight="1" x14ac:dyDescent="0.2">
      <c r="A39" s="306">
        <v>51</v>
      </c>
      <c r="B39" s="307" t="s">
        <v>258</v>
      </c>
      <c r="C39" s="308"/>
      <c r="D39" s="113">
        <v>10.164995335820896</v>
      </c>
      <c r="E39" s="115">
        <v>3487</v>
      </c>
      <c r="F39" s="114">
        <v>3716</v>
      </c>
      <c r="G39" s="114">
        <v>3745</v>
      </c>
      <c r="H39" s="114">
        <v>3639</v>
      </c>
      <c r="I39" s="140">
        <v>3644</v>
      </c>
      <c r="J39" s="115">
        <v>-157</v>
      </c>
      <c r="K39" s="116">
        <v>-4.3084522502744234</v>
      </c>
    </row>
    <row r="40" spans="1:11" ht="14.1" customHeight="1" x14ac:dyDescent="0.2">
      <c r="A40" s="306" t="s">
        <v>259</v>
      </c>
      <c r="B40" s="307" t="s">
        <v>260</v>
      </c>
      <c r="C40" s="308"/>
      <c r="D40" s="113">
        <v>9.8705690298507456</v>
      </c>
      <c r="E40" s="115">
        <v>3386</v>
      </c>
      <c r="F40" s="114">
        <v>3613</v>
      </c>
      <c r="G40" s="114">
        <v>3645</v>
      </c>
      <c r="H40" s="114">
        <v>3541</v>
      </c>
      <c r="I40" s="140">
        <v>3546</v>
      </c>
      <c r="J40" s="115">
        <v>-160</v>
      </c>
      <c r="K40" s="116">
        <v>-4.5121263395375069</v>
      </c>
    </row>
    <row r="41" spans="1:11" ht="14.1" customHeight="1" x14ac:dyDescent="0.2">
      <c r="A41" s="306"/>
      <c r="B41" s="307" t="s">
        <v>261</v>
      </c>
      <c r="C41" s="308"/>
      <c r="D41" s="113">
        <v>2.3670708955223883</v>
      </c>
      <c r="E41" s="115">
        <v>812</v>
      </c>
      <c r="F41" s="114">
        <v>843</v>
      </c>
      <c r="G41" s="114">
        <v>800</v>
      </c>
      <c r="H41" s="114">
        <v>687</v>
      </c>
      <c r="I41" s="140">
        <v>682</v>
      </c>
      <c r="J41" s="115">
        <v>130</v>
      </c>
      <c r="K41" s="116">
        <v>19.061583577712611</v>
      </c>
    </row>
    <row r="42" spans="1:11" ht="14.1" customHeight="1" x14ac:dyDescent="0.2">
      <c r="A42" s="306">
        <v>52</v>
      </c>
      <c r="B42" s="307" t="s">
        <v>262</v>
      </c>
      <c r="C42" s="308"/>
      <c r="D42" s="113">
        <v>4.4863572761194028</v>
      </c>
      <c r="E42" s="115">
        <v>1539</v>
      </c>
      <c r="F42" s="114">
        <v>1525</v>
      </c>
      <c r="G42" s="114">
        <v>1510</v>
      </c>
      <c r="H42" s="114">
        <v>1507</v>
      </c>
      <c r="I42" s="140">
        <v>1474</v>
      </c>
      <c r="J42" s="115">
        <v>65</v>
      </c>
      <c r="K42" s="116">
        <v>4.4097693351424692</v>
      </c>
    </row>
    <row r="43" spans="1:11" ht="14.1" customHeight="1" x14ac:dyDescent="0.2">
      <c r="A43" s="306" t="s">
        <v>263</v>
      </c>
      <c r="B43" s="307" t="s">
        <v>264</v>
      </c>
      <c r="C43" s="308"/>
      <c r="D43" s="113">
        <v>4.4455457089552235</v>
      </c>
      <c r="E43" s="115">
        <v>1525</v>
      </c>
      <c r="F43" s="114">
        <v>1510</v>
      </c>
      <c r="G43" s="114">
        <v>1492</v>
      </c>
      <c r="H43" s="114">
        <v>1488</v>
      </c>
      <c r="I43" s="140">
        <v>1460</v>
      </c>
      <c r="J43" s="115">
        <v>65</v>
      </c>
      <c r="K43" s="116">
        <v>4.4520547945205475</v>
      </c>
    </row>
    <row r="44" spans="1:11" ht="14.1" customHeight="1" x14ac:dyDescent="0.2">
      <c r="A44" s="306">
        <v>53</v>
      </c>
      <c r="B44" s="307" t="s">
        <v>265</v>
      </c>
      <c r="C44" s="308"/>
      <c r="D44" s="113">
        <v>3.5389458955223883</v>
      </c>
      <c r="E44" s="115">
        <v>1214</v>
      </c>
      <c r="F44" s="114">
        <v>1184</v>
      </c>
      <c r="G44" s="114">
        <v>1151</v>
      </c>
      <c r="H44" s="114">
        <v>1192</v>
      </c>
      <c r="I44" s="140">
        <v>1188</v>
      </c>
      <c r="J44" s="115">
        <v>26</v>
      </c>
      <c r="K44" s="116">
        <v>2.1885521885521886</v>
      </c>
    </row>
    <row r="45" spans="1:11" ht="14.1" customHeight="1" x14ac:dyDescent="0.2">
      <c r="A45" s="306" t="s">
        <v>266</v>
      </c>
      <c r="B45" s="307" t="s">
        <v>267</v>
      </c>
      <c r="C45" s="308"/>
      <c r="D45" s="113">
        <v>3.5243703358208953</v>
      </c>
      <c r="E45" s="115">
        <v>1209</v>
      </c>
      <c r="F45" s="114">
        <v>1179</v>
      </c>
      <c r="G45" s="114">
        <v>1146</v>
      </c>
      <c r="H45" s="114">
        <v>1186</v>
      </c>
      <c r="I45" s="140">
        <v>1183</v>
      </c>
      <c r="J45" s="115">
        <v>26</v>
      </c>
      <c r="K45" s="116">
        <v>2.197802197802198</v>
      </c>
    </row>
    <row r="46" spans="1:11" ht="14.1" customHeight="1" x14ac:dyDescent="0.2">
      <c r="A46" s="306">
        <v>54</v>
      </c>
      <c r="B46" s="307" t="s">
        <v>268</v>
      </c>
      <c r="C46" s="308"/>
      <c r="D46" s="113">
        <v>7.8125</v>
      </c>
      <c r="E46" s="115">
        <v>2680</v>
      </c>
      <c r="F46" s="114">
        <v>2772</v>
      </c>
      <c r="G46" s="114">
        <v>2896</v>
      </c>
      <c r="H46" s="114">
        <v>2874</v>
      </c>
      <c r="I46" s="140">
        <v>2858</v>
      </c>
      <c r="J46" s="115">
        <v>-178</v>
      </c>
      <c r="K46" s="116">
        <v>-6.2281315605318408</v>
      </c>
    </row>
    <row r="47" spans="1:11" ht="14.1" customHeight="1" x14ac:dyDescent="0.2">
      <c r="A47" s="306">
        <v>61</v>
      </c>
      <c r="B47" s="307" t="s">
        <v>269</v>
      </c>
      <c r="C47" s="308"/>
      <c r="D47" s="113">
        <v>1.0785914179104477</v>
      </c>
      <c r="E47" s="115">
        <v>370</v>
      </c>
      <c r="F47" s="114">
        <v>394</v>
      </c>
      <c r="G47" s="114">
        <v>380</v>
      </c>
      <c r="H47" s="114">
        <v>393</v>
      </c>
      <c r="I47" s="140">
        <v>376</v>
      </c>
      <c r="J47" s="115">
        <v>-6</v>
      </c>
      <c r="K47" s="116">
        <v>-1.5957446808510638</v>
      </c>
    </row>
    <row r="48" spans="1:11" ht="14.1" customHeight="1" x14ac:dyDescent="0.2">
      <c r="A48" s="306">
        <v>62</v>
      </c>
      <c r="B48" s="307" t="s">
        <v>270</v>
      </c>
      <c r="C48" s="308"/>
      <c r="D48" s="113">
        <v>9.6373600746268657</v>
      </c>
      <c r="E48" s="115">
        <v>3306</v>
      </c>
      <c r="F48" s="114">
        <v>3672</v>
      </c>
      <c r="G48" s="114">
        <v>3437</v>
      </c>
      <c r="H48" s="114">
        <v>3816</v>
      </c>
      <c r="I48" s="140">
        <v>3791</v>
      </c>
      <c r="J48" s="115">
        <v>-485</v>
      </c>
      <c r="K48" s="116">
        <v>-12.793458190451068</v>
      </c>
    </row>
    <row r="49" spans="1:11" ht="14.1" customHeight="1" x14ac:dyDescent="0.2">
      <c r="A49" s="306">
        <v>63</v>
      </c>
      <c r="B49" s="307" t="s">
        <v>271</v>
      </c>
      <c r="C49" s="308"/>
      <c r="D49" s="113">
        <v>13.756413246268657</v>
      </c>
      <c r="E49" s="115">
        <v>4719</v>
      </c>
      <c r="F49" s="114">
        <v>5396</v>
      </c>
      <c r="G49" s="114">
        <v>5221</v>
      </c>
      <c r="H49" s="114">
        <v>5334</v>
      </c>
      <c r="I49" s="140">
        <v>5025</v>
      </c>
      <c r="J49" s="115">
        <v>-306</v>
      </c>
      <c r="K49" s="116">
        <v>-6.08955223880597</v>
      </c>
    </row>
    <row r="50" spans="1:11" ht="14.1" customHeight="1" x14ac:dyDescent="0.2">
      <c r="A50" s="306" t="s">
        <v>272</v>
      </c>
      <c r="B50" s="307" t="s">
        <v>273</v>
      </c>
      <c r="C50" s="308"/>
      <c r="D50" s="113">
        <v>0.87453358208955223</v>
      </c>
      <c r="E50" s="115">
        <v>300</v>
      </c>
      <c r="F50" s="114">
        <v>332</v>
      </c>
      <c r="G50" s="114">
        <v>332</v>
      </c>
      <c r="H50" s="114">
        <v>332</v>
      </c>
      <c r="I50" s="140">
        <v>320</v>
      </c>
      <c r="J50" s="115">
        <v>-20</v>
      </c>
      <c r="K50" s="116">
        <v>-6.25</v>
      </c>
    </row>
    <row r="51" spans="1:11" ht="14.1" customHeight="1" x14ac:dyDescent="0.2">
      <c r="A51" s="306" t="s">
        <v>274</v>
      </c>
      <c r="B51" s="307" t="s">
        <v>275</v>
      </c>
      <c r="C51" s="308"/>
      <c r="D51" s="113">
        <v>12.179337686567164</v>
      </c>
      <c r="E51" s="115">
        <v>4178</v>
      </c>
      <c r="F51" s="114">
        <v>4770</v>
      </c>
      <c r="G51" s="114">
        <v>4613</v>
      </c>
      <c r="H51" s="114">
        <v>4720</v>
      </c>
      <c r="I51" s="140">
        <v>4405</v>
      </c>
      <c r="J51" s="115">
        <v>-227</v>
      </c>
      <c r="K51" s="116">
        <v>-5.1532349602724175</v>
      </c>
    </row>
    <row r="52" spans="1:11" ht="14.1" customHeight="1" x14ac:dyDescent="0.2">
      <c r="A52" s="306">
        <v>71</v>
      </c>
      <c r="B52" s="307" t="s">
        <v>276</v>
      </c>
      <c r="C52" s="308"/>
      <c r="D52" s="113">
        <v>15.776585820895523</v>
      </c>
      <c r="E52" s="115">
        <v>5412</v>
      </c>
      <c r="F52" s="114">
        <v>5484</v>
      </c>
      <c r="G52" s="114">
        <v>5518</v>
      </c>
      <c r="H52" s="114">
        <v>5722</v>
      </c>
      <c r="I52" s="140">
        <v>5460</v>
      </c>
      <c r="J52" s="115">
        <v>-48</v>
      </c>
      <c r="K52" s="116">
        <v>-0.87912087912087911</v>
      </c>
    </row>
    <row r="53" spans="1:11" ht="14.1" customHeight="1" x14ac:dyDescent="0.2">
      <c r="A53" s="306" t="s">
        <v>277</v>
      </c>
      <c r="B53" s="307" t="s">
        <v>278</v>
      </c>
      <c r="C53" s="308"/>
      <c r="D53" s="113">
        <v>1.976445895522388</v>
      </c>
      <c r="E53" s="115">
        <v>678</v>
      </c>
      <c r="F53" s="114">
        <v>667</v>
      </c>
      <c r="G53" s="114">
        <v>674</v>
      </c>
      <c r="H53" s="114">
        <v>656</v>
      </c>
      <c r="I53" s="140">
        <v>624</v>
      </c>
      <c r="J53" s="115">
        <v>54</v>
      </c>
      <c r="K53" s="116">
        <v>8.6538461538461533</v>
      </c>
    </row>
    <row r="54" spans="1:11" ht="14.1" customHeight="1" x14ac:dyDescent="0.2">
      <c r="A54" s="306" t="s">
        <v>279</v>
      </c>
      <c r="B54" s="307" t="s">
        <v>280</v>
      </c>
      <c r="C54" s="308"/>
      <c r="D54" s="113">
        <v>13.150069962686567</v>
      </c>
      <c r="E54" s="115">
        <v>4511</v>
      </c>
      <c r="F54" s="114">
        <v>4603</v>
      </c>
      <c r="G54" s="114">
        <v>4631</v>
      </c>
      <c r="H54" s="114">
        <v>4858</v>
      </c>
      <c r="I54" s="140">
        <v>4627</v>
      </c>
      <c r="J54" s="115">
        <v>-116</v>
      </c>
      <c r="K54" s="116">
        <v>-2.5070239896261075</v>
      </c>
    </row>
    <row r="55" spans="1:11" ht="14.1" customHeight="1" x14ac:dyDescent="0.2">
      <c r="A55" s="306">
        <v>72</v>
      </c>
      <c r="B55" s="307" t="s">
        <v>281</v>
      </c>
      <c r="C55" s="308"/>
      <c r="D55" s="113">
        <v>1.6441231343283582</v>
      </c>
      <c r="E55" s="115">
        <v>564</v>
      </c>
      <c r="F55" s="114">
        <v>580</v>
      </c>
      <c r="G55" s="114">
        <v>577</v>
      </c>
      <c r="H55" s="114">
        <v>565</v>
      </c>
      <c r="I55" s="140">
        <v>566</v>
      </c>
      <c r="J55" s="115">
        <v>-2</v>
      </c>
      <c r="K55" s="116">
        <v>-0.35335689045936397</v>
      </c>
    </row>
    <row r="56" spans="1:11" ht="14.1" customHeight="1" x14ac:dyDescent="0.2">
      <c r="A56" s="306" t="s">
        <v>282</v>
      </c>
      <c r="B56" s="307" t="s">
        <v>283</v>
      </c>
      <c r="C56" s="308"/>
      <c r="D56" s="113">
        <v>0.17199160447761194</v>
      </c>
      <c r="E56" s="115">
        <v>59</v>
      </c>
      <c r="F56" s="114">
        <v>64</v>
      </c>
      <c r="G56" s="114">
        <v>66</v>
      </c>
      <c r="H56" s="114">
        <v>62</v>
      </c>
      <c r="I56" s="140">
        <v>62</v>
      </c>
      <c r="J56" s="115">
        <v>-3</v>
      </c>
      <c r="K56" s="116">
        <v>-4.838709677419355</v>
      </c>
    </row>
    <row r="57" spans="1:11" ht="14.1" customHeight="1" x14ac:dyDescent="0.2">
      <c r="A57" s="306" t="s">
        <v>284</v>
      </c>
      <c r="B57" s="307" t="s">
        <v>285</v>
      </c>
      <c r="C57" s="308"/>
      <c r="D57" s="113">
        <v>1.1398087686567164</v>
      </c>
      <c r="E57" s="115">
        <v>391</v>
      </c>
      <c r="F57" s="114">
        <v>397</v>
      </c>
      <c r="G57" s="114">
        <v>398</v>
      </c>
      <c r="H57" s="114">
        <v>389</v>
      </c>
      <c r="I57" s="140">
        <v>391</v>
      </c>
      <c r="J57" s="115">
        <v>0</v>
      </c>
      <c r="K57" s="116">
        <v>0</v>
      </c>
    </row>
    <row r="58" spans="1:11" ht="14.1" customHeight="1" x14ac:dyDescent="0.2">
      <c r="A58" s="306">
        <v>73</v>
      </c>
      <c r="B58" s="307" t="s">
        <v>286</v>
      </c>
      <c r="C58" s="308"/>
      <c r="D58" s="113">
        <v>1.0523554104477613</v>
      </c>
      <c r="E58" s="115">
        <v>361</v>
      </c>
      <c r="F58" s="114">
        <v>362</v>
      </c>
      <c r="G58" s="114">
        <v>357</v>
      </c>
      <c r="H58" s="114">
        <v>357</v>
      </c>
      <c r="I58" s="140">
        <v>359</v>
      </c>
      <c r="J58" s="115">
        <v>2</v>
      </c>
      <c r="K58" s="116">
        <v>0.55710306406685239</v>
      </c>
    </row>
    <row r="59" spans="1:11" ht="14.1" customHeight="1" x14ac:dyDescent="0.2">
      <c r="A59" s="306" t="s">
        <v>287</v>
      </c>
      <c r="B59" s="307" t="s">
        <v>288</v>
      </c>
      <c r="C59" s="308"/>
      <c r="D59" s="113">
        <v>0.5859375</v>
      </c>
      <c r="E59" s="115">
        <v>201</v>
      </c>
      <c r="F59" s="114">
        <v>203</v>
      </c>
      <c r="G59" s="114">
        <v>198</v>
      </c>
      <c r="H59" s="114">
        <v>203</v>
      </c>
      <c r="I59" s="140">
        <v>202</v>
      </c>
      <c r="J59" s="115">
        <v>-1</v>
      </c>
      <c r="K59" s="116">
        <v>-0.49504950495049505</v>
      </c>
    </row>
    <row r="60" spans="1:11" ht="14.1" customHeight="1" x14ac:dyDescent="0.2">
      <c r="A60" s="306">
        <v>81</v>
      </c>
      <c r="B60" s="307" t="s">
        <v>289</v>
      </c>
      <c r="C60" s="308"/>
      <c r="D60" s="113">
        <v>4.2764692164179108</v>
      </c>
      <c r="E60" s="115">
        <v>1467</v>
      </c>
      <c r="F60" s="114">
        <v>1452</v>
      </c>
      <c r="G60" s="114">
        <v>1390</v>
      </c>
      <c r="H60" s="114">
        <v>1427</v>
      </c>
      <c r="I60" s="140">
        <v>1385</v>
      </c>
      <c r="J60" s="115">
        <v>82</v>
      </c>
      <c r="K60" s="116">
        <v>5.9205776173285196</v>
      </c>
    </row>
    <row r="61" spans="1:11" ht="14.1" customHeight="1" x14ac:dyDescent="0.2">
      <c r="A61" s="306" t="s">
        <v>290</v>
      </c>
      <c r="B61" s="307" t="s">
        <v>291</v>
      </c>
      <c r="C61" s="308"/>
      <c r="D61" s="113">
        <v>1.2855643656716418</v>
      </c>
      <c r="E61" s="115">
        <v>441</v>
      </c>
      <c r="F61" s="114">
        <v>422</v>
      </c>
      <c r="G61" s="114">
        <v>371</v>
      </c>
      <c r="H61" s="114">
        <v>372</v>
      </c>
      <c r="I61" s="140">
        <v>368</v>
      </c>
      <c r="J61" s="115">
        <v>73</v>
      </c>
      <c r="K61" s="116">
        <v>19.836956521739129</v>
      </c>
    </row>
    <row r="62" spans="1:11" ht="14.1" customHeight="1" x14ac:dyDescent="0.2">
      <c r="A62" s="306" t="s">
        <v>292</v>
      </c>
      <c r="B62" s="307" t="s">
        <v>293</v>
      </c>
      <c r="C62" s="308"/>
      <c r="D62" s="113">
        <v>1.7403218283582089</v>
      </c>
      <c r="E62" s="115">
        <v>597</v>
      </c>
      <c r="F62" s="114">
        <v>604</v>
      </c>
      <c r="G62" s="114">
        <v>620</v>
      </c>
      <c r="H62" s="114">
        <v>651</v>
      </c>
      <c r="I62" s="140">
        <v>615</v>
      </c>
      <c r="J62" s="115">
        <v>-18</v>
      </c>
      <c r="K62" s="116">
        <v>-2.9268292682926829</v>
      </c>
    </row>
    <row r="63" spans="1:11" ht="14.1" customHeight="1" x14ac:dyDescent="0.2">
      <c r="A63" s="306"/>
      <c r="B63" s="307" t="s">
        <v>294</v>
      </c>
      <c r="C63" s="308"/>
      <c r="D63" s="113">
        <v>1.4692164179104477</v>
      </c>
      <c r="E63" s="115">
        <v>504</v>
      </c>
      <c r="F63" s="114">
        <v>512</v>
      </c>
      <c r="G63" s="114">
        <v>514</v>
      </c>
      <c r="H63" s="114">
        <v>538</v>
      </c>
      <c r="I63" s="140">
        <v>504</v>
      </c>
      <c r="J63" s="115">
        <v>0</v>
      </c>
      <c r="K63" s="116">
        <v>0</v>
      </c>
    </row>
    <row r="64" spans="1:11" ht="14.1" customHeight="1" x14ac:dyDescent="0.2">
      <c r="A64" s="306" t="s">
        <v>295</v>
      </c>
      <c r="B64" s="307" t="s">
        <v>296</v>
      </c>
      <c r="C64" s="308"/>
      <c r="D64" s="113">
        <v>0.24778451492537312</v>
      </c>
      <c r="E64" s="115">
        <v>85</v>
      </c>
      <c r="F64" s="114">
        <v>85</v>
      </c>
      <c r="G64" s="114">
        <v>79</v>
      </c>
      <c r="H64" s="114">
        <v>75</v>
      </c>
      <c r="I64" s="140">
        <v>79</v>
      </c>
      <c r="J64" s="115">
        <v>6</v>
      </c>
      <c r="K64" s="116">
        <v>7.5949367088607591</v>
      </c>
    </row>
    <row r="65" spans="1:11" ht="14.1" customHeight="1" x14ac:dyDescent="0.2">
      <c r="A65" s="306" t="s">
        <v>297</v>
      </c>
      <c r="B65" s="307" t="s">
        <v>298</v>
      </c>
      <c r="C65" s="308"/>
      <c r="D65" s="113">
        <v>0.6559001865671642</v>
      </c>
      <c r="E65" s="115">
        <v>225</v>
      </c>
      <c r="F65" s="114">
        <v>224</v>
      </c>
      <c r="G65" s="114">
        <v>212</v>
      </c>
      <c r="H65" s="114">
        <v>214</v>
      </c>
      <c r="I65" s="140">
        <v>207</v>
      </c>
      <c r="J65" s="115">
        <v>18</v>
      </c>
      <c r="K65" s="116">
        <v>8.695652173913043</v>
      </c>
    </row>
    <row r="66" spans="1:11" ht="14.1" customHeight="1" x14ac:dyDescent="0.2">
      <c r="A66" s="306">
        <v>82</v>
      </c>
      <c r="B66" s="307" t="s">
        <v>299</v>
      </c>
      <c r="C66" s="308"/>
      <c r="D66" s="113">
        <v>1.5887360074626866</v>
      </c>
      <c r="E66" s="115">
        <v>545</v>
      </c>
      <c r="F66" s="114">
        <v>571</v>
      </c>
      <c r="G66" s="114">
        <v>557</v>
      </c>
      <c r="H66" s="114">
        <v>561</v>
      </c>
      <c r="I66" s="140">
        <v>556</v>
      </c>
      <c r="J66" s="115">
        <v>-11</v>
      </c>
      <c r="K66" s="116">
        <v>-1.9784172661870503</v>
      </c>
    </row>
    <row r="67" spans="1:11" ht="14.1" customHeight="1" x14ac:dyDescent="0.2">
      <c r="A67" s="306" t="s">
        <v>300</v>
      </c>
      <c r="B67" s="307" t="s">
        <v>301</v>
      </c>
      <c r="C67" s="308"/>
      <c r="D67" s="113">
        <v>0.87453358208955223</v>
      </c>
      <c r="E67" s="115">
        <v>300</v>
      </c>
      <c r="F67" s="114">
        <v>300</v>
      </c>
      <c r="G67" s="114">
        <v>300</v>
      </c>
      <c r="H67" s="114">
        <v>305</v>
      </c>
      <c r="I67" s="140">
        <v>316</v>
      </c>
      <c r="J67" s="115">
        <v>-16</v>
      </c>
      <c r="K67" s="116">
        <v>-5.0632911392405067</v>
      </c>
    </row>
    <row r="68" spans="1:11" ht="14.1" customHeight="1" x14ac:dyDescent="0.2">
      <c r="A68" s="306" t="s">
        <v>302</v>
      </c>
      <c r="B68" s="307" t="s">
        <v>303</v>
      </c>
      <c r="C68" s="308"/>
      <c r="D68" s="113">
        <v>0.48099347014925375</v>
      </c>
      <c r="E68" s="115">
        <v>165</v>
      </c>
      <c r="F68" s="114">
        <v>184</v>
      </c>
      <c r="G68" s="114">
        <v>172</v>
      </c>
      <c r="H68" s="114">
        <v>179</v>
      </c>
      <c r="I68" s="140">
        <v>168</v>
      </c>
      <c r="J68" s="115">
        <v>-3</v>
      </c>
      <c r="K68" s="116">
        <v>-1.7857142857142858</v>
      </c>
    </row>
    <row r="69" spans="1:11" ht="14.1" customHeight="1" x14ac:dyDescent="0.2">
      <c r="A69" s="306">
        <v>83</v>
      </c>
      <c r="B69" s="307" t="s">
        <v>304</v>
      </c>
      <c r="C69" s="308"/>
      <c r="D69" s="113">
        <v>1.929804104477612</v>
      </c>
      <c r="E69" s="115">
        <v>662</v>
      </c>
      <c r="F69" s="114">
        <v>651</v>
      </c>
      <c r="G69" s="114">
        <v>666</v>
      </c>
      <c r="H69" s="114">
        <v>686</v>
      </c>
      <c r="I69" s="140">
        <v>680</v>
      </c>
      <c r="J69" s="115">
        <v>-18</v>
      </c>
      <c r="K69" s="116">
        <v>-2.6470588235294117</v>
      </c>
    </row>
    <row r="70" spans="1:11" ht="14.1" customHeight="1" x14ac:dyDescent="0.2">
      <c r="A70" s="306" t="s">
        <v>305</v>
      </c>
      <c r="B70" s="307" t="s">
        <v>306</v>
      </c>
      <c r="C70" s="308"/>
      <c r="D70" s="113">
        <v>1.2534981343283582</v>
      </c>
      <c r="E70" s="115">
        <v>430</v>
      </c>
      <c r="F70" s="114">
        <v>437</v>
      </c>
      <c r="G70" s="114">
        <v>432</v>
      </c>
      <c r="H70" s="114">
        <v>446</v>
      </c>
      <c r="I70" s="140">
        <v>458</v>
      </c>
      <c r="J70" s="115">
        <v>-28</v>
      </c>
      <c r="K70" s="116">
        <v>-6.1135371179039302</v>
      </c>
    </row>
    <row r="71" spans="1:11" ht="14.1" customHeight="1" x14ac:dyDescent="0.2">
      <c r="A71" s="306"/>
      <c r="B71" s="307" t="s">
        <v>307</v>
      </c>
      <c r="C71" s="308"/>
      <c r="D71" s="113">
        <v>0.72877798507462688</v>
      </c>
      <c r="E71" s="115">
        <v>250</v>
      </c>
      <c r="F71" s="114">
        <v>252</v>
      </c>
      <c r="G71" s="114">
        <v>257</v>
      </c>
      <c r="H71" s="114">
        <v>280</v>
      </c>
      <c r="I71" s="140">
        <v>283</v>
      </c>
      <c r="J71" s="115">
        <v>-33</v>
      </c>
      <c r="K71" s="116">
        <v>-11.66077738515901</v>
      </c>
    </row>
    <row r="72" spans="1:11" ht="14.1" customHeight="1" x14ac:dyDescent="0.2">
      <c r="A72" s="306">
        <v>84</v>
      </c>
      <c r="B72" s="307" t="s">
        <v>308</v>
      </c>
      <c r="C72" s="308"/>
      <c r="D72" s="113">
        <v>4.4776119402985071</v>
      </c>
      <c r="E72" s="115">
        <v>1536</v>
      </c>
      <c r="F72" s="114">
        <v>1579</v>
      </c>
      <c r="G72" s="114">
        <v>1514</v>
      </c>
      <c r="H72" s="114">
        <v>1703</v>
      </c>
      <c r="I72" s="140">
        <v>1515</v>
      </c>
      <c r="J72" s="115">
        <v>21</v>
      </c>
      <c r="K72" s="116">
        <v>1.386138613861386</v>
      </c>
    </row>
    <row r="73" spans="1:11" ht="14.1" customHeight="1" x14ac:dyDescent="0.2">
      <c r="A73" s="306" t="s">
        <v>309</v>
      </c>
      <c r="B73" s="307" t="s">
        <v>310</v>
      </c>
      <c r="C73" s="308"/>
      <c r="D73" s="113">
        <v>0.11077425373134328</v>
      </c>
      <c r="E73" s="115">
        <v>38</v>
      </c>
      <c r="F73" s="114">
        <v>44</v>
      </c>
      <c r="G73" s="114">
        <v>36</v>
      </c>
      <c r="H73" s="114">
        <v>41</v>
      </c>
      <c r="I73" s="140">
        <v>46</v>
      </c>
      <c r="J73" s="115">
        <v>-8</v>
      </c>
      <c r="K73" s="116">
        <v>-17.391304347826086</v>
      </c>
    </row>
    <row r="74" spans="1:11" ht="14.1" customHeight="1" x14ac:dyDescent="0.2">
      <c r="A74" s="306" t="s">
        <v>311</v>
      </c>
      <c r="B74" s="307" t="s">
        <v>312</v>
      </c>
      <c r="C74" s="308"/>
      <c r="D74" s="113">
        <v>0.10785914179104478</v>
      </c>
      <c r="E74" s="115">
        <v>37</v>
      </c>
      <c r="F74" s="114">
        <v>36</v>
      </c>
      <c r="G74" s="114">
        <v>39</v>
      </c>
      <c r="H74" s="114">
        <v>38</v>
      </c>
      <c r="I74" s="140">
        <v>40</v>
      </c>
      <c r="J74" s="115">
        <v>-3</v>
      </c>
      <c r="K74" s="116">
        <v>-7.5</v>
      </c>
    </row>
    <row r="75" spans="1:11" ht="14.1" customHeight="1" x14ac:dyDescent="0.2">
      <c r="A75" s="306" t="s">
        <v>313</v>
      </c>
      <c r="B75" s="307" t="s">
        <v>314</v>
      </c>
      <c r="C75" s="308"/>
      <c r="D75" s="113">
        <v>3.3203125</v>
      </c>
      <c r="E75" s="115">
        <v>1139</v>
      </c>
      <c r="F75" s="114">
        <v>1206</v>
      </c>
      <c r="G75" s="114">
        <v>1152</v>
      </c>
      <c r="H75" s="114">
        <v>1341</v>
      </c>
      <c r="I75" s="140">
        <v>1129</v>
      </c>
      <c r="J75" s="115">
        <v>10</v>
      </c>
      <c r="K75" s="116">
        <v>0.8857395925597874</v>
      </c>
    </row>
    <row r="76" spans="1:11" ht="14.1" customHeight="1" x14ac:dyDescent="0.2">
      <c r="A76" s="306">
        <v>91</v>
      </c>
      <c r="B76" s="307" t="s">
        <v>315</v>
      </c>
      <c r="C76" s="308"/>
      <c r="D76" s="113">
        <v>0.34689832089552236</v>
      </c>
      <c r="E76" s="115">
        <v>119</v>
      </c>
      <c r="F76" s="114">
        <v>56</v>
      </c>
      <c r="G76" s="114">
        <v>64</v>
      </c>
      <c r="H76" s="114">
        <v>65</v>
      </c>
      <c r="I76" s="140">
        <v>66</v>
      </c>
      <c r="J76" s="115">
        <v>53</v>
      </c>
      <c r="K76" s="116">
        <v>80.303030303030297</v>
      </c>
    </row>
    <row r="77" spans="1:11" ht="14.1" customHeight="1" x14ac:dyDescent="0.2">
      <c r="A77" s="306">
        <v>92</v>
      </c>
      <c r="B77" s="307" t="s">
        <v>316</v>
      </c>
      <c r="C77" s="308"/>
      <c r="D77" s="113">
        <v>0.75501399253731338</v>
      </c>
      <c r="E77" s="115">
        <v>259</v>
      </c>
      <c r="F77" s="114">
        <v>258</v>
      </c>
      <c r="G77" s="114">
        <v>250</v>
      </c>
      <c r="H77" s="114">
        <v>253</v>
      </c>
      <c r="I77" s="140">
        <v>247</v>
      </c>
      <c r="J77" s="115">
        <v>12</v>
      </c>
      <c r="K77" s="116">
        <v>4.8582995951417001</v>
      </c>
    </row>
    <row r="78" spans="1:11" ht="14.1" customHeight="1" x14ac:dyDescent="0.2">
      <c r="A78" s="306">
        <v>93</v>
      </c>
      <c r="B78" s="307" t="s">
        <v>317</v>
      </c>
      <c r="C78" s="308"/>
      <c r="D78" s="113">
        <v>0.13409514925373134</v>
      </c>
      <c r="E78" s="115">
        <v>46</v>
      </c>
      <c r="F78" s="114">
        <v>40</v>
      </c>
      <c r="G78" s="114">
        <v>38</v>
      </c>
      <c r="H78" s="114">
        <v>37</v>
      </c>
      <c r="I78" s="140">
        <v>30</v>
      </c>
      <c r="J78" s="115">
        <v>16</v>
      </c>
      <c r="K78" s="116">
        <v>53.333333333333336</v>
      </c>
    </row>
    <row r="79" spans="1:11" ht="14.1" customHeight="1" x14ac:dyDescent="0.2">
      <c r="A79" s="306">
        <v>94</v>
      </c>
      <c r="B79" s="307" t="s">
        <v>318</v>
      </c>
      <c r="C79" s="308"/>
      <c r="D79" s="113">
        <v>0.60342817164179108</v>
      </c>
      <c r="E79" s="115">
        <v>207</v>
      </c>
      <c r="F79" s="114">
        <v>296</v>
      </c>
      <c r="G79" s="114">
        <v>263</v>
      </c>
      <c r="H79" s="114">
        <v>244</v>
      </c>
      <c r="I79" s="140">
        <v>280</v>
      </c>
      <c r="J79" s="115">
        <v>-73</v>
      </c>
      <c r="K79" s="116">
        <v>-26.071428571428573</v>
      </c>
    </row>
    <row r="80" spans="1:11" ht="14.1" customHeight="1" x14ac:dyDescent="0.2">
      <c r="A80" s="306" t="s">
        <v>319</v>
      </c>
      <c r="B80" s="307" t="s">
        <v>320</v>
      </c>
      <c r="C80" s="308"/>
      <c r="D80" s="113">
        <v>1.4575559701492538E-2</v>
      </c>
      <c r="E80" s="115">
        <v>5</v>
      </c>
      <c r="F80" s="114">
        <v>3</v>
      </c>
      <c r="G80" s="114" t="s">
        <v>514</v>
      </c>
      <c r="H80" s="114">
        <v>3</v>
      </c>
      <c r="I80" s="140">
        <v>7</v>
      </c>
      <c r="J80" s="115">
        <v>-2</v>
      </c>
      <c r="K80" s="116">
        <v>-28.571428571428573</v>
      </c>
    </row>
    <row r="81" spans="1:11" ht="14.1" customHeight="1" x14ac:dyDescent="0.2">
      <c r="A81" s="310" t="s">
        <v>321</v>
      </c>
      <c r="B81" s="311" t="s">
        <v>334</v>
      </c>
      <c r="C81" s="312"/>
      <c r="D81" s="125">
        <v>2.34375</v>
      </c>
      <c r="E81" s="143">
        <v>804</v>
      </c>
      <c r="F81" s="144">
        <v>875</v>
      </c>
      <c r="G81" s="144">
        <v>853</v>
      </c>
      <c r="H81" s="144">
        <v>888</v>
      </c>
      <c r="I81" s="145">
        <v>838</v>
      </c>
      <c r="J81" s="143">
        <v>-34</v>
      </c>
      <c r="K81" s="146">
        <v>-4.0572792362768499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20193</v>
      </c>
      <c r="G12" s="536">
        <v>17284</v>
      </c>
      <c r="H12" s="536">
        <v>25265</v>
      </c>
      <c r="I12" s="536">
        <v>18348</v>
      </c>
      <c r="J12" s="537">
        <v>19404</v>
      </c>
      <c r="K12" s="538">
        <v>789</v>
      </c>
      <c r="L12" s="349">
        <v>4.0661719233147808</v>
      </c>
    </row>
    <row r="13" spans="1:17" s="110" customFormat="1" ht="15" customHeight="1" x14ac:dyDescent="0.2">
      <c r="A13" s="350" t="s">
        <v>345</v>
      </c>
      <c r="B13" s="351" t="s">
        <v>346</v>
      </c>
      <c r="C13" s="347"/>
      <c r="D13" s="347"/>
      <c r="E13" s="348"/>
      <c r="F13" s="536">
        <v>11065</v>
      </c>
      <c r="G13" s="536">
        <v>9234</v>
      </c>
      <c r="H13" s="536">
        <v>13630</v>
      </c>
      <c r="I13" s="536">
        <v>10398</v>
      </c>
      <c r="J13" s="537">
        <v>10708</v>
      </c>
      <c r="K13" s="538">
        <v>357</v>
      </c>
      <c r="L13" s="349">
        <v>3.3339559208068734</v>
      </c>
    </row>
    <row r="14" spans="1:17" s="110" customFormat="1" ht="22.5" customHeight="1" x14ac:dyDescent="0.2">
      <c r="A14" s="350"/>
      <c r="B14" s="351" t="s">
        <v>347</v>
      </c>
      <c r="C14" s="347"/>
      <c r="D14" s="347"/>
      <c r="E14" s="348"/>
      <c r="F14" s="536">
        <v>9128</v>
      </c>
      <c r="G14" s="536">
        <v>8050</v>
      </c>
      <c r="H14" s="536">
        <v>11635</v>
      </c>
      <c r="I14" s="536">
        <v>7950</v>
      </c>
      <c r="J14" s="537">
        <v>8696</v>
      </c>
      <c r="K14" s="538">
        <v>432</v>
      </c>
      <c r="L14" s="349">
        <v>4.9678012879484816</v>
      </c>
    </row>
    <row r="15" spans="1:17" s="110" customFormat="1" ht="15" customHeight="1" x14ac:dyDescent="0.2">
      <c r="A15" s="350" t="s">
        <v>348</v>
      </c>
      <c r="B15" s="351" t="s">
        <v>108</v>
      </c>
      <c r="C15" s="347"/>
      <c r="D15" s="347"/>
      <c r="E15" s="348"/>
      <c r="F15" s="536">
        <v>3891</v>
      </c>
      <c r="G15" s="536">
        <v>3982</v>
      </c>
      <c r="H15" s="536">
        <v>9044</v>
      </c>
      <c r="I15" s="536">
        <v>3503</v>
      </c>
      <c r="J15" s="537">
        <v>3590</v>
      </c>
      <c r="K15" s="538">
        <v>301</v>
      </c>
      <c r="L15" s="349">
        <v>8.3844011142061277</v>
      </c>
    </row>
    <row r="16" spans="1:17" s="110" customFormat="1" ht="15" customHeight="1" x14ac:dyDescent="0.2">
      <c r="A16" s="350"/>
      <c r="B16" s="351" t="s">
        <v>109</v>
      </c>
      <c r="C16" s="347"/>
      <c r="D16" s="347"/>
      <c r="E16" s="348"/>
      <c r="F16" s="536">
        <v>14227</v>
      </c>
      <c r="G16" s="536">
        <v>11791</v>
      </c>
      <c r="H16" s="536">
        <v>14503</v>
      </c>
      <c r="I16" s="536">
        <v>13147</v>
      </c>
      <c r="J16" s="537">
        <v>13958</v>
      </c>
      <c r="K16" s="538">
        <v>269</v>
      </c>
      <c r="L16" s="349">
        <v>1.9272102020346755</v>
      </c>
    </row>
    <row r="17" spans="1:12" s="110" customFormat="1" ht="15" customHeight="1" x14ac:dyDescent="0.2">
      <c r="A17" s="350"/>
      <c r="B17" s="351" t="s">
        <v>110</v>
      </c>
      <c r="C17" s="347"/>
      <c r="D17" s="347"/>
      <c r="E17" s="348"/>
      <c r="F17" s="536">
        <v>1813</v>
      </c>
      <c r="G17" s="536">
        <v>1179</v>
      </c>
      <c r="H17" s="536">
        <v>1409</v>
      </c>
      <c r="I17" s="536">
        <v>1404</v>
      </c>
      <c r="J17" s="537">
        <v>1556</v>
      </c>
      <c r="K17" s="538">
        <v>257</v>
      </c>
      <c r="L17" s="349">
        <v>16.516709511568124</v>
      </c>
    </row>
    <row r="18" spans="1:12" s="110" customFormat="1" ht="15" customHeight="1" x14ac:dyDescent="0.2">
      <c r="A18" s="350"/>
      <c r="B18" s="351" t="s">
        <v>111</v>
      </c>
      <c r="C18" s="347"/>
      <c r="D18" s="347"/>
      <c r="E18" s="348"/>
      <c r="F18" s="536">
        <v>262</v>
      </c>
      <c r="G18" s="536">
        <v>332</v>
      </c>
      <c r="H18" s="536">
        <v>309</v>
      </c>
      <c r="I18" s="536">
        <v>294</v>
      </c>
      <c r="J18" s="537">
        <v>300</v>
      </c>
      <c r="K18" s="538">
        <v>-38</v>
      </c>
      <c r="L18" s="349">
        <v>-12.666666666666666</v>
      </c>
    </row>
    <row r="19" spans="1:12" s="110" customFormat="1" ht="15" customHeight="1" x14ac:dyDescent="0.2">
      <c r="A19" s="118" t="s">
        <v>113</v>
      </c>
      <c r="B19" s="119" t="s">
        <v>181</v>
      </c>
      <c r="C19" s="347"/>
      <c r="D19" s="347"/>
      <c r="E19" s="348"/>
      <c r="F19" s="536">
        <v>11709</v>
      </c>
      <c r="G19" s="536">
        <v>9412</v>
      </c>
      <c r="H19" s="536">
        <v>16470</v>
      </c>
      <c r="I19" s="536">
        <v>10800</v>
      </c>
      <c r="J19" s="537">
        <v>11501</v>
      </c>
      <c r="K19" s="538">
        <v>208</v>
      </c>
      <c r="L19" s="349">
        <v>1.8085383879662638</v>
      </c>
    </row>
    <row r="20" spans="1:12" s="110" customFormat="1" ht="15" customHeight="1" x14ac:dyDescent="0.2">
      <c r="A20" s="118"/>
      <c r="B20" s="119" t="s">
        <v>182</v>
      </c>
      <c r="C20" s="347"/>
      <c r="D20" s="347"/>
      <c r="E20" s="348"/>
      <c r="F20" s="536">
        <v>8484</v>
      </c>
      <c r="G20" s="536">
        <v>7872</v>
      </c>
      <c r="H20" s="536">
        <v>8795</v>
      </c>
      <c r="I20" s="536">
        <v>7548</v>
      </c>
      <c r="J20" s="537">
        <v>7903</v>
      </c>
      <c r="K20" s="538">
        <v>581</v>
      </c>
      <c r="L20" s="349">
        <v>7.3516386182462359</v>
      </c>
    </row>
    <row r="21" spans="1:12" s="110" customFormat="1" ht="15" customHeight="1" x14ac:dyDescent="0.2">
      <c r="A21" s="118" t="s">
        <v>113</v>
      </c>
      <c r="B21" s="119" t="s">
        <v>116</v>
      </c>
      <c r="C21" s="347"/>
      <c r="D21" s="347"/>
      <c r="E21" s="348"/>
      <c r="F21" s="536">
        <v>16280</v>
      </c>
      <c r="G21" s="536">
        <v>13677</v>
      </c>
      <c r="H21" s="536">
        <v>20608</v>
      </c>
      <c r="I21" s="536">
        <v>14522</v>
      </c>
      <c r="J21" s="537">
        <v>15852</v>
      </c>
      <c r="K21" s="538">
        <v>428</v>
      </c>
      <c r="L21" s="349">
        <v>2.6999747665909664</v>
      </c>
    </row>
    <row r="22" spans="1:12" s="110" customFormat="1" ht="15" customHeight="1" x14ac:dyDescent="0.2">
      <c r="A22" s="118"/>
      <c r="B22" s="119" t="s">
        <v>117</v>
      </c>
      <c r="C22" s="347"/>
      <c r="D22" s="347"/>
      <c r="E22" s="348"/>
      <c r="F22" s="536">
        <v>3897</v>
      </c>
      <c r="G22" s="536">
        <v>3600</v>
      </c>
      <c r="H22" s="536">
        <v>4645</v>
      </c>
      <c r="I22" s="536">
        <v>3819</v>
      </c>
      <c r="J22" s="537">
        <v>3543</v>
      </c>
      <c r="K22" s="538">
        <v>354</v>
      </c>
      <c r="L22" s="349">
        <v>9.9915325994919559</v>
      </c>
    </row>
    <row r="23" spans="1:12" s="110" customFormat="1" ht="15" customHeight="1" x14ac:dyDescent="0.2">
      <c r="A23" s="352" t="s">
        <v>348</v>
      </c>
      <c r="B23" s="353" t="s">
        <v>193</v>
      </c>
      <c r="C23" s="354"/>
      <c r="D23" s="354"/>
      <c r="E23" s="355"/>
      <c r="F23" s="539">
        <v>328</v>
      </c>
      <c r="G23" s="539">
        <v>558</v>
      </c>
      <c r="H23" s="539">
        <v>3630</v>
      </c>
      <c r="I23" s="539">
        <v>124</v>
      </c>
      <c r="J23" s="540">
        <v>319</v>
      </c>
      <c r="K23" s="541">
        <v>9</v>
      </c>
      <c r="L23" s="356">
        <v>2.8213166144200628</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37.6</v>
      </c>
      <c r="G25" s="542">
        <v>44.7</v>
      </c>
      <c r="H25" s="542">
        <v>42.8</v>
      </c>
      <c r="I25" s="542">
        <v>41.6</v>
      </c>
      <c r="J25" s="542">
        <v>40.799999999999997</v>
      </c>
      <c r="K25" s="543" t="s">
        <v>350</v>
      </c>
      <c r="L25" s="364">
        <v>-3.1999999999999957</v>
      </c>
    </row>
    <row r="26" spans="1:12" s="110" customFormat="1" ht="15" customHeight="1" x14ac:dyDescent="0.2">
      <c r="A26" s="365" t="s">
        <v>105</v>
      </c>
      <c r="B26" s="366" t="s">
        <v>346</v>
      </c>
      <c r="C26" s="362"/>
      <c r="D26" s="362"/>
      <c r="E26" s="363"/>
      <c r="F26" s="542">
        <v>36.799999999999997</v>
      </c>
      <c r="G26" s="542">
        <v>44.1</v>
      </c>
      <c r="H26" s="542">
        <v>41.2</v>
      </c>
      <c r="I26" s="542">
        <v>39.299999999999997</v>
      </c>
      <c r="J26" s="544">
        <v>38.5</v>
      </c>
      <c r="K26" s="543" t="s">
        <v>350</v>
      </c>
      <c r="L26" s="364">
        <v>-1.7000000000000028</v>
      </c>
    </row>
    <row r="27" spans="1:12" s="110" customFormat="1" ht="15" customHeight="1" x14ac:dyDescent="0.2">
      <c r="A27" s="365"/>
      <c r="B27" s="366" t="s">
        <v>347</v>
      </c>
      <c r="C27" s="362"/>
      <c r="D27" s="362"/>
      <c r="E27" s="363"/>
      <c r="F27" s="542">
        <v>38.6</v>
      </c>
      <c r="G27" s="542">
        <v>45.4</v>
      </c>
      <c r="H27" s="542">
        <v>44.8</v>
      </c>
      <c r="I27" s="542">
        <v>44.6</v>
      </c>
      <c r="J27" s="542">
        <v>43.8</v>
      </c>
      <c r="K27" s="543" t="s">
        <v>350</v>
      </c>
      <c r="L27" s="364">
        <v>-5.1999999999999957</v>
      </c>
    </row>
    <row r="28" spans="1:12" s="110" customFormat="1" ht="15" customHeight="1" x14ac:dyDescent="0.2">
      <c r="A28" s="365" t="s">
        <v>113</v>
      </c>
      <c r="B28" s="366" t="s">
        <v>108</v>
      </c>
      <c r="C28" s="362"/>
      <c r="D28" s="362"/>
      <c r="E28" s="363"/>
      <c r="F28" s="542">
        <v>50.8</v>
      </c>
      <c r="G28" s="542">
        <v>55.9</v>
      </c>
      <c r="H28" s="542">
        <v>52.6</v>
      </c>
      <c r="I28" s="542">
        <v>55.7</v>
      </c>
      <c r="J28" s="542">
        <v>54.9</v>
      </c>
      <c r="K28" s="543" t="s">
        <v>350</v>
      </c>
      <c r="L28" s="364">
        <v>-4.1000000000000014</v>
      </c>
    </row>
    <row r="29" spans="1:12" s="110" customFormat="1" ht="11.25" x14ac:dyDescent="0.2">
      <c r="A29" s="365"/>
      <c r="B29" s="366" t="s">
        <v>109</v>
      </c>
      <c r="C29" s="362"/>
      <c r="D29" s="362"/>
      <c r="E29" s="363"/>
      <c r="F29" s="542">
        <v>35.200000000000003</v>
      </c>
      <c r="G29" s="542">
        <v>41.7</v>
      </c>
      <c r="H29" s="542">
        <v>39.799999999999997</v>
      </c>
      <c r="I29" s="542">
        <v>38.1</v>
      </c>
      <c r="J29" s="544">
        <v>38.4</v>
      </c>
      <c r="K29" s="543" t="s">
        <v>350</v>
      </c>
      <c r="L29" s="364">
        <v>-3.1999999999999957</v>
      </c>
    </row>
    <row r="30" spans="1:12" s="110" customFormat="1" ht="15" customHeight="1" x14ac:dyDescent="0.2">
      <c r="A30" s="365"/>
      <c r="B30" s="366" t="s">
        <v>110</v>
      </c>
      <c r="C30" s="362"/>
      <c r="D30" s="362"/>
      <c r="E30" s="363"/>
      <c r="F30" s="542">
        <v>28.4</v>
      </c>
      <c r="G30" s="542">
        <v>36.700000000000003</v>
      </c>
      <c r="H30" s="542">
        <v>34.9</v>
      </c>
      <c r="I30" s="542">
        <v>36.1</v>
      </c>
      <c r="J30" s="542">
        <v>30.1</v>
      </c>
      <c r="K30" s="543" t="s">
        <v>350</v>
      </c>
      <c r="L30" s="364">
        <v>-1.7000000000000028</v>
      </c>
    </row>
    <row r="31" spans="1:12" s="110" customFormat="1" ht="15" customHeight="1" x14ac:dyDescent="0.2">
      <c r="A31" s="365"/>
      <c r="B31" s="366" t="s">
        <v>111</v>
      </c>
      <c r="C31" s="362"/>
      <c r="D31" s="362"/>
      <c r="E31" s="363"/>
      <c r="F31" s="542">
        <v>56.3</v>
      </c>
      <c r="G31" s="542">
        <v>64.5</v>
      </c>
      <c r="H31" s="542">
        <v>68.8</v>
      </c>
      <c r="I31" s="542">
        <v>62.5</v>
      </c>
      <c r="J31" s="542">
        <v>57.3</v>
      </c>
      <c r="K31" s="543" t="s">
        <v>350</v>
      </c>
      <c r="L31" s="364">
        <v>-1</v>
      </c>
    </row>
    <row r="32" spans="1:12" s="110" customFormat="1" ht="15" customHeight="1" x14ac:dyDescent="0.2">
      <c r="A32" s="367" t="s">
        <v>113</v>
      </c>
      <c r="B32" s="368" t="s">
        <v>181</v>
      </c>
      <c r="C32" s="362"/>
      <c r="D32" s="362"/>
      <c r="E32" s="363"/>
      <c r="F32" s="542">
        <v>29.5</v>
      </c>
      <c r="G32" s="542">
        <v>34.200000000000003</v>
      </c>
      <c r="H32" s="542">
        <v>34.799999999999997</v>
      </c>
      <c r="I32" s="542">
        <v>32.5</v>
      </c>
      <c r="J32" s="544">
        <v>31.4</v>
      </c>
      <c r="K32" s="543" t="s">
        <v>350</v>
      </c>
      <c r="L32" s="364">
        <v>-1.8999999999999986</v>
      </c>
    </row>
    <row r="33" spans="1:12" s="110" customFormat="1" ht="15" customHeight="1" x14ac:dyDescent="0.2">
      <c r="A33" s="367"/>
      <c r="B33" s="368" t="s">
        <v>182</v>
      </c>
      <c r="C33" s="362"/>
      <c r="D33" s="362"/>
      <c r="E33" s="363"/>
      <c r="F33" s="542">
        <v>48.4</v>
      </c>
      <c r="G33" s="542">
        <v>56.2</v>
      </c>
      <c r="H33" s="542">
        <v>53.7</v>
      </c>
      <c r="I33" s="542">
        <v>54.2</v>
      </c>
      <c r="J33" s="542">
        <v>54.1</v>
      </c>
      <c r="K33" s="543" t="s">
        <v>350</v>
      </c>
      <c r="L33" s="364">
        <v>-5.7000000000000028</v>
      </c>
    </row>
    <row r="34" spans="1:12" s="369" customFormat="1" ht="15" customHeight="1" x14ac:dyDescent="0.2">
      <c r="A34" s="367" t="s">
        <v>113</v>
      </c>
      <c r="B34" s="368" t="s">
        <v>116</v>
      </c>
      <c r="C34" s="362"/>
      <c r="D34" s="362"/>
      <c r="E34" s="363"/>
      <c r="F34" s="542">
        <v>35.200000000000003</v>
      </c>
      <c r="G34" s="542">
        <v>42.3</v>
      </c>
      <c r="H34" s="542">
        <v>40.9</v>
      </c>
      <c r="I34" s="542">
        <v>40.299999999999997</v>
      </c>
      <c r="J34" s="542">
        <v>39.5</v>
      </c>
      <c r="K34" s="543" t="s">
        <v>350</v>
      </c>
      <c r="L34" s="364">
        <v>-4.2999999999999972</v>
      </c>
    </row>
    <row r="35" spans="1:12" s="369" customFormat="1" ht="11.25" x14ac:dyDescent="0.2">
      <c r="A35" s="370"/>
      <c r="B35" s="371" t="s">
        <v>117</v>
      </c>
      <c r="C35" s="372"/>
      <c r="D35" s="372"/>
      <c r="E35" s="373"/>
      <c r="F35" s="545">
        <v>47.5</v>
      </c>
      <c r="G35" s="545">
        <v>53.2</v>
      </c>
      <c r="H35" s="545">
        <v>50.1</v>
      </c>
      <c r="I35" s="545">
        <v>46.4</v>
      </c>
      <c r="J35" s="546">
        <v>46.9</v>
      </c>
      <c r="K35" s="547" t="s">
        <v>350</v>
      </c>
      <c r="L35" s="374">
        <v>0.60000000000000142</v>
      </c>
    </row>
    <row r="36" spans="1:12" s="369" customFormat="1" ht="15.95" customHeight="1" x14ac:dyDescent="0.2">
      <c r="A36" s="375" t="s">
        <v>351</v>
      </c>
      <c r="B36" s="376"/>
      <c r="C36" s="377"/>
      <c r="D36" s="376"/>
      <c r="E36" s="378"/>
      <c r="F36" s="548">
        <v>19644</v>
      </c>
      <c r="G36" s="548">
        <v>16312</v>
      </c>
      <c r="H36" s="548">
        <v>20466</v>
      </c>
      <c r="I36" s="548">
        <v>17864</v>
      </c>
      <c r="J36" s="548">
        <v>18827</v>
      </c>
      <c r="K36" s="549">
        <v>817</v>
      </c>
      <c r="L36" s="380">
        <v>4.3395124024008069</v>
      </c>
    </row>
    <row r="37" spans="1:12" s="369" customFormat="1" ht="15.95" customHeight="1" x14ac:dyDescent="0.2">
      <c r="A37" s="381"/>
      <c r="B37" s="382" t="s">
        <v>113</v>
      </c>
      <c r="C37" s="382" t="s">
        <v>352</v>
      </c>
      <c r="D37" s="382"/>
      <c r="E37" s="383"/>
      <c r="F37" s="548">
        <v>7387</v>
      </c>
      <c r="G37" s="548">
        <v>7290</v>
      </c>
      <c r="H37" s="548">
        <v>8765</v>
      </c>
      <c r="I37" s="548">
        <v>7429</v>
      </c>
      <c r="J37" s="548">
        <v>7688</v>
      </c>
      <c r="K37" s="549">
        <v>-301</v>
      </c>
      <c r="L37" s="380">
        <v>-3.9151925078043703</v>
      </c>
    </row>
    <row r="38" spans="1:12" s="369" customFormat="1" ht="15.95" customHeight="1" x14ac:dyDescent="0.2">
      <c r="A38" s="381"/>
      <c r="B38" s="384" t="s">
        <v>105</v>
      </c>
      <c r="C38" s="384" t="s">
        <v>106</v>
      </c>
      <c r="D38" s="385"/>
      <c r="E38" s="383"/>
      <c r="F38" s="548">
        <v>10820</v>
      </c>
      <c r="G38" s="548">
        <v>8758</v>
      </c>
      <c r="H38" s="548">
        <v>11081</v>
      </c>
      <c r="I38" s="548">
        <v>10159</v>
      </c>
      <c r="J38" s="550">
        <v>10429</v>
      </c>
      <c r="K38" s="549">
        <v>391</v>
      </c>
      <c r="L38" s="380">
        <v>3.7491609933838337</v>
      </c>
    </row>
    <row r="39" spans="1:12" s="369" customFormat="1" ht="15.95" customHeight="1" x14ac:dyDescent="0.2">
      <c r="A39" s="381"/>
      <c r="B39" s="385"/>
      <c r="C39" s="382" t="s">
        <v>353</v>
      </c>
      <c r="D39" s="385"/>
      <c r="E39" s="383"/>
      <c r="F39" s="548">
        <v>3979</v>
      </c>
      <c r="G39" s="548">
        <v>3861</v>
      </c>
      <c r="H39" s="548">
        <v>4563</v>
      </c>
      <c r="I39" s="548">
        <v>3994</v>
      </c>
      <c r="J39" s="548">
        <v>4013</v>
      </c>
      <c r="K39" s="549">
        <v>-34</v>
      </c>
      <c r="L39" s="380">
        <v>-0.84724644904061797</v>
      </c>
    </row>
    <row r="40" spans="1:12" s="369" customFormat="1" ht="15.95" customHeight="1" x14ac:dyDescent="0.2">
      <c r="A40" s="381"/>
      <c r="B40" s="384"/>
      <c r="C40" s="384" t="s">
        <v>107</v>
      </c>
      <c r="D40" s="385"/>
      <c r="E40" s="383"/>
      <c r="F40" s="548">
        <v>8824</v>
      </c>
      <c r="G40" s="548">
        <v>7554</v>
      </c>
      <c r="H40" s="548">
        <v>9385</v>
      </c>
      <c r="I40" s="548">
        <v>7705</v>
      </c>
      <c r="J40" s="548">
        <v>8398</v>
      </c>
      <c r="K40" s="549">
        <v>426</v>
      </c>
      <c r="L40" s="380">
        <v>5.0726363419861871</v>
      </c>
    </row>
    <row r="41" spans="1:12" s="369" customFormat="1" ht="24" customHeight="1" x14ac:dyDescent="0.2">
      <c r="A41" s="381"/>
      <c r="B41" s="385"/>
      <c r="C41" s="382" t="s">
        <v>353</v>
      </c>
      <c r="D41" s="385"/>
      <c r="E41" s="383"/>
      <c r="F41" s="548">
        <v>3408</v>
      </c>
      <c r="G41" s="548">
        <v>3429</v>
      </c>
      <c r="H41" s="548">
        <v>4202</v>
      </c>
      <c r="I41" s="548">
        <v>3435</v>
      </c>
      <c r="J41" s="550">
        <v>3675</v>
      </c>
      <c r="K41" s="549">
        <v>-267</v>
      </c>
      <c r="L41" s="380">
        <v>-7.2653061224489797</v>
      </c>
    </row>
    <row r="42" spans="1:12" s="110" customFormat="1" ht="15" customHeight="1" x14ac:dyDescent="0.2">
      <c r="A42" s="381"/>
      <c r="B42" s="384" t="s">
        <v>113</v>
      </c>
      <c r="C42" s="384" t="s">
        <v>354</v>
      </c>
      <c r="D42" s="385"/>
      <c r="E42" s="383"/>
      <c r="F42" s="548">
        <v>3498</v>
      </c>
      <c r="G42" s="548">
        <v>3281</v>
      </c>
      <c r="H42" s="548">
        <v>4688</v>
      </c>
      <c r="I42" s="548">
        <v>3256</v>
      </c>
      <c r="J42" s="548">
        <v>3192</v>
      </c>
      <c r="K42" s="549">
        <v>306</v>
      </c>
      <c r="L42" s="380">
        <v>9.5864661654135332</v>
      </c>
    </row>
    <row r="43" spans="1:12" s="110" customFormat="1" ht="15" customHeight="1" x14ac:dyDescent="0.2">
      <c r="A43" s="381"/>
      <c r="B43" s="385"/>
      <c r="C43" s="382" t="s">
        <v>353</v>
      </c>
      <c r="D43" s="385"/>
      <c r="E43" s="383"/>
      <c r="F43" s="548">
        <v>1777</v>
      </c>
      <c r="G43" s="548">
        <v>1834</v>
      </c>
      <c r="H43" s="548">
        <v>2466</v>
      </c>
      <c r="I43" s="548">
        <v>1813</v>
      </c>
      <c r="J43" s="548">
        <v>1751</v>
      </c>
      <c r="K43" s="549">
        <v>26</v>
      </c>
      <c r="L43" s="380">
        <v>1.4848657909765848</v>
      </c>
    </row>
    <row r="44" spans="1:12" s="110" customFormat="1" ht="15" customHeight="1" x14ac:dyDescent="0.2">
      <c r="A44" s="381"/>
      <c r="B44" s="384"/>
      <c r="C44" s="366" t="s">
        <v>109</v>
      </c>
      <c r="D44" s="385"/>
      <c r="E44" s="383"/>
      <c r="F44" s="548">
        <v>14080</v>
      </c>
      <c r="G44" s="548">
        <v>11535</v>
      </c>
      <c r="H44" s="548">
        <v>14076</v>
      </c>
      <c r="I44" s="548">
        <v>12940</v>
      </c>
      <c r="J44" s="550">
        <v>13801</v>
      </c>
      <c r="K44" s="549">
        <v>279</v>
      </c>
      <c r="L44" s="380">
        <v>2.0215926382146221</v>
      </c>
    </row>
    <row r="45" spans="1:12" s="110" customFormat="1" ht="15" customHeight="1" x14ac:dyDescent="0.2">
      <c r="A45" s="381"/>
      <c r="B45" s="385"/>
      <c r="C45" s="382" t="s">
        <v>353</v>
      </c>
      <c r="D45" s="385"/>
      <c r="E45" s="383"/>
      <c r="F45" s="548">
        <v>4950</v>
      </c>
      <c r="G45" s="548">
        <v>4815</v>
      </c>
      <c r="H45" s="548">
        <v>5601</v>
      </c>
      <c r="I45" s="548">
        <v>4936</v>
      </c>
      <c r="J45" s="548">
        <v>5304</v>
      </c>
      <c r="K45" s="549">
        <v>-354</v>
      </c>
      <c r="L45" s="380">
        <v>-6.6742081447963804</v>
      </c>
    </row>
    <row r="46" spans="1:12" s="110" customFormat="1" ht="15" customHeight="1" x14ac:dyDescent="0.2">
      <c r="A46" s="381"/>
      <c r="B46" s="384"/>
      <c r="C46" s="366" t="s">
        <v>110</v>
      </c>
      <c r="D46" s="385"/>
      <c r="E46" s="383"/>
      <c r="F46" s="548">
        <v>1805</v>
      </c>
      <c r="G46" s="548">
        <v>1164</v>
      </c>
      <c r="H46" s="548">
        <v>1394</v>
      </c>
      <c r="I46" s="548">
        <v>1375</v>
      </c>
      <c r="J46" s="548">
        <v>1534</v>
      </c>
      <c r="K46" s="549">
        <v>271</v>
      </c>
      <c r="L46" s="380">
        <v>17.666232073011734</v>
      </c>
    </row>
    <row r="47" spans="1:12" s="110" customFormat="1" ht="15" customHeight="1" x14ac:dyDescent="0.2">
      <c r="A47" s="381"/>
      <c r="B47" s="385"/>
      <c r="C47" s="382" t="s">
        <v>353</v>
      </c>
      <c r="D47" s="385"/>
      <c r="E47" s="383"/>
      <c r="F47" s="548">
        <v>513</v>
      </c>
      <c r="G47" s="548">
        <v>427</v>
      </c>
      <c r="H47" s="548">
        <v>486</v>
      </c>
      <c r="I47" s="548">
        <v>497</v>
      </c>
      <c r="J47" s="550">
        <v>461</v>
      </c>
      <c r="K47" s="549">
        <v>52</v>
      </c>
      <c r="L47" s="380">
        <v>11.279826464208243</v>
      </c>
    </row>
    <row r="48" spans="1:12" s="110" customFormat="1" ht="15" customHeight="1" x14ac:dyDescent="0.2">
      <c r="A48" s="381"/>
      <c r="B48" s="385"/>
      <c r="C48" s="366" t="s">
        <v>111</v>
      </c>
      <c r="D48" s="386"/>
      <c r="E48" s="387"/>
      <c r="F48" s="548">
        <v>261</v>
      </c>
      <c r="G48" s="548">
        <v>332</v>
      </c>
      <c r="H48" s="548">
        <v>308</v>
      </c>
      <c r="I48" s="548">
        <v>293</v>
      </c>
      <c r="J48" s="548">
        <v>300</v>
      </c>
      <c r="K48" s="549">
        <v>-39</v>
      </c>
      <c r="L48" s="380">
        <v>-13</v>
      </c>
    </row>
    <row r="49" spans="1:12" s="110" customFormat="1" ht="15" customHeight="1" x14ac:dyDescent="0.2">
      <c r="A49" s="381"/>
      <c r="B49" s="385"/>
      <c r="C49" s="382" t="s">
        <v>353</v>
      </c>
      <c r="D49" s="385"/>
      <c r="E49" s="383"/>
      <c r="F49" s="548">
        <v>147</v>
      </c>
      <c r="G49" s="548">
        <v>214</v>
      </c>
      <c r="H49" s="548">
        <v>212</v>
      </c>
      <c r="I49" s="548">
        <v>183</v>
      </c>
      <c r="J49" s="548">
        <v>172</v>
      </c>
      <c r="K49" s="549">
        <v>-25</v>
      </c>
      <c r="L49" s="380">
        <v>-14.534883720930232</v>
      </c>
    </row>
    <row r="50" spans="1:12" s="110" customFormat="1" ht="15" customHeight="1" x14ac:dyDescent="0.2">
      <c r="A50" s="381"/>
      <c r="B50" s="384" t="s">
        <v>113</v>
      </c>
      <c r="C50" s="382" t="s">
        <v>181</v>
      </c>
      <c r="D50" s="385"/>
      <c r="E50" s="383"/>
      <c r="F50" s="548">
        <v>11232</v>
      </c>
      <c r="G50" s="548">
        <v>8523</v>
      </c>
      <c r="H50" s="548">
        <v>11796</v>
      </c>
      <c r="I50" s="548">
        <v>10395</v>
      </c>
      <c r="J50" s="550">
        <v>10990</v>
      </c>
      <c r="K50" s="549">
        <v>242</v>
      </c>
      <c r="L50" s="380">
        <v>2.2020018198362146</v>
      </c>
    </row>
    <row r="51" spans="1:12" s="110" customFormat="1" ht="15" customHeight="1" x14ac:dyDescent="0.2">
      <c r="A51" s="381"/>
      <c r="B51" s="385"/>
      <c r="C51" s="382" t="s">
        <v>353</v>
      </c>
      <c r="D51" s="385"/>
      <c r="E51" s="383"/>
      <c r="F51" s="548">
        <v>3317</v>
      </c>
      <c r="G51" s="548">
        <v>2911</v>
      </c>
      <c r="H51" s="548">
        <v>4108</v>
      </c>
      <c r="I51" s="548">
        <v>3380</v>
      </c>
      <c r="J51" s="548">
        <v>3450</v>
      </c>
      <c r="K51" s="549">
        <v>-133</v>
      </c>
      <c r="L51" s="380">
        <v>-3.8550724637681157</v>
      </c>
    </row>
    <row r="52" spans="1:12" s="110" customFormat="1" ht="15" customHeight="1" x14ac:dyDescent="0.2">
      <c r="A52" s="381"/>
      <c r="B52" s="384"/>
      <c r="C52" s="382" t="s">
        <v>182</v>
      </c>
      <c r="D52" s="385"/>
      <c r="E52" s="383"/>
      <c r="F52" s="548">
        <v>8412</v>
      </c>
      <c r="G52" s="548">
        <v>7789</v>
      </c>
      <c r="H52" s="548">
        <v>8670</v>
      </c>
      <c r="I52" s="548">
        <v>7469</v>
      </c>
      <c r="J52" s="548">
        <v>7837</v>
      </c>
      <c r="K52" s="549">
        <v>575</v>
      </c>
      <c r="L52" s="380">
        <v>7.3369911956105653</v>
      </c>
    </row>
    <row r="53" spans="1:12" s="269" customFormat="1" ht="11.25" customHeight="1" x14ac:dyDescent="0.2">
      <c r="A53" s="381"/>
      <c r="B53" s="385"/>
      <c r="C53" s="382" t="s">
        <v>353</v>
      </c>
      <c r="D53" s="385"/>
      <c r="E53" s="383"/>
      <c r="F53" s="548">
        <v>4070</v>
      </c>
      <c r="G53" s="548">
        <v>4379</v>
      </c>
      <c r="H53" s="548">
        <v>4657</v>
      </c>
      <c r="I53" s="548">
        <v>4049</v>
      </c>
      <c r="J53" s="550">
        <v>4238</v>
      </c>
      <c r="K53" s="549">
        <v>-168</v>
      </c>
      <c r="L53" s="380">
        <v>-3.9641340254837187</v>
      </c>
    </row>
    <row r="54" spans="1:12" s="151" customFormat="1" ht="12.75" customHeight="1" x14ac:dyDescent="0.2">
      <c r="A54" s="381"/>
      <c r="B54" s="384" t="s">
        <v>113</v>
      </c>
      <c r="C54" s="384" t="s">
        <v>116</v>
      </c>
      <c r="D54" s="385"/>
      <c r="E54" s="383"/>
      <c r="F54" s="548">
        <v>15775</v>
      </c>
      <c r="G54" s="548">
        <v>12775</v>
      </c>
      <c r="H54" s="548">
        <v>16148</v>
      </c>
      <c r="I54" s="548">
        <v>14068</v>
      </c>
      <c r="J54" s="548">
        <v>15336</v>
      </c>
      <c r="K54" s="549">
        <v>439</v>
      </c>
      <c r="L54" s="380">
        <v>2.8625456442357851</v>
      </c>
    </row>
    <row r="55" spans="1:12" ht="11.25" x14ac:dyDescent="0.2">
      <c r="A55" s="381"/>
      <c r="B55" s="385"/>
      <c r="C55" s="382" t="s">
        <v>353</v>
      </c>
      <c r="D55" s="385"/>
      <c r="E55" s="383"/>
      <c r="F55" s="548">
        <v>5553</v>
      </c>
      <c r="G55" s="548">
        <v>5410</v>
      </c>
      <c r="H55" s="548">
        <v>6606</v>
      </c>
      <c r="I55" s="548">
        <v>5669</v>
      </c>
      <c r="J55" s="548">
        <v>6053</v>
      </c>
      <c r="K55" s="549">
        <v>-500</v>
      </c>
      <c r="L55" s="380">
        <v>-8.2603667602841568</v>
      </c>
    </row>
    <row r="56" spans="1:12" ht="14.25" customHeight="1" x14ac:dyDescent="0.2">
      <c r="A56" s="381"/>
      <c r="B56" s="385"/>
      <c r="C56" s="384" t="s">
        <v>117</v>
      </c>
      <c r="D56" s="385"/>
      <c r="E56" s="383"/>
      <c r="F56" s="548">
        <v>3853</v>
      </c>
      <c r="G56" s="548">
        <v>3530</v>
      </c>
      <c r="H56" s="548">
        <v>4309</v>
      </c>
      <c r="I56" s="548">
        <v>3789</v>
      </c>
      <c r="J56" s="548">
        <v>3482</v>
      </c>
      <c r="K56" s="549">
        <v>371</v>
      </c>
      <c r="L56" s="380">
        <v>10.654796094198737</v>
      </c>
    </row>
    <row r="57" spans="1:12" ht="18.75" customHeight="1" x14ac:dyDescent="0.2">
      <c r="A57" s="388"/>
      <c r="B57" s="389"/>
      <c r="C57" s="390" t="s">
        <v>353</v>
      </c>
      <c r="D57" s="389"/>
      <c r="E57" s="391"/>
      <c r="F57" s="551">
        <v>1830</v>
      </c>
      <c r="G57" s="552">
        <v>1877</v>
      </c>
      <c r="H57" s="552">
        <v>2157</v>
      </c>
      <c r="I57" s="552">
        <v>1759</v>
      </c>
      <c r="J57" s="552">
        <v>1633</v>
      </c>
      <c r="K57" s="553">
        <f t="shared" ref="K57" si="0">IF(OR(F57=".",J57=".")=TRUE,".",IF(OR(F57="*",J57="*")=TRUE,"*",IF(AND(F57="-",J57="-")=TRUE,"-",IF(AND(ISNUMBER(J57),ISNUMBER(F57))=TRUE,IF(F57-J57=0,0,F57-J57),IF(ISNUMBER(F57)=TRUE,F57,-J57)))))</f>
        <v>197</v>
      </c>
      <c r="L57" s="392">
        <f t="shared" ref="L57" si="1">IF(K57 =".",".",IF(K57 ="*","*",IF(K57="-","-",IF(K57=0,0,IF(OR(J57="-",J57=".",F57="-",F57=".")=TRUE,"X",IF(J57=0,"0,0",IF(ABS(K57*100/J57)&gt;250,".X",(K57*100/J57))))))))</f>
        <v>12.063686466625843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20193</v>
      </c>
      <c r="E11" s="114">
        <v>17284</v>
      </c>
      <c r="F11" s="114">
        <v>25265</v>
      </c>
      <c r="G11" s="114">
        <v>18348</v>
      </c>
      <c r="H11" s="140">
        <v>19404</v>
      </c>
      <c r="I11" s="115">
        <v>789</v>
      </c>
      <c r="J11" s="116">
        <v>4.0661719233147808</v>
      </c>
    </row>
    <row r="12" spans="1:15" s="110" customFormat="1" ht="24.95" customHeight="1" x14ac:dyDescent="0.2">
      <c r="A12" s="193" t="s">
        <v>132</v>
      </c>
      <c r="B12" s="194" t="s">
        <v>133</v>
      </c>
      <c r="C12" s="113">
        <v>0.87654137572426083</v>
      </c>
      <c r="D12" s="115">
        <v>177</v>
      </c>
      <c r="E12" s="114">
        <v>15</v>
      </c>
      <c r="F12" s="114">
        <v>45</v>
      </c>
      <c r="G12" s="114">
        <v>44</v>
      </c>
      <c r="H12" s="140">
        <v>90</v>
      </c>
      <c r="I12" s="115">
        <v>87</v>
      </c>
      <c r="J12" s="116">
        <v>96.666666666666671</v>
      </c>
    </row>
    <row r="13" spans="1:15" s="110" customFormat="1" ht="24.95" customHeight="1" x14ac:dyDescent="0.2">
      <c r="A13" s="193" t="s">
        <v>134</v>
      </c>
      <c r="B13" s="199" t="s">
        <v>214</v>
      </c>
      <c r="C13" s="113">
        <v>2.3622047244094486</v>
      </c>
      <c r="D13" s="115">
        <v>477</v>
      </c>
      <c r="E13" s="114">
        <v>128</v>
      </c>
      <c r="F13" s="114">
        <v>283</v>
      </c>
      <c r="G13" s="114">
        <v>104</v>
      </c>
      <c r="H13" s="140">
        <v>141</v>
      </c>
      <c r="I13" s="115">
        <v>336</v>
      </c>
      <c r="J13" s="116">
        <v>238.29787234042553</v>
      </c>
    </row>
    <row r="14" spans="1:15" s="287" customFormat="1" ht="24.95" customHeight="1" x14ac:dyDescent="0.2">
      <c r="A14" s="193" t="s">
        <v>215</v>
      </c>
      <c r="B14" s="199" t="s">
        <v>137</v>
      </c>
      <c r="C14" s="113">
        <v>5.5464765017580353</v>
      </c>
      <c r="D14" s="115">
        <v>1120</v>
      </c>
      <c r="E14" s="114">
        <v>1005</v>
      </c>
      <c r="F14" s="114">
        <v>1823</v>
      </c>
      <c r="G14" s="114">
        <v>1091</v>
      </c>
      <c r="H14" s="140">
        <v>1251</v>
      </c>
      <c r="I14" s="115">
        <v>-131</v>
      </c>
      <c r="J14" s="116">
        <v>-10.471622701838529</v>
      </c>
      <c r="K14" s="110"/>
      <c r="L14" s="110"/>
      <c r="M14" s="110"/>
      <c r="N14" s="110"/>
      <c r="O14" s="110"/>
    </row>
    <row r="15" spans="1:15" s="110" customFormat="1" ht="24.95" customHeight="1" x14ac:dyDescent="0.2">
      <c r="A15" s="193" t="s">
        <v>216</v>
      </c>
      <c r="B15" s="199" t="s">
        <v>217</v>
      </c>
      <c r="C15" s="113">
        <v>1.3420492249789531</v>
      </c>
      <c r="D15" s="115">
        <v>271</v>
      </c>
      <c r="E15" s="114">
        <v>280</v>
      </c>
      <c r="F15" s="114">
        <v>567</v>
      </c>
      <c r="G15" s="114">
        <v>264</v>
      </c>
      <c r="H15" s="140">
        <v>230</v>
      </c>
      <c r="I15" s="115">
        <v>41</v>
      </c>
      <c r="J15" s="116">
        <v>17.826086956521738</v>
      </c>
    </row>
    <row r="16" spans="1:15" s="287" customFormat="1" ht="24.95" customHeight="1" x14ac:dyDescent="0.2">
      <c r="A16" s="193" t="s">
        <v>218</v>
      </c>
      <c r="B16" s="199" t="s">
        <v>141</v>
      </c>
      <c r="C16" s="113">
        <v>3.8478680730946366</v>
      </c>
      <c r="D16" s="115">
        <v>777</v>
      </c>
      <c r="E16" s="114">
        <v>641</v>
      </c>
      <c r="F16" s="114">
        <v>1110</v>
      </c>
      <c r="G16" s="114">
        <v>759</v>
      </c>
      <c r="H16" s="140">
        <v>933</v>
      </c>
      <c r="I16" s="115">
        <v>-156</v>
      </c>
      <c r="J16" s="116">
        <v>-16.720257234726688</v>
      </c>
      <c r="K16" s="110"/>
      <c r="L16" s="110"/>
      <c r="M16" s="110"/>
      <c r="N16" s="110"/>
      <c r="O16" s="110"/>
    </row>
    <row r="17" spans="1:15" s="110" customFormat="1" ht="24.95" customHeight="1" x14ac:dyDescent="0.2">
      <c r="A17" s="193" t="s">
        <v>142</v>
      </c>
      <c r="B17" s="199" t="s">
        <v>220</v>
      </c>
      <c r="C17" s="113">
        <v>0.3565592036844451</v>
      </c>
      <c r="D17" s="115">
        <v>72</v>
      </c>
      <c r="E17" s="114">
        <v>84</v>
      </c>
      <c r="F17" s="114">
        <v>146</v>
      </c>
      <c r="G17" s="114">
        <v>68</v>
      </c>
      <c r="H17" s="140">
        <v>88</v>
      </c>
      <c r="I17" s="115">
        <v>-16</v>
      </c>
      <c r="J17" s="116">
        <v>-18.181818181818183</v>
      </c>
    </row>
    <row r="18" spans="1:15" s="287" customFormat="1" ht="24.95" customHeight="1" x14ac:dyDescent="0.2">
      <c r="A18" s="201" t="s">
        <v>144</v>
      </c>
      <c r="B18" s="202" t="s">
        <v>145</v>
      </c>
      <c r="C18" s="113">
        <v>4.4867033130292677</v>
      </c>
      <c r="D18" s="115">
        <v>906</v>
      </c>
      <c r="E18" s="114">
        <v>457</v>
      </c>
      <c r="F18" s="114">
        <v>1008</v>
      </c>
      <c r="G18" s="114">
        <v>764</v>
      </c>
      <c r="H18" s="140">
        <v>1036</v>
      </c>
      <c r="I18" s="115">
        <v>-130</v>
      </c>
      <c r="J18" s="116">
        <v>-12.548262548262548</v>
      </c>
      <c r="K18" s="110"/>
      <c r="L18" s="110"/>
      <c r="M18" s="110"/>
      <c r="N18" s="110"/>
      <c r="O18" s="110"/>
    </row>
    <row r="19" spans="1:15" s="110" customFormat="1" ht="24.95" customHeight="1" x14ac:dyDescent="0.2">
      <c r="A19" s="193" t="s">
        <v>146</v>
      </c>
      <c r="B19" s="199" t="s">
        <v>147</v>
      </c>
      <c r="C19" s="113">
        <v>9.6370029218045854</v>
      </c>
      <c r="D19" s="115">
        <v>1946</v>
      </c>
      <c r="E19" s="114">
        <v>1842</v>
      </c>
      <c r="F19" s="114">
        <v>2580</v>
      </c>
      <c r="G19" s="114">
        <v>1804</v>
      </c>
      <c r="H19" s="140">
        <v>1908</v>
      </c>
      <c r="I19" s="115">
        <v>38</v>
      </c>
      <c r="J19" s="116">
        <v>1.9916142557651992</v>
      </c>
    </row>
    <row r="20" spans="1:15" s="287" customFormat="1" ht="24.95" customHeight="1" x14ac:dyDescent="0.2">
      <c r="A20" s="193" t="s">
        <v>148</v>
      </c>
      <c r="B20" s="199" t="s">
        <v>149</v>
      </c>
      <c r="C20" s="113">
        <v>5.8733224384687759</v>
      </c>
      <c r="D20" s="115">
        <v>1186</v>
      </c>
      <c r="E20" s="114">
        <v>1138</v>
      </c>
      <c r="F20" s="114">
        <v>1568</v>
      </c>
      <c r="G20" s="114">
        <v>904</v>
      </c>
      <c r="H20" s="140">
        <v>1098</v>
      </c>
      <c r="I20" s="115">
        <v>88</v>
      </c>
      <c r="J20" s="116">
        <v>8.0145719489981779</v>
      </c>
      <c r="K20" s="110"/>
      <c r="L20" s="110"/>
      <c r="M20" s="110"/>
      <c r="N20" s="110"/>
      <c r="O20" s="110"/>
    </row>
    <row r="21" spans="1:15" s="110" customFormat="1" ht="24.95" customHeight="1" x14ac:dyDescent="0.2">
      <c r="A21" s="201" t="s">
        <v>150</v>
      </c>
      <c r="B21" s="202" t="s">
        <v>151</v>
      </c>
      <c r="C21" s="113">
        <v>7.626405189917298</v>
      </c>
      <c r="D21" s="115">
        <v>1540</v>
      </c>
      <c r="E21" s="114">
        <v>1485</v>
      </c>
      <c r="F21" s="114">
        <v>1895</v>
      </c>
      <c r="G21" s="114">
        <v>1600</v>
      </c>
      <c r="H21" s="140">
        <v>1496</v>
      </c>
      <c r="I21" s="115">
        <v>44</v>
      </c>
      <c r="J21" s="116">
        <v>2.9411764705882355</v>
      </c>
    </row>
    <row r="22" spans="1:15" s="110" customFormat="1" ht="24.95" customHeight="1" x14ac:dyDescent="0.2">
      <c r="A22" s="201" t="s">
        <v>152</v>
      </c>
      <c r="B22" s="199" t="s">
        <v>153</v>
      </c>
      <c r="C22" s="113">
        <v>4.7392660823057495</v>
      </c>
      <c r="D22" s="115">
        <v>957</v>
      </c>
      <c r="E22" s="114">
        <v>934</v>
      </c>
      <c r="F22" s="114">
        <v>1060</v>
      </c>
      <c r="G22" s="114">
        <v>1115</v>
      </c>
      <c r="H22" s="140">
        <v>1057</v>
      </c>
      <c r="I22" s="115">
        <v>-100</v>
      </c>
      <c r="J22" s="116">
        <v>-9.460737937559129</v>
      </c>
    </row>
    <row r="23" spans="1:15" s="110" customFormat="1" ht="24.95" customHeight="1" x14ac:dyDescent="0.2">
      <c r="A23" s="193" t="s">
        <v>154</v>
      </c>
      <c r="B23" s="199" t="s">
        <v>155</v>
      </c>
      <c r="C23" s="113">
        <v>1.0795820333779031</v>
      </c>
      <c r="D23" s="115">
        <v>218</v>
      </c>
      <c r="E23" s="114">
        <v>160</v>
      </c>
      <c r="F23" s="114">
        <v>297</v>
      </c>
      <c r="G23" s="114">
        <v>160</v>
      </c>
      <c r="H23" s="140">
        <v>185</v>
      </c>
      <c r="I23" s="115">
        <v>33</v>
      </c>
      <c r="J23" s="116">
        <v>17.837837837837839</v>
      </c>
    </row>
    <row r="24" spans="1:15" s="110" customFormat="1" ht="24.95" customHeight="1" x14ac:dyDescent="0.2">
      <c r="A24" s="193" t="s">
        <v>156</v>
      </c>
      <c r="B24" s="199" t="s">
        <v>221</v>
      </c>
      <c r="C24" s="113">
        <v>10.949338879809835</v>
      </c>
      <c r="D24" s="115">
        <v>2211</v>
      </c>
      <c r="E24" s="114">
        <v>1668</v>
      </c>
      <c r="F24" s="114">
        <v>2160</v>
      </c>
      <c r="G24" s="114">
        <v>1866</v>
      </c>
      <c r="H24" s="140">
        <v>1938</v>
      </c>
      <c r="I24" s="115">
        <v>273</v>
      </c>
      <c r="J24" s="116">
        <v>14.086687306501547</v>
      </c>
    </row>
    <row r="25" spans="1:15" s="110" customFormat="1" ht="24.95" customHeight="1" x14ac:dyDescent="0.2">
      <c r="A25" s="193" t="s">
        <v>222</v>
      </c>
      <c r="B25" s="204" t="s">
        <v>159</v>
      </c>
      <c r="C25" s="113">
        <v>9.7855692566731047</v>
      </c>
      <c r="D25" s="115">
        <v>1976</v>
      </c>
      <c r="E25" s="114">
        <v>1491</v>
      </c>
      <c r="F25" s="114">
        <v>2053</v>
      </c>
      <c r="G25" s="114">
        <v>1663</v>
      </c>
      <c r="H25" s="140">
        <v>1768</v>
      </c>
      <c r="I25" s="115">
        <v>208</v>
      </c>
      <c r="J25" s="116">
        <v>11.764705882352942</v>
      </c>
    </row>
    <row r="26" spans="1:15" s="110" customFormat="1" ht="24.95" customHeight="1" x14ac:dyDescent="0.2">
      <c r="A26" s="201">
        <v>782.78300000000002</v>
      </c>
      <c r="B26" s="203" t="s">
        <v>160</v>
      </c>
      <c r="C26" s="113">
        <v>9.211112761848165</v>
      </c>
      <c r="D26" s="115">
        <v>1860</v>
      </c>
      <c r="E26" s="114">
        <v>1487</v>
      </c>
      <c r="F26" s="114">
        <v>2068</v>
      </c>
      <c r="G26" s="114">
        <v>2107</v>
      </c>
      <c r="H26" s="140">
        <v>1719</v>
      </c>
      <c r="I26" s="115">
        <v>141</v>
      </c>
      <c r="J26" s="116">
        <v>8.2024432809773131</v>
      </c>
    </row>
    <row r="27" spans="1:15" s="110" customFormat="1" ht="24.95" customHeight="1" x14ac:dyDescent="0.2">
      <c r="A27" s="193" t="s">
        <v>161</v>
      </c>
      <c r="B27" s="199" t="s">
        <v>162</v>
      </c>
      <c r="C27" s="113">
        <v>2.4463923141682762</v>
      </c>
      <c r="D27" s="115">
        <v>494</v>
      </c>
      <c r="E27" s="114">
        <v>711</v>
      </c>
      <c r="F27" s="114">
        <v>979</v>
      </c>
      <c r="G27" s="114">
        <v>518</v>
      </c>
      <c r="H27" s="140">
        <v>550</v>
      </c>
      <c r="I27" s="115">
        <v>-56</v>
      </c>
      <c r="J27" s="116">
        <v>-10.181818181818182</v>
      </c>
    </row>
    <row r="28" spans="1:15" s="110" customFormat="1" ht="24.95" customHeight="1" x14ac:dyDescent="0.2">
      <c r="A28" s="193" t="s">
        <v>163</v>
      </c>
      <c r="B28" s="199" t="s">
        <v>164</v>
      </c>
      <c r="C28" s="113">
        <v>5.5860941910563069</v>
      </c>
      <c r="D28" s="115">
        <v>1128</v>
      </c>
      <c r="E28" s="114">
        <v>1207</v>
      </c>
      <c r="F28" s="114">
        <v>1910</v>
      </c>
      <c r="G28" s="114">
        <v>1004</v>
      </c>
      <c r="H28" s="140">
        <v>1198</v>
      </c>
      <c r="I28" s="115">
        <v>-70</v>
      </c>
      <c r="J28" s="116">
        <v>-5.8430717863105173</v>
      </c>
    </row>
    <row r="29" spans="1:15" s="110" customFormat="1" ht="24.95" customHeight="1" x14ac:dyDescent="0.2">
      <c r="A29" s="193">
        <v>86</v>
      </c>
      <c r="B29" s="199" t="s">
        <v>165</v>
      </c>
      <c r="C29" s="113">
        <v>6.452731144456</v>
      </c>
      <c r="D29" s="115">
        <v>1303</v>
      </c>
      <c r="E29" s="114">
        <v>1087</v>
      </c>
      <c r="F29" s="114">
        <v>1806</v>
      </c>
      <c r="G29" s="114">
        <v>1056</v>
      </c>
      <c r="H29" s="140">
        <v>1340</v>
      </c>
      <c r="I29" s="115">
        <v>-37</v>
      </c>
      <c r="J29" s="116">
        <v>-2.7611940298507465</v>
      </c>
    </row>
    <row r="30" spans="1:15" s="110" customFormat="1" ht="24.95" customHeight="1" x14ac:dyDescent="0.2">
      <c r="A30" s="193">
        <v>87.88</v>
      </c>
      <c r="B30" s="204" t="s">
        <v>166</v>
      </c>
      <c r="C30" s="113">
        <v>7.5719308671321741</v>
      </c>
      <c r="D30" s="115">
        <v>1529</v>
      </c>
      <c r="E30" s="114">
        <v>1311</v>
      </c>
      <c r="F30" s="114">
        <v>2208</v>
      </c>
      <c r="G30" s="114">
        <v>1363</v>
      </c>
      <c r="H30" s="140">
        <v>1444</v>
      </c>
      <c r="I30" s="115">
        <v>85</v>
      </c>
      <c r="J30" s="116">
        <v>5.8864265927977844</v>
      </c>
    </row>
    <row r="31" spans="1:15" s="110" customFormat="1" ht="24.95" customHeight="1" x14ac:dyDescent="0.2">
      <c r="A31" s="193" t="s">
        <v>167</v>
      </c>
      <c r="B31" s="199" t="s">
        <v>168</v>
      </c>
      <c r="C31" s="113">
        <v>5.7693260040608134</v>
      </c>
      <c r="D31" s="115">
        <v>1165</v>
      </c>
      <c r="E31" s="114">
        <v>1158</v>
      </c>
      <c r="F31" s="114">
        <v>1522</v>
      </c>
      <c r="G31" s="114">
        <v>1185</v>
      </c>
      <c r="H31" s="140">
        <v>1185</v>
      </c>
      <c r="I31" s="115">
        <v>-20</v>
      </c>
      <c r="J31" s="116">
        <v>-1.6877637130801688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0.87654137572426083</v>
      </c>
      <c r="D34" s="115">
        <v>177</v>
      </c>
      <c r="E34" s="114">
        <v>15</v>
      </c>
      <c r="F34" s="114">
        <v>45</v>
      </c>
      <c r="G34" s="114">
        <v>44</v>
      </c>
      <c r="H34" s="140">
        <v>90</v>
      </c>
      <c r="I34" s="115">
        <v>87</v>
      </c>
      <c r="J34" s="116">
        <v>96.666666666666671</v>
      </c>
    </row>
    <row r="35" spans="1:10" s="110" customFormat="1" ht="24.95" customHeight="1" x14ac:dyDescent="0.2">
      <c r="A35" s="292" t="s">
        <v>171</v>
      </c>
      <c r="B35" s="293" t="s">
        <v>172</v>
      </c>
      <c r="C35" s="113">
        <v>12.395384539196751</v>
      </c>
      <c r="D35" s="115">
        <v>2503</v>
      </c>
      <c r="E35" s="114">
        <v>1590</v>
      </c>
      <c r="F35" s="114">
        <v>3114</v>
      </c>
      <c r="G35" s="114">
        <v>1959</v>
      </c>
      <c r="H35" s="140">
        <v>2428</v>
      </c>
      <c r="I35" s="115">
        <v>75</v>
      </c>
      <c r="J35" s="116">
        <v>3.088962108731466</v>
      </c>
    </row>
    <row r="36" spans="1:10" s="110" customFormat="1" ht="24.95" customHeight="1" x14ac:dyDescent="0.2">
      <c r="A36" s="294" t="s">
        <v>173</v>
      </c>
      <c r="B36" s="295" t="s">
        <v>174</v>
      </c>
      <c r="C36" s="125">
        <v>86.728074085078987</v>
      </c>
      <c r="D36" s="143">
        <v>17513</v>
      </c>
      <c r="E36" s="144">
        <v>15679</v>
      </c>
      <c r="F36" s="144">
        <v>22106</v>
      </c>
      <c r="G36" s="144">
        <v>16345</v>
      </c>
      <c r="H36" s="145">
        <v>16886</v>
      </c>
      <c r="I36" s="143">
        <v>627</v>
      </c>
      <c r="J36" s="146">
        <v>3.7131351415373683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20193</v>
      </c>
      <c r="F11" s="264">
        <v>17284</v>
      </c>
      <c r="G11" s="264">
        <v>25265</v>
      </c>
      <c r="H11" s="264">
        <v>18348</v>
      </c>
      <c r="I11" s="265">
        <v>19404</v>
      </c>
      <c r="J11" s="263">
        <v>789</v>
      </c>
      <c r="K11" s="266">
        <v>4.0661719233147808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23.285296885059179</v>
      </c>
      <c r="E13" s="115">
        <v>4702</v>
      </c>
      <c r="F13" s="114">
        <v>4115</v>
      </c>
      <c r="G13" s="114">
        <v>5612</v>
      </c>
      <c r="H13" s="114">
        <v>4347</v>
      </c>
      <c r="I13" s="140">
        <v>4022</v>
      </c>
      <c r="J13" s="115">
        <v>680</v>
      </c>
      <c r="K13" s="116">
        <v>16.907011437095971</v>
      </c>
    </row>
    <row r="14" spans="1:15" ht="15.95" customHeight="1" x14ac:dyDescent="0.2">
      <c r="A14" s="306" t="s">
        <v>230</v>
      </c>
      <c r="B14" s="307"/>
      <c r="C14" s="308"/>
      <c r="D14" s="113">
        <v>47.536274946763733</v>
      </c>
      <c r="E14" s="115">
        <v>9599</v>
      </c>
      <c r="F14" s="114">
        <v>8006</v>
      </c>
      <c r="G14" s="114">
        <v>13492</v>
      </c>
      <c r="H14" s="114">
        <v>8882</v>
      </c>
      <c r="I14" s="140">
        <v>9670</v>
      </c>
      <c r="J14" s="115">
        <v>-71</v>
      </c>
      <c r="K14" s="116">
        <v>-0.73422957600827299</v>
      </c>
    </row>
    <row r="15" spans="1:15" ht="15.95" customHeight="1" x14ac:dyDescent="0.2">
      <c r="A15" s="306" t="s">
        <v>231</v>
      </c>
      <c r="B15" s="307"/>
      <c r="C15" s="308"/>
      <c r="D15" s="113">
        <v>12.786609221017184</v>
      </c>
      <c r="E15" s="115">
        <v>2582</v>
      </c>
      <c r="F15" s="114">
        <v>2017</v>
      </c>
      <c r="G15" s="114">
        <v>2546</v>
      </c>
      <c r="H15" s="114">
        <v>2033</v>
      </c>
      <c r="I15" s="140">
        <v>2274</v>
      </c>
      <c r="J15" s="115">
        <v>308</v>
      </c>
      <c r="K15" s="116">
        <v>13.544415127528584</v>
      </c>
    </row>
    <row r="16" spans="1:15" ht="15.95" customHeight="1" x14ac:dyDescent="0.2">
      <c r="A16" s="306" t="s">
        <v>232</v>
      </c>
      <c r="B16" s="307"/>
      <c r="C16" s="308"/>
      <c r="D16" s="113">
        <v>16.064973010449165</v>
      </c>
      <c r="E16" s="115">
        <v>3244</v>
      </c>
      <c r="F16" s="114">
        <v>3096</v>
      </c>
      <c r="G16" s="114">
        <v>3268</v>
      </c>
      <c r="H16" s="114">
        <v>3031</v>
      </c>
      <c r="I16" s="140">
        <v>3356</v>
      </c>
      <c r="J16" s="115">
        <v>-112</v>
      </c>
      <c r="K16" s="116">
        <v>-3.3373063170441002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0.27237161392561776</v>
      </c>
      <c r="E18" s="115">
        <v>55</v>
      </c>
      <c r="F18" s="114">
        <v>34</v>
      </c>
      <c r="G18" s="114">
        <v>65</v>
      </c>
      <c r="H18" s="114">
        <v>46</v>
      </c>
      <c r="I18" s="140">
        <v>77</v>
      </c>
      <c r="J18" s="115">
        <v>-22</v>
      </c>
      <c r="K18" s="116">
        <v>-28.571428571428573</v>
      </c>
    </row>
    <row r="19" spans="1:11" ht="14.1" customHeight="1" x14ac:dyDescent="0.2">
      <c r="A19" s="306" t="s">
        <v>235</v>
      </c>
      <c r="B19" s="307" t="s">
        <v>236</v>
      </c>
      <c r="C19" s="308"/>
      <c r="D19" s="113">
        <v>0.17827960184222255</v>
      </c>
      <c r="E19" s="115">
        <v>36</v>
      </c>
      <c r="F19" s="114">
        <v>14</v>
      </c>
      <c r="G19" s="114">
        <v>29</v>
      </c>
      <c r="H19" s="114">
        <v>25</v>
      </c>
      <c r="I19" s="140">
        <v>19</v>
      </c>
      <c r="J19" s="115">
        <v>17</v>
      </c>
      <c r="K19" s="116">
        <v>89.473684210526315</v>
      </c>
    </row>
    <row r="20" spans="1:11" ht="14.1" customHeight="1" x14ac:dyDescent="0.2">
      <c r="A20" s="306">
        <v>12</v>
      </c>
      <c r="B20" s="307" t="s">
        <v>237</v>
      </c>
      <c r="C20" s="308"/>
      <c r="D20" s="113">
        <v>1.5847075719308672</v>
      </c>
      <c r="E20" s="115">
        <v>320</v>
      </c>
      <c r="F20" s="114">
        <v>92</v>
      </c>
      <c r="G20" s="114">
        <v>203</v>
      </c>
      <c r="H20" s="114">
        <v>157</v>
      </c>
      <c r="I20" s="140">
        <v>198</v>
      </c>
      <c r="J20" s="115">
        <v>122</v>
      </c>
      <c r="K20" s="116">
        <v>61.616161616161619</v>
      </c>
    </row>
    <row r="21" spans="1:11" ht="14.1" customHeight="1" x14ac:dyDescent="0.2">
      <c r="A21" s="306">
        <v>21</v>
      </c>
      <c r="B21" s="307" t="s">
        <v>238</v>
      </c>
      <c r="C21" s="308"/>
      <c r="D21" s="113" t="s">
        <v>514</v>
      </c>
      <c r="E21" s="115" t="s">
        <v>514</v>
      </c>
      <c r="F21" s="114">
        <v>31</v>
      </c>
      <c r="G21" s="114">
        <v>26</v>
      </c>
      <c r="H21" s="114">
        <v>17</v>
      </c>
      <c r="I21" s="140">
        <v>27</v>
      </c>
      <c r="J21" s="115" t="s">
        <v>514</v>
      </c>
      <c r="K21" s="116" t="s">
        <v>514</v>
      </c>
    </row>
    <row r="22" spans="1:11" ht="14.1" customHeight="1" x14ac:dyDescent="0.2">
      <c r="A22" s="306">
        <v>22</v>
      </c>
      <c r="B22" s="307" t="s">
        <v>239</v>
      </c>
      <c r="C22" s="308"/>
      <c r="D22" s="113">
        <v>0.78740157480314965</v>
      </c>
      <c r="E22" s="115">
        <v>159</v>
      </c>
      <c r="F22" s="114">
        <v>131</v>
      </c>
      <c r="G22" s="114">
        <v>268</v>
      </c>
      <c r="H22" s="114">
        <v>193</v>
      </c>
      <c r="I22" s="140">
        <v>168</v>
      </c>
      <c r="J22" s="115">
        <v>-9</v>
      </c>
      <c r="K22" s="116">
        <v>-5.3571428571428568</v>
      </c>
    </row>
    <row r="23" spans="1:11" ht="14.1" customHeight="1" x14ac:dyDescent="0.2">
      <c r="A23" s="306">
        <v>23</v>
      </c>
      <c r="B23" s="307" t="s">
        <v>240</v>
      </c>
      <c r="C23" s="308"/>
      <c r="D23" s="113">
        <v>1.2083395235972862</v>
      </c>
      <c r="E23" s="115">
        <v>244</v>
      </c>
      <c r="F23" s="114">
        <v>123</v>
      </c>
      <c r="G23" s="114">
        <v>270</v>
      </c>
      <c r="H23" s="114">
        <v>160</v>
      </c>
      <c r="I23" s="140">
        <v>167</v>
      </c>
      <c r="J23" s="115">
        <v>77</v>
      </c>
      <c r="K23" s="116">
        <v>46.107784431137723</v>
      </c>
    </row>
    <row r="24" spans="1:11" ht="14.1" customHeight="1" x14ac:dyDescent="0.2">
      <c r="A24" s="306">
        <v>24</v>
      </c>
      <c r="B24" s="307" t="s">
        <v>241</v>
      </c>
      <c r="C24" s="308"/>
      <c r="D24" s="113">
        <v>1.460902292873768</v>
      </c>
      <c r="E24" s="115">
        <v>295</v>
      </c>
      <c r="F24" s="114">
        <v>248</v>
      </c>
      <c r="G24" s="114">
        <v>360</v>
      </c>
      <c r="H24" s="114">
        <v>276</v>
      </c>
      <c r="I24" s="140">
        <v>333</v>
      </c>
      <c r="J24" s="115">
        <v>-38</v>
      </c>
      <c r="K24" s="116">
        <v>-11.411411411411411</v>
      </c>
    </row>
    <row r="25" spans="1:11" ht="14.1" customHeight="1" x14ac:dyDescent="0.2">
      <c r="A25" s="306">
        <v>25</v>
      </c>
      <c r="B25" s="307" t="s">
        <v>242</v>
      </c>
      <c r="C25" s="308"/>
      <c r="D25" s="113">
        <v>3.8577724954192045</v>
      </c>
      <c r="E25" s="115">
        <v>779</v>
      </c>
      <c r="F25" s="114">
        <v>491</v>
      </c>
      <c r="G25" s="114">
        <v>834</v>
      </c>
      <c r="H25" s="114">
        <v>638</v>
      </c>
      <c r="I25" s="140">
        <v>777</v>
      </c>
      <c r="J25" s="115">
        <v>2</v>
      </c>
      <c r="K25" s="116">
        <v>0.2574002574002574</v>
      </c>
    </row>
    <row r="26" spans="1:11" ht="14.1" customHeight="1" x14ac:dyDescent="0.2">
      <c r="A26" s="306">
        <v>26</v>
      </c>
      <c r="B26" s="307" t="s">
        <v>243</v>
      </c>
      <c r="C26" s="308"/>
      <c r="D26" s="113">
        <v>2.9465656415589563</v>
      </c>
      <c r="E26" s="115">
        <v>595</v>
      </c>
      <c r="F26" s="114">
        <v>418</v>
      </c>
      <c r="G26" s="114">
        <v>894</v>
      </c>
      <c r="H26" s="114">
        <v>518</v>
      </c>
      <c r="I26" s="140">
        <v>618</v>
      </c>
      <c r="J26" s="115">
        <v>-23</v>
      </c>
      <c r="K26" s="116">
        <v>-3.7216828478964401</v>
      </c>
    </row>
    <row r="27" spans="1:11" ht="14.1" customHeight="1" x14ac:dyDescent="0.2">
      <c r="A27" s="306">
        <v>27</v>
      </c>
      <c r="B27" s="307" t="s">
        <v>244</v>
      </c>
      <c r="C27" s="308"/>
      <c r="D27" s="113">
        <v>2.3523003020848807</v>
      </c>
      <c r="E27" s="115">
        <v>475</v>
      </c>
      <c r="F27" s="114">
        <v>320</v>
      </c>
      <c r="G27" s="114">
        <v>412</v>
      </c>
      <c r="H27" s="114">
        <v>424</v>
      </c>
      <c r="I27" s="140">
        <v>470</v>
      </c>
      <c r="J27" s="115">
        <v>5</v>
      </c>
      <c r="K27" s="116">
        <v>1.0638297872340425</v>
      </c>
    </row>
    <row r="28" spans="1:11" ht="14.1" customHeight="1" x14ac:dyDescent="0.2">
      <c r="A28" s="306">
        <v>28</v>
      </c>
      <c r="B28" s="307" t="s">
        <v>245</v>
      </c>
      <c r="C28" s="308"/>
      <c r="D28" s="113">
        <v>0.16342296835537068</v>
      </c>
      <c r="E28" s="115">
        <v>33</v>
      </c>
      <c r="F28" s="114">
        <v>25</v>
      </c>
      <c r="G28" s="114">
        <v>43</v>
      </c>
      <c r="H28" s="114">
        <v>29</v>
      </c>
      <c r="I28" s="140">
        <v>40</v>
      </c>
      <c r="J28" s="115">
        <v>-7</v>
      </c>
      <c r="K28" s="116">
        <v>-17.5</v>
      </c>
    </row>
    <row r="29" spans="1:11" ht="14.1" customHeight="1" x14ac:dyDescent="0.2">
      <c r="A29" s="306">
        <v>29</v>
      </c>
      <c r="B29" s="307" t="s">
        <v>246</v>
      </c>
      <c r="C29" s="308"/>
      <c r="D29" s="113">
        <v>3.808250383796365</v>
      </c>
      <c r="E29" s="115">
        <v>769</v>
      </c>
      <c r="F29" s="114">
        <v>738</v>
      </c>
      <c r="G29" s="114">
        <v>1077</v>
      </c>
      <c r="H29" s="114">
        <v>969</v>
      </c>
      <c r="I29" s="140">
        <v>903</v>
      </c>
      <c r="J29" s="115">
        <v>-134</v>
      </c>
      <c r="K29" s="116">
        <v>-14.839424141749722</v>
      </c>
    </row>
    <row r="30" spans="1:11" ht="14.1" customHeight="1" x14ac:dyDescent="0.2">
      <c r="A30" s="306" t="s">
        <v>247</v>
      </c>
      <c r="B30" s="307" t="s">
        <v>248</v>
      </c>
      <c r="C30" s="308"/>
      <c r="D30" s="113" t="s">
        <v>514</v>
      </c>
      <c r="E30" s="115" t="s">
        <v>514</v>
      </c>
      <c r="F30" s="114" t="s">
        <v>514</v>
      </c>
      <c r="G30" s="114" t="s">
        <v>514</v>
      </c>
      <c r="H30" s="114">
        <v>342</v>
      </c>
      <c r="I30" s="140">
        <v>244</v>
      </c>
      <c r="J30" s="115" t="s">
        <v>514</v>
      </c>
      <c r="K30" s="116" t="s">
        <v>514</v>
      </c>
    </row>
    <row r="31" spans="1:11" ht="14.1" customHeight="1" x14ac:dyDescent="0.2">
      <c r="A31" s="306" t="s">
        <v>249</v>
      </c>
      <c r="B31" s="307" t="s">
        <v>250</v>
      </c>
      <c r="C31" s="308"/>
      <c r="D31" s="113">
        <v>2.9366612192343879</v>
      </c>
      <c r="E31" s="115">
        <v>593</v>
      </c>
      <c r="F31" s="114">
        <v>583</v>
      </c>
      <c r="G31" s="114">
        <v>742</v>
      </c>
      <c r="H31" s="114">
        <v>627</v>
      </c>
      <c r="I31" s="140">
        <v>656</v>
      </c>
      <c r="J31" s="115">
        <v>-63</v>
      </c>
      <c r="K31" s="116">
        <v>-9.6036585365853657</v>
      </c>
    </row>
    <row r="32" spans="1:11" ht="14.1" customHeight="1" x14ac:dyDescent="0.2">
      <c r="A32" s="306">
        <v>31</v>
      </c>
      <c r="B32" s="307" t="s">
        <v>251</v>
      </c>
      <c r="C32" s="308"/>
      <c r="D32" s="113">
        <v>1.0944386668647552</v>
      </c>
      <c r="E32" s="115">
        <v>221</v>
      </c>
      <c r="F32" s="114">
        <v>169</v>
      </c>
      <c r="G32" s="114">
        <v>213</v>
      </c>
      <c r="H32" s="114">
        <v>179</v>
      </c>
      <c r="I32" s="140">
        <v>185</v>
      </c>
      <c r="J32" s="115">
        <v>36</v>
      </c>
      <c r="K32" s="116">
        <v>19.45945945945946</v>
      </c>
    </row>
    <row r="33" spans="1:11" ht="14.1" customHeight="1" x14ac:dyDescent="0.2">
      <c r="A33" s="306">
        <v>32</v>
      </c>
      <c r="B33" s="307" t="s">
        <v>252</v>
      </c>
      <c r="C33" s="308"/>
      <c r="D33" s="113">
        <v>2.0502154211855594</v>
      </c>
      <c r="E33" s="115">
        <v>414</v>
      </c>
      <c r="F33" s="114">
        <v>196</v>
      </c>
      <c r="G33" s="114">
        <v>394</v>
      </c>
      <c r="H33" s="114">
        <v>316</v>
      </c>
      <c r="I33" s="140">
        <v>381</v>
      </c>
      <c r="J33" s="115">
        <v>33</v>
      </c>
      <c r="K33" s="116">
        <v>8.6614173228346463</v>
      </c>
    </row>
    <row r="34" spans="1:11" ht="14.1" customHeight="1" x14ac:dyDescent="0.2">
      <c r="A34" s="306">
        <v>33</v>
      </c>
      <c r="B34" s="307" t="s">
        <v>253</v>
      </c>
      <c r="C34" s="308"/>
      <c r="D34" s="113">
        <v>0.90625464269796463</v>
      </c>
      <c r="E34" s="115">
        <v>183</v>
      </c>
      <c r="F34" s="114">
        <v>103</v>
      </c>
      <c r="G34" s="114">
        <v>247</v>
      </c>
      <c r="H34" s="114">
        <v>185</v>
      </c>
      <c r="I34" s="140">
        <v>220</v>
      </c>
      <c r="J34" s="115">
        <v>-37</v>
      </c>
      <c r="K34" s="116">
        <v>-16.818181818181817</v>
      </c>
    </row>
    <row r="35" spans="1:11" ht="14.1" customHeight="1" x14ac:dyDescent="0.2">
      <c r="A35" s="306">
        <v>34</v>
      </c>
      <c r="B35" s="307" t="s">
        <v>254</v>
      </c>
      <c r="C35" s="308"/>
      <c r="D35" s="113">
        <v>2.5206754816025354</v>
      </c>
      <c r="E35" s="115">
        <v>509</v>
      </c>
      <c r="F35" s="114">
        <v>300</v>
      </c>
      <c r="G35" s="114">
        <v>440</v>
      </c>
      <c r="H35" s="114">
        <v>405</v>
      </c>
      <c r="I35" s="140">
        <v>418</v>
      </c>
      <c r="J35" s="115">
        <v>91</v>
      </c>
      <c r="K35" s="116">
        <v>21.770334928229666</v>
      </c>
    </row>
    <row r="36" spans="1:11" ht="14.1" customHeight="1" x14ac:dyDescent="0.2">
      <c r="A36" s="306">
        <v>41</v>
      </c>
      <c r="B36" s="307" t="s">
        <v>255</v>
      </c>
      <c r="C36" s="308"/>
      <c r="D36" s="113">
        <v>0.96568117664537212</v>
      </c>
      <c r="E36" s="115">
        <v>195</v>
      </c>
      <c r="F36" s="114">
        <v>163</v>
      </c>
      <c r="G36" s="114">
        <v>221</v>
      </c>
      <c r="H36" s="114">
        <v>208</v>
      </c>
      <c r="I36" s="140">
        <v>148</v>
      </c>
      <c r="J36" s="115">
        <v>47</v>
      </c>
      <c r="K36" s="116">
        <v>31.756756756756758</v>
      </c>
    </row>
    <row r="37" spans="1:11" ht="14.1" customHeight="1" x14ac:dyDescent="0.2">
      <c r="A37" s="306">
        <v>42</v>
      </c>
      <c r="B37" s="307" t="s">
        <v>256</v>
      </c>
      <c r="C37" s="308"/>
      <c r="D37" s="113">
        <v>0.14361412370623483</v>
      </c>
      <c r="E37" s="115">
        <v>29</v>
      </c>
      <c r="F37" s="114">
        <v>24</v>
      </c>
      <c r="G37" s="114">
        <v>30</v>
      </c>
      <c r="H37" s="114">
        <v>28</v>
      </c>
      <c r="I37" s="140">
        <v>37</v>
      </c>
      <c r="J37" s="115">
        <v>-8</v>
      </c>
      <c r="K37" s="116">
        <v>-21.621621621621621</v>
      </c>
    </row>
    <row r="38" spans="1:11" ht="14.1" customHeight="1" x14ac:dyDescent="0.2">
      <c r="A38" s="306">
        <v>43</v>
      </c>
      <c r="B38" s="307" t="s">
        <v>257</v>
      </c>
      <c r="C38" s="308"/>
      <c r="D38" s="113">
        <v>2.7484771950675975</v>
      </c>
      <c r="E38" s="115">
        <v>555</v>
      </c>
      <c r="F38" s="114">
        <v>607</v>
      </c>
      <c r="G38" s="114">
        <v>758</v>
      </c>
      <c r="H38" s="114">
        <v>563</v>
      </c>
      <c r="I38" s="140">
        <v>604</v>
      </c>
      <c r="J38" s="115">
        <v>-49</v>
      </c>
      <c r="K38" s="116">
        <v>-8.112582781456954</v>
      </c>
    </row>
    <row r="39" spans="1:11" ht="14.1" customHeight="1" x14ac:dyDescent="0.2">
      <c r="A39" s="306">
        <v>51</v>
      </c>
      <c r="B39" s="307" t="s">
        <v>258</v>
      </c>
      <c r="C39" s="308"/>
      <c r="D39" s="113">
        <v>7.2549893527460014</v>
      </c>
      <c r="E39" s="115">
        <v>1465</v>
      </c>
      <c r="F39" s="114">
        <v>1348</v>
      </c>
      <c r="G39" s="114">
        <v>2048</v>
      </c>
      <c r="H39" s="114">
        <v>1317</v>
      </c>
      <c r="I39" s="140">
        <v>1286</v>
      </c>
      <c r="J39" s="115">
        <v>179</v>
      </c>
      <c r="K39" s="116">
        <v>13.919129082426128</v>
      </c>
    </row>
    <row r="40" spans="1:11" ht="14.1" customHeight="1" x14ac:dyDescent="0.2">
      <c r="A40" s="306" t="s">
        <v>259</v>
      </c>
      <c r="B40" s="307" t="s">
        <v>260</v>
      </c>
      <c r="C40" s="308"/>
      <c r="D40" s="113">
        <v>6.5369187342148267</v>
      </c>
      <c r="E40" s="115">
        <v>1320</v>
      </c>
      <c r="F40" s="114">
        <v>1262</v>
      </c>
      <c r="G40" s="114">
        <v>1897</v>
      </c>
      <c r="H40" s="114">
        <v>1206</v>
      </c>
      <c r="I40" s="140">
        <v>1179</v>
      </c>
      <c r="J40" s="115">
        <v>141</v>
      </c>
      <c r="K40" s="116">
        <v>11.959287531806616</v>
      </c>
    </row>
    <row r="41" spans="1:11" ht="14.1" customHeight="1" x14ac:dyDescent="0.2">
      <c r="A41" s="306"/>
      <c r="B41" s="307" t="s">
        <v>261</v>
      </c>
      <c r="C41" s="308"/>
      <c r="D41" s="113">
        <v>6.0367454068241466</v>
      </c>
      <c r="E41" s="115">
        <v>1219</v>
      </c>
      <c r="F41" s="114">
        <v>1074</v>
      </c>
      <c r="G41" s="114">
        <v>1528</v>
      </c>
      <c r="H41" s="114">
        <v>1085</v>
      </c>
      <c r="I41" s="140">
        <v>1032</v>
      </c>
      <c r="J41" s="115">
        <v>187</v>
      </c>
      <c r="K41" s="116">
        <v>18.120155038759691</v>
      </c>
    </row>
    <row r="42" spans="1:11" ht="14.1" customHeight="1" x14ac:dyDescent="0.2">
      <c r="A42" s="306">
        <v>52</v>
      </c>
      <c r="B42" s="307" t="s">
        <v>262</v>
      </c>
      <c r="C42" s="308"/>
      <c r="D42" s="113">
        <v>3.070370920616055</v>
      </c>
      <c r="E42" s="115">
        <v>620</v>
      </c>
      <c r="F42" s="114">
        <v>493</v>
      </c>
      <c r="G42" s="114">
        <v>592</v>
      </c>
      <c r="H42" s="114">
        <v>484</v>
      </c>
      <c r="I42" s="140">
        <v>580</v>
      </c>
      <c r="J42" s="115">
        <v>40</v>
      </c>
      <c r="K42" s="116">
        <v>6.8965517241379306</v>
      </c>
    </row>
    <row r="43" spans="1:11" ht="14.1" customHeight="1" x14ac:dyDescent="0.2">
      <c r="A43" s="306" t="s">
        <v>263</v>
      </c>
      <c r="B43" s="307" t="s">
        <v>264</v>
      </c>
      <c r="C43" s="308"/>
      <c r="D43" s="113">
        <v>2.5751498043876593</v>
      </c>
      <c r="E43" s="115">
        <v>520</v>
      </c>
      <c r="F43" s="114">
        <v>373</v>
      </c>
      <c r="G43" s="114">
        <v>504</v>
      </c>
      <c r="H43" s="114">
        <v>411</v>
      </c>
      <c r="I43" s="140">
        <v>505</v>
      </c>
      <c r="J43" s="115">
        <v>15</v>
      </c>
      <c r="K43" s="116">
        <v>2.9702970297029703</v>
      </c>
    </row>
    <row r="44" spans="1:11" ht="14.1" customHeight="1" x14ac:dyDescent="0.2">
      <c r="A44" s="306">
        <v>53</v>
      </c>
      <c r="B44" s="307" t="s">
        <v>265</v>
      </c>
      <c r="C44" s="308"/>
      <c r="D44" s="113">
        <v>1.5005199821720399</v>
      </c>
      <c r="E44" s="115">
        <v>303</v>
      </c>
      <c r="F44" s="114">
        <v>265</v>
      </c>
      <c r="G44" s="114">
        <v>377</v>
      </c>
      <c r="H44" s="114">
        <v>398</v>
      </c>
      <c r="I44" s="140">
        <v>321</v>
      </c>
      <c r="J44" s="115">
        <v>-18</v>
      </c>
      <c r="K44" s="116">
        <v>-5.6074766355140184</v>
      </c>
    </row>
    <row r="45" spans="1:11" ht="14.1" customHeight="1" x14ac:dyDescent="0.2">
      <c r="A45" s="306" t="s">
        <v>266</v>
      </c>
      <c r="B45" s="307" t="s">
        <v>267</v>
      </c>
      <c r="C45" s="308"/>
      <c r="D45" s="113">
        <v>1.5005199821720399</v>
      </c>
      <c r="E45" s="115">
        <v>303</v>
      </c>
      <c r="F45" s="114">
        <v>258</v>
      </c>
      <c r="G45" s="114">
        <v>352</v>
      </c>
      <c r="H45" s="114">
        <v>381</v>
      </c>
      <c r="I45" s="140">
        <v>311</v>
      </c>
      <c r="J45" s="115">
        <v>-8</v>
      </c>
      <c r="K45" s="116">
        <v>-2.572347266881029</v>
      </c>
    </row>
    <row r="46" spans="1:11" ht="14.1" customHeight="1" x14ac:dyDescent="0.2">
      <c r="A46" s="306">
        <v>54</v>
      </c>
      <c r="B46" s="307" t="s">
        <v>268</v>
      </c>
      <c r="C46" s="308"/>
      <c r="D46" s="113">
        <v>4.3331847669984649</v>
      </c>
      <c r="E46" s="115">
        <v>875</v>
      </c>
      <c r="F46" s="114">
        <v>626</v>
      </c>
      <c r="G46" s="114">
        <v>937</v>
      </c>
      <c r="H46" s="114">
        <v>740</v>
      </c>
      <c r="I46" s="140">
        <v>723</v>
      </c>
      <c r="J46" s="115">
        <v>152</v>
      </c>
      <c r="K46" s="116">
        <v>21.023513139695712</v>
      </c>
    </row>
    <row r="47" spans="1:11" ht="14.1" customHeight="1" x14ac:dyDescent="0.2">
      <c r="A47" s="306">
        <v>61</v>
      </c>
      <c r="B47" s="307" t="s">
        <v>269</v>
      </c>
      <c r="C47" s="308"/>
      <c r="D47" s="113">
        <v>2.6692418164710543</v>
      </c>
      <c r="E47" s="115">
        <v>539</v>
      </c>
      <c r="F47" s="114">
        <v>411</v>
      </c>
      <c r="G47" s="114">
        <v>547</v>
      </c>
      <c r="H47" s="114">
        <v>398</v>
      </c>
      <c r="I47" s="140">
        <v>500</v>
      </c>
      <c r="J47" s="115">
        <v>39</v>
      </c>
      <c r="K47" s="116">
        <v>7.8</v>
      </c>
    </row>
    <row r="48" spans="1:11" ht="14.1" customHeight="1" x14ac:dyDescent="0.2">
      <c r="A48" s="306">
        <v>62</v>
      </c>
      <c r="B48" s="307" t="s">
        <v>270</v>
      </c>
      <c r="C48" s="308"/>
      <c r="D48" s="113">
        <v>5.343435844104393</v>
      </c>
      <c r="E48" s="115">
        <v>1079</v>
      </c>
      <c r="F48" s="114">
        <v>1297</v>
      </c>
      <c r="G48" s="114">
        <v>1599</v>
      </c>
      <c r="H48" s="114">
        <v>1139</v>
      </c>
      <c r="I48" s="140">
        <v>1089</v>
      </c>
      <c r="J48" s="115">
        <v>-10</v>
      </c>
      <c r="K48" s="116">
        <v>-0.91827364554637281</v>
      </c>
    </row>
    <row r="49" spans="1:11" ht="14.1" customHeight="1" x14ac:dyDescent="0.2">
      <c r="A49" s="306">
        <v>63</v>
      </c>
      <c r="B49" s="307" t="s">
        <v>271</v>
      </c>
      <c r="C49" s="308"/>
      <c r="D49" s="113">
        <v>5.7396127370871097</v>
      </c>
      <c r="E49" s="115">
        <v>1159</v>
      </c>
      <c r="F49" s="114">
        <v>1246</v>
      </c>
      <c r="G49" s="114">
        <v>1628</v>
      </c>
      <c r="H49" s="114">
        <v>1373</v>
      </c>
      <c r="I49" s="140">
        <v>1264</v>
      </c>
      <c r="J49" s="115">
        <v>-105</v>
      </c>
      <c r="K49" s="116">
        <v>-8.3069620253164551</v>
      </c>
    </row>
    <row r="50" spans="1:11" ht="14.1" customHeight="1" x14ac:dyDescent="0.2">
      <c r="A50" s="306" t="s">
        <v>272</v>
      </c>
      <c r="B50" s="307" t="s">
        <v>273</v>
      </c>
      <c r="C50" s="308"/>
      <c r="D50" s="113">
        <v>0.90625464269796463</v>
      </c>
      <c r="E50" s="115">
        <v>183</v>
      </c>
      <c r="F50" s="114">
        <v>222</v>
      </c>
      <c r="G50" s="114">
        <v>348</v>
      </c>
      <c r="H50" s="114">
        <v>253</v>
      </c>
      <c r="I50" s="140">
        <v>194</v>
      </c>
      <c r="J50" s="115">
        <v>-11</v>
      </c>
      <c r="K50" s="116">
        <v>-5.6701030927835054</v>
      </c>
    </row>
    <row r="51" spans="1:11" ht="14.1" customHeight="1" x14ac:dyDescent="0.2">
      <c r="A51" s="306" t="s">
        <v>274</v>
      </c>
      <c r="B51" s="307" t="s">
        <v>275</v>
      </c>
      <c r="C51" s="308"/>
      <c r="D51" s="113">
        <v>4.2341405437527859</v>
      </c>
      <c r="E51" s="115">
        <v>855</v>
      </c>
      <c r="F51" s="114">
        <v>902</v>
      </c>
      <c r="G51" s="114">
        <v>1130</v>
      </c>
      <c r="H51" s="114">
        <v>1001</v>
      </c>
      <c r="I51" s="140">
        <v>814</v>
      </c>
      <c r="J51" s="115">
        <v>41</v>
      </c>
      <c r="K51" s="116">
        <v>5.0368550368550364</v>
      </c>
    </row>
    <row r="52" spans="1:11" ht="14.1" customHeight="1" x14ac:dyDescent="0.2">
      <c r="A52" s="306">
        <v>71</v>
      </c>
      <c r="B52" s="307" t="s">
        <v>276</v>
      </c>
      <c r="C52" s="308"/>
      <c r="D52" s="113">
        <v>12.212152726192246</v>
      </c>
      <c r="E52" s="115">
        <v>2466</v>
      </c>
      <c r="F52" s="114">
        <v>2183</v>
      </c>
      <c r="G52" s="114">
        <v>2665</v>
      </c>
      <c r="H52" s="114">
        <v>2289</v>
      </c>
      <c r="I52" s="140">
        <v>2350</v>
      </c>
      <c r="J52" s="115">
        <v>116</v>
      </c>
      <c r="K52" s="116">
        <v>4.9361702127659575</v>
      </c>
    </row>
    <row r="53" spans="1:11" ht="14.1" customHeight="1" x14ac:dyDescent="0.2">
      <c r="A53" s="306" t="s">
        <v>277</v>
      </c>
      <c r="B53" s="307" t="s">
        <v>278</v>
      </c>
      <c r="C53" s="308"/>
      <c r="D53" s="113">
        <v>4.511464368840687</v>
      </c>
      <c r="E53" s="115">
        <v>911</v>
      </c>
      <c r="F53" s="114">
        <v>787</v>
      </c>
      <c r="G53" s="114">
        <v>932</v>
      </c>
      <c r="H53" s="114">
        <v>771</v>
      </c>
      <c r="I53" s="140">
        <v>882</v>
      </c>
      <c r="J53" s="115">
        <v>29</v>
      </c>
      <c r="K53" s="116">
        <v>3.2879818594104306</v>
      </c>
    </row>
    <row r="54" spans="1:11" ht="14.1" customHeight="1" x14ac:dyDescent="0.2">
      <c r="A54" s="306" t="s">
        <v>279</v>
      </c>
      <c r="B54" s="307" t="s">
        <v>280</v>
      </c>
      <c r="C54" s="308"/>
      <c r="D54" s="113">
        <v>6.6161541128113699</v>
      </c>
      <c r="E54" s="115">
        <v>1336</v>
      </c>
      <c r="F54" s="114">
        <v>1223</v>
      </c>
      <c r="G54" s="114">
        <v>1528</v>
      </c>
      <c r="H54" s="114">
        <v>1312</v>
      </c>
      <c r="I54" s="140">
        <v>1233</v>
      </c>
      <c r="J54" s="115">
        <v>103</v>
      </c>
      <c r="K54" s="116">
        <v>8.3536090835360906</v>
      </c>
    </row>
    <row r="55" spans="1:11" ht="14.1" customHeight="1" x14ac:dyDescent="0.2">
      <c r="A55" s="306">
        <v>72</v>
      </c>
      <c r="B55" s="307" t="s">
        <v>281</v>
      </c>
      <c r="C55" s="308"/>
      <c r="D55" s="113">
        <v>2.1443074332689545</v>
      </c>
      <c r="E55" s="115">
        <v>433</v>
      </c>
      <c r="F55" s="114">
        <v>362</v>
      </c>
      <c r="G55" s="114">
        <v>465</v>
      </c>
      <c r="H55" s="114">
        <v>343</v>
      </c>
      <c r="I55" s="140">
        <v>375</v>
      </c>
      <c r="J55" s="115">
        <v>58</v>
      </c>
      <c r="K55" s="116">
        <v>15.466666666666667</v>
      </c>
    </row>
    <row r="56" spans="1:11" ht="14.1" customHeight="1" x14ac:dyDescent="0.2">
      <c r="A56" s="306" t="s">
        <v>282</v>
      </c>
      <c r="B56" s="307" t="s">
        <v>283</v>
      </c>
      <c r="C56" s="308"/>
      <c r="D56" s="113">
        <v>0.45065121576784034</v>
      </c>
      <c r="E56" s="115">
        <v>91</v>
      </c>
      <c r="F56" s="114">
        <v>74</v>
      </c>
      <c r="G56" s="114">
        <v>162</v>
      </c>
      <c r="H56" s="114">
        <v>68</v>
      </c>
      <c r="I56" s="140">
        <v>80</v>
      </c>
      <c r="J56" s="115">
        <v>11</v>
      </c>
      <c r="K56" s="116">
        <v>13.75</v>
      </c>
    </row>
    <row r="57" spans="1:11" ht="14.1" customHeight="1" x14ac:dyDescent="0.2">
      <c r="A57" s="306" t="s">
        <v>284</v>
      </c>
      <c r="B57" s="307" t="s">
        <v>285</v>
      </c>
      <c r="C57" s="308"/>
      <c r="D57" s="113">
        <v>1.228148368246422</v>
      </c>
      <c r="E57" s="115">
        <v>248</v>
      </c>
      <c r="F57" s="114">
        <v>211</v>
      </c>
      <c r="G57" s="114">
        <v>189</v>
      </c>
      <c r="H57" s="114">
        <v>210</v>
      </c>
      <c r="I57" s="140">
        <v>213</v>
      </c>
      <c r="J57" s="115">
        <v>35</v>
      </c>
      <c r="K57" s="116">
        <v>16.431924882629108</v>
      </c>
    </row>
    <row r="58" spans="1:11" ht="14.1" customHeight="1" x14ac:dyDescent="0.2">
      <c r="A58" s="306">
        <v>73</v>
      </c>
      <c r="B58" s="307" t="s">
        <v>286</v>
      </c>
      <c r="C58" s="308"/>
      <c r="D58" s="113">
        <v>1.6787995840142624</v>
      </c>
      <c r="E58" s="115">
        <v>339</v>
      </c>
      <c r="F58" s="114">
        <v>349</v>
      </c>
      <c r="G58" s="114">
        <v>643</v>
      </c>
      <c r="H58" s="114">
        <v>381</v>
      </c>
      <c r="I58" s="140">
        <v>347</v>
      </c>
      <c r="J58" s="115">
        <v>-8</v>
      </c>
      <c r="K58" s="116">
        <v>-2.3054755043227666</v>
      </c>
    </row>
    <row r="59" spans="1:11" ht="14.1" customHeight="1" x14ac:dyDescent="0.2">
      <c r="A59" s="306" t="s">
        <v>287</v>
      </c>
      <c r="B59" s="307" t="s">
        <v>288</v>
      </c>
      <c r="C59" s="308"/>
      <c r="D59" s="113">
        <v>0.93101569850938448</v>
      </c>
      <c r="E59" s="115">
        <v>188</v>
      </c>
      <c r="F59" s="114">
        <v>182</v>
      </c>
      <c r="G59" s="114">
        <v>453</v>
      </c>
      <c r="H59" s="114">
        <v>200</v>
      </c>
      <c r="I59" s="140">
        <v>205</v>
      </c>
      <c r="J59" s="115">
        <v>-17</v>
      </c>
      <c r="K59" s="116">
        <v>-8.2926829268292686</v>
      </c>
    </row>
    <row r="60" spans="1:11" ht="14.1" customHeight="1" x14ac:dyDescent="0.2">
      <c r="A60" s="306">
        <v>81</v>
      </c>
      <c r="B60" s="307" t="s">
        <v>289</v>
      </c>
      <c r="C60" s="308"/>
      <c r="D60" s="113">
        <v>7.1311840736889023</v>
      </c>
      <c r="E60" s="115">
        <v>1440</v>
      </c>
      <c r="F60" s="114">
        <v>1136</v>
      </c>
      <c r="G60" s="114">
        <v>1824</v>
      </c>
      <c r="H60" s="114">
        <v>1160</v>
      </c>
      <c r="I60" s="140">
        <v>1423</v>
      </c>
      <c r="J60" s="115">
        <v>17</v>
      </c>
      <c r="K60" s="116">
        <v>1.1946591707659873</v>
      </c>
    </row>
    <row r="61" spans="1:11" ht="14.1" customHeight="1" x14ac:dyDescent="0.2">
      <c r="A61" s="306" t="s">
        <v>290</v>
      </c>
      <c r="B61" s="307" t="s">
        <v>291</v>
      </c>
      <c r="C61" s="308"/>
      <c r="D61" s="113">
        <v>1.485663348685188</v>
      </c>
      <c r="E61" s="115">
        <v>300</v>
      </c>
      <c r="F61" s="114">
        <v>213</v>
      </c>
      <c r="G61" s="114">
        <v>364</v>
      </c>
      <c r="H61" s="114">
        <v>277</v>
      </c>
      <c r="I61" s="140">
        <v>299</v>
      </c>
      <c r="J61" s="115">
        <v>1</v>
      </c>
      <c r="K61" s="116">
        <v>0.33444816053511706</v>
      </c>
    </row>
    <row r="62" spans="1:11" ht="14.1" customHeight="1" x14ac:dyDescent="0.2">
      <c r="A62" s="306" t="s">
        <v>292</v>
      </c>
      <c r="B62" s="307" t="s">
        <v>293</v>
      </c>
      <c r="C62" s="308"/>
      <c r="D62" s="113">
        <v>2.6543851829842025</v>
      </c>
      <c r="E62" s="115">
        <v>536</v>
      </c>
      <c r="F62" s="114">
        <v>399</v>
      </c>
      <c r="G62" s="114">
        <v>796</v>
      </c>
      <c r="H62" s="114">
        <v>376</v>
      </c>
      <c r="I62" s="140">
        <v>564</v>
      </c>
      <c r="J62" s="115">
        <v>-28</v>
      </c>
      <c r="K62" s="116">
        <v>-4.9645390070921982</v>
      </c>
    </row>
    <row r="63" spans="1:11" ht="14.1" customHeight="1" x14ac:dyDescent="0.2">
      <c r="A63" s="306"/>
      <c r="B63" s="307" t="s">
        <v>294</v>
      </c>
      <c r="C63" s="308"/>
      <c r="D63" s="113">
        <v>2.327539246273461</v>
      </c>
      <c r="E63" s="115">
        <v>470</v>
      </c>
      <c r="F63" s="114">
        <v>369</v>
      </c>
      <c r="G63" s="114">
        <v>684</v>
      </c>
      <c r="H63" s="114">
        <v>344</v>
      </c>
      <c r="I63" s="140">
        <v>519</v>
      </c>
      <c r="J63" s="115">
        <v>-49</v>
      </c>
      <c r="K63" s="116">
        <v>-9.4412331406551058</v>
      </c>
    </row>
    <row r="64" spans="1:11" ht="14.1" customHeight="1" x14ac:dyDescent="0.2">
      <c r="A64" s="306" t="s">
        <v>295</v>
      </c>
      <c r="B64" s="307" t="s">
        <v>296</v>
      </c>
      <c r="C64" s="308"/>
      <c r="D64" s="113">
        <v>1.2727182687069776</v>
      </c>
      <c r="E64" s="115">
        <v>257</v>
      </c>
      <c r="F64" s="114">
        <v>166</v>
      </c>
      <c r="G64" s="114">
        <v>216</v>
      </c>
      <c r="H64" s="114">
        <v>194</v>
      </c>
      <c r="I64" s="140">
        <v>250</v>
      </c>
      <c r="J64" s="115">
        <v>7</v>
      </c>
      <c r="K64" s="116">
        <v>2.8</v>
      </c>
    </row>
    <row r="65" spans="1:11" ht="14.1" customHeight="1" x14ac:dyDescent="0.2">
      <c r="A65" s="306" t="s">
        <v>297</v>
      </c>
      <c r="B65" s="307" t="s">
        <v>298</v>
      </c>
      <c r="C65" s="308"/>
      <c r="D65" s="113">
        <v>0.88149358688654489</v>
      </c>
      <c r="E65" s="115">
        <v>178</v>
      </c>
      <c r="F65" s="114">
        <v>167</v>
      </c>
      <c r="G65" s="114">
        <v>209</v>
      </c>
      <c r="H65" s="114">
        <v>125</v>
      </c>
      <c r="I65" s="140">
        <v>147</v>
      </c>
      <c r="J65" s="115">
        <v>31</v>
      </c>
      <c r="K65" s="116">
        <v>21.088435374149661</v>
      </c>
    </row>
    <row r="66" spans="1:11" ht="14.1" customHeight="1" x14ac:dyDescent="0.2">
      <c r="A66" s="306">
        <v>82</v>
      </c>
      <c r="B66" s="307" t="s">
        <v>299</v>
      </c>
      <c r="C66" s="308"/>
      <c r="D66" s="113">
        <v>3.6200663596295746</v>
      </c>
      <c r="E66" s="115">
        <v>731</v>
      </c>
      <c r="F66" s="114">
        <v>651</v>
      </c>
      <c r="G66" s="114">
        <v>1057</v>
      </c>
      <c r="H66" s="114">
        <v>636</v>
      </c>
      <c r="I66" s="140">
        <v>700</v>
      </c>
      <c r="J66" s="115">
        <v>31</v>
      </c>
      <c r="K66" s="116">
        <v>4.4285714285714288</v>
      </c>
    </row>
    <row r="67" spans="1:11" ht="14.1" customHeight="1" x14ac:dyDescent="0.2">
      <c r="A67" s="306" t="s">
        <v>300</v>
      </c>
      <c r="B67" s="307" t="s">
        <v>301</v>
      </c>
      <c r="C67" s="308"/>
      <c r="D67" s="113">
        <v>2.599910860199079</v>
      </c>
      <c r="E67" s="115">
        <v>525</v>
      </c>
      <c r="F67" s="114">
        <v>447</v>
      </c>
      <c r="G67" s="114">
        <v>724</v>
      </c>
      <c r="H67" s="114">
        <v>437</v>
      </c>
      <c r="I67" s="140">
        <v>497</v>
      </c>
      <c r="J67" s="115">
        <v>28</v>
      </c>
      <c r="K67" s="116">
        <v>5.6338028169014081</v>
      </c>
    </row>
    <row r="68" spans="1:11" ht="14.1" customHeight="1" x14ac:dyDescent="0.2">
      <c r="A68" s="306" t="s">
        <v>302</v>
      </c>
      <c r="B68" s="307" t="s">
        <v>303</v>
      </c>
      <c r="C68" s="308"/>
      <c r="D68" s="113">
        <v>0.56455207250037143</v>
      </c>
      <c r="E68" s="115">
        <v>114</v>
      </c>
      <c r="F68" s="114">
        <v>150</v>
      </c>
      <c r="G68" s="114">
        <v>214</v>
      </c>
      <c r="H68" s="114">
        <v>137</v>
      </c>
      <c r="I68" s="140">
        <v>136</v>
      </c>
      <c r="J68" s="115">
        <v>-22</v>
      </c>
      <c r="K68" s="116">
        <v>-16.176470588235293</v>
      </c>
    </row>
    <row r="69" spans="1:11" ht="14.1" customHeight="1" x14ac:dyDescent="0.2">
      <c r="A69" s="306">
        <v>83</v>
      </c>
      <c r="B69" s="307" t="s">
        <v>304</v>
      </c>
      <c r="C69" s="308"/>
      <c r="D69" s="113">
        <v>4.4817511018669833</v>
      </c>
      <c r="E69" s="115">
        <v>905</v>
      </c>
      <c r="F69" s="114">
        <v>855</v>
      </c>
      <c r="G69" s="114">
        <v>1667</v>
      </c>
      <c r="H69" s="114">
        <v>634</v>
      </c>
      <c r="I69" s="140">
        <v>854</v>
      </c>
      <c r="J69" s="115">
        <v>51</v>
      </c>
      <c r="K69" s="116">
        <v>5.9718969555035128</v>
      </c>
    </row>
    <row r="70" spans="1:11" ht="14.1" customHeight="1" x14ac:dyDescent="0.2">
      <c r="A70" s="306" t="s">
        <v>305</v>
      </c>
      <c r="B70" s="307" t="s">
        <v>306</v>
      </c>
      <c r="C70" s="308"/>
      <c r="D70" s="113">
        <v>3.7587282721735256</v>
      </c>
      <c r="E70" s="115">
        <v>759</v>
      </c>
      <c r="F70" s="114">
        <v>730</v>
      </c>
      <c r="G70" s="114">
        <v>1516</v>
      </c>
      <c r="H70" s="114">
        <v>535</v>
      </c>
      <c r="I70" s="140">
        <v>756</v>
      </c>
      <c r="J70" s="115">
        <v>3</v>
      </c>
      <c r="K70" s="116">
        <v>0.3968253968253968</v>
      </c>
    </row>
    <row r="71" spans="1:11" ht="14.1" customHeight="1" x14ac:dyDescent="0.2">
      <c r="A71" s="306"/>
      <c r="B71" s="307" t="s">
        <v>307</v>
      </c>
      <c r="C71" s="308"/>
      <c r="D71" s="113">
        <v>2.0799286881592631</v>
      </c>
      <c r="E71" s="115">
        <v>420</v>
      </c>
      <c r="F71" s="114">
        <v>408</v>
      </c>
      <c r="G71" s="114">
        <v>1129</v>
      </c>
      <c r="H71" s="114">
        <v>243</v>
      </c>
      <c r="I71" s="140">
        <v>464</v>
      </c>
      <c r="J71" s="115">
        <v>-44</v>
      </c>
      <c r="K71" s="116">
        <v>-9.4827586206896548</v>
      </c>
    </row>
    <row r="72" spans="1:11" ht="14.1" customHeight="1" x14ac:dyDescent="0.2">
      <c r="A72" s="306">
        <v>84</v>
      </c>
      <c r="B72" s="307" t="s">
        <v>308</v>
      </c>
      <c r="C72" s="308"/>
      <c r="D72" s="113">
        <v>4.511464368840687</v>
      </c>
      <c r="E72" s="115">
        <v>911</v>
      </c>
      <c r="F72" s="114">
        <v>874</v>
      </c>
      <c r="G72" s="114">
        <v>1025</v>
      </c>
      <c r="H72" s="114">
        <v>736</v>
      </c>
      <c r="I72" s="140">
        <v>803</v>
      </c>
      <c r="J72" s="115">
        <v>108</v>
      </c>
      <c r="K72" s="116">
        <v>13.449564134495642</v>
      </c>
    </row>
    <row r="73" spans="1:11" ht="14.1" customHeight="1" x14ac:dyDescent="0.2">
      <c r="A73" s="306" t="s">
        <v>309</v>
      </c>
      <c r="B73" s="307" t="s">
        <v>310</v>
      </c>
      <c r="C73" s="308"/>
      <c r="D73" s="113">
        <v>0.67350071807061851</v>
      </c>
      <c r="E73" s="115">
        <v>136</v>
      </c>
      <c r="F73" s="114">
        <v>83</v>
      </c>
      <c r="G73" s="114">
        <v>254</v>
      </c>
      <c r="H73" s="114">
        <v>64</v>
      </c>
      <c r="I73" s="140">
        <v>132</v>
      </c>
      <c r="J73" s="115">
        <v>4</v>
      </c>
      <c r="K73" s="116">
        <v>3.0303030303030303</v>
      </c>
    </row>
    <row r="74" spans="1:11" ht="14.1" customHeight="1" x14ac:dyDescent="0.2">
      <c r="A74" s="306" t="s">
        <v>311</v>
      </c>
      <c r="B74" s="307" t="s">
        <v>312</v>
      </c>
      <c r="C74" s="308"/>
      <c r="D74" s="113">
        <v>0.36151141484672905</v>
      </c>
      <c r="E74" s="115">
        <v>73</v>
      </c>
      <c r="F74" s="114">
        <v>42</v>
      </c>
      <c r="G74" s="114">
        <v>91</v>
      </c>
      <c r="H74" s="114">
        <v>45</v>
      </c>
      <c r="I74" s="140">
        <v>47</v>
      </c>
      <c r="J74" s="115">
        <v>26</v>
      </c>
      <c r="K74" s="116">
        <v>55.319148936170215</v>
      </c>
    </row>
    <row r="75" spans="1:11" ht="14.1" customHeight="1" x14ac:dyDescent="0.2">
      <c r="A75" s="306" t="s">
        <v>313</v>
      </c>
      <c r="B75" s="307" t="s">
        <v>314</v>
      </c>
      <c r="C75" s="308"/>
      <c r="D75" s="113">
        <v>2.8475214183132769</v>
      </c>
      <c r="E75" s="115">
        <v>575</v>
      </c>
      <c r="F75" s="114">
        <v>671</v>
      </c>
      <c r="G75" s="114">
        <v>515</v>
      </c>
      <c r="H75" s="114">
        <v>537</v>
      </c>
      <c r="I75" s="140">
        <v>526</v>
      </c>
      <c r="J75" s="115">
        <v>49</v>
      </c>
      <c r="K75" s="116">
        <v>9.3155893536121681</v>
      </c>
    </row>
    <row r="76" spans="1:11" ht="14.1" customHeight="1" x14ac:dyDescent="0.2">
      <c r="A76" s="306">
        <v>91</v>
      </c>
      <c r="B76" s="307" t="s">
        <v>315</v>
      </c>
      <c r="C76" s="308"/>
      <c r="D76" s="113">
        <v>0.82206705293913729</v>
      </c>
      <c r="E76" s="115">
        <v>166</v>
      </c>
      <c r="F76" s="114">
        <v>108</v>
      </c>
      <c r="G76" s="114">
        <v>120</v>
      </c>
      <c r="H76" s="114">
        <v>81</v>
      </c>
      <c r="I76" s="140">
        <v>105</v>
      </c>
      <c r="J76" s="115">
        <v>61</v>
      </c>
      <c r="K76" s="116">
        <v>58.095238095238095</v>
      </c>
    </row>
    <row r="77" spans="1:11" ht="14.1" customHeight="1" x14ac:dyDescent="0.2">
      <c r="A77" s="306">
        <v>92</v>
      </c>
      <c r="B77" s="307" t="s">
        <v>316</v>
      </c>
      <c r="C77" s="308"/>
      <c r="D77" s="113">
        <v>1.9808844649135839</v>
      </c>
      <c r="E77" s="115">
        <v>400</v>
      </c>
      <c r="F77" s="114">
        <v>345</v>
      </c>
      <c r="G77" s="114">
        <v>386</v>
      </c>
      <c r="H77" s="114">
        <v>423</v>
      </c>
      <c r="I77" s="140">
        <v>360</v>
      </c>
      <c r="J77" s="115">
        <v>40</v>
      </c>
      <c r="K77" s="116">
        <v>11.111111111111111</v>
      </c>
    </row>
    <row r="78" spans="1:11" ht="14.1" customHeight="1" x14ac:dyDescent="0.2">
      <c r="A78" s="306">
        <v>93</v>
      </c>
      <c r="B78" s="307" t="s">
        <v>317</v>
      </c>
      <c r="C78" s="308"/>
      <c r="D78" s="113">
        <v>0.17827960184222255</v>
      </c>
      <c r="E78" s="115">
        <v>36</v>
      </c>
      <c r="F78" s="114">
        <v>25</v>
      </c>
      <c r="G78" s="114">
        <v>40</v>
      </c>
      <c r="H78" s="114">
        <v>27</v>
      </c>
      <c r="I78" s="140">
        <v>32</v>
      </c>
      <c r="J78" s="115">
        <v>4</v>
      </c>
      <c r="K78" s="116">
        <v>12.5</v>
      </c>
    </row>
    <row r="79" spans="1:11" ht="14.1" customHeight="1" x14ac:dyDescent="0.2">
      <c r="A79" s="306">
        <v>94</v>
      </c>
      <c r="B79" s="307" t="s">
        <v>318</v>
      </c>
      <c r="C79" s="308"/>
      <c r="D79" s="113">
        <v>1.9907888872381518</v>
      </c>
      <c r="E79" s="115">
        <v>402</v>
      </c>
      <c r="F79" s="114">
        <v>443</v>
      </c>
      <c r="G79" s="114">
        <v>530</v>
      </c>
      <c r="H79" s="114">
        <v>417</v>
      </c>
      <c r="I79" s="140">
        <v>430</v>
      </c>
      <c r="J79" s="115">
        <v>-28</v>
      </c>
      <c r="K79" s="116">
        <v>-6.5116279069767442</v>
      </c>
    </row>
    <row r="80" spans="1:11" ht="14.1" customHeight="1" x14ac:dyDescent="0.2">
      <c r="A80" s="306" t="s">
        <v>319</v>
      </c>
      <c r="B80" s="307" t="s">
        <v>320</v>
      </c>
      <c r="C80" s="308"/>
      <c r="D80" s="113" t="s">
        <v>514</v>
      </c>
      <c r="E80" s="115" t="s">
        <v>514</v>
      </c>
      <c r="F80" s="114">
        <v>4</v>
      </c>
      <c r="G80" s="114">
        <v>13</v>
      </c>
      <c r="H80" s="114">
        <v>6</v>
      </c>
      <c r="I80" s="140">
        <v>9</v>
      </c>
      <c r="J80" s="115" t="s">
        <v>514</v>
      </c>
      <c r="K80" s="116" t="s">
        <v>514</v>
      </c>
    </row>
    <row r="81" spans="1:11" ht="14.1" customHeight="1" x14ac:dyDescent="0.2">
      <c r="A81" s="310" t="s">
        <v>321</v>
      </c>
      <c r="B81" s="311" t="s">
        <v>334</v>
      </c>
      <c r="C81" s="312"/>
      <c r="D81" s="125">
        <v>0.32684593671074136</v>
      </c>
      <c r="E81" s="143">
        <v>66</v>
      </c>
      <c r="F81" s="144">
        <v>50</v>
      </c>
      <c r="G81" s="144">
        <v>347</v>
      </c>
      <c r="H81" s="144">
        <v>55</v>
      </c>
      <c r="I81" s="145">
        <v>82</v>
      </c>
      <c r="J81" s="143">
        <v>-16</v>
      </c>
      <c r="K81" s="146">
        <v>-19.512195121951219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21611</v>
      </c>
      <c r="E11" s="114">
        <v>17624</v>
      </c>
      <c r="F11" s="114">
        <v>21327</v>
      </c>
      <c r="G11" s="114">
        <v>17671</v>
      </c>
      <c r="H11" s="140">
        <v>20976</v>
      </c>
      <c r="I11" s="115">
        <v>635</v>
      </c>
      <c r="J11" s="116">
        <v>3.0272692601067885</v>
      </c>
    </row>
    <row r="12" spans="1:15" s="110" customFormat="1" ht="24.95" customHeight="1" x14ac:dyDescent="0.2">
      <c r="A12" s="193" t="s">
        <v>132</v>
      </c>
      <c r="B12" s="194" t="s">
        <v>133</v>
      </c>
      <c r="C12" s="113">
        <v>0.40720003701818519</v>
      </c>
      <c r="D12" s="115">
        <v>88</v>
      </c>
      <c r="E12" s="114">
        <v>64</v>
      </c>
      <c r="F12" s="114">
        <v>51</v>
      </c>
      <c r="G12" s="114">
        <v>34</v>
      </c>
      <c r="H12" s="140">
        <v>39</v>
      </c>
      <c r="I12" s="115">
        <v>49</v>
      </c>
      <c r="J12" s="116">
        <v>125.64102564102564</v>
      </c>
    </row>
    <row r="13" spans="1:15" s="110" customFormat="1" ht="24.95" customHeight="1" x14ac:dyDescent="0.2">
      <c r="A13" s="193" t="s">
        <v>134</v>
      </c>
      <c r="B13" s="199" t="s">
        <v>214</v>
      </c>
      <c r="C13" s="113">
        <v>1.1244273749479432</v>
      </c>
      <c r="D13" s="115">
        <v>243</v>
      </c>
      <c r="E13" s="114">
        <v>117</v>
      </c>
      <c r="F13" s="114">
        <v>136</v>
      </c>
      <c r="G13" s="114">
        <v>118</v>
      </c>
      <c r="H13" s="140">
        <v>164</v>
      </c>
      <c r="I13" s="115">
        <v>79</v>
      </c>
      <c r="J13" s="116">
        <v>48.170731707317074</v>
      </c>
    </row>
    <row r="14" spans="1:15" s="287" customFormat="1" ht="24.95" customHeight="1" x14ac:dyDescent="0.2">
      <c r="A14" s="193" t="s">
        <v>215</v>
      </c>
      <c r="B14" s="199" t="s">
        <v>137</v>
      </c>
      <c r="C14" s="113">
        <v>7.1769006524455135</v>
      </c>
      <c r="D14" s="115">
        <v>1551</v>
      </c>
      <c r="E14" s="114">
        <v>1127</v>
      </c>
      <c r="F14" s="114">
        <v>1446</v>
      </c>
      <c r="G14" s="114">
        <v>1068</v>
      </c>
      <c r="H14" s="140">
        <v>1472</v>
      </c>
      <c r="I14" s="115">
        <v>79</v>
      </c>
      <c r="J14" s="116">
        <v>5.3668478260869561</v>
      </c>
      <c r="K14" s="110"/>
      <c r="L14" s="110"/>
      <c r="M14" s="110"/>
      <c r="N14" s="110"/>
      <c r="O14" s="110"/>
    </row>
    <row r="15" spans="1:15" s="110" customFormat="1" ht="24.95" customHeight="1" x14ac:dyDescent="0.2">
      <c r="A15" s="193" t="s">
        <v>216</v>
      </c>
      <c r="B15" s="199" t="s">
        <v>217</v>
      </c>
      <c r="C15" s="113">
        <v>1.7074637915876174</v>
      </c>
      <c r="D15" s="115">
        <v>369</v>
      </c>
      <c r="E15" s="114">
        <v>330</v>
      </c>
      <c r="F15" s="114">
        <v>436</v>
      </c>
      <c r="G15" s="114">
        <v>251</v>
      </c>
      <c r="H15" s="140">
        <v>400</v>
      </c>
      <c r="I15" s="115">
        <v>-31</v>
      </c>
      <c r="J15" s="116">
        <v>-7.75</v>
      </c>
    </row>
    <row r="16" spans="1:15" s="287" customFormat="1" ht="24.95" customHeight="1" x14ac:dyDescent="0.2">
      <c r="A16" s="193" t="s">
        <v>218</v>
      </c>
      <c r="B16" s="199" t="s">
        <v>141</v>
      </c>
      <c r="C16" s="113">
        <v>5.1038822821711163</v>
      </c>
      <c r="D16" s="115">
        <v>1103</v>
      </c>
      <c r="E16" s="114">
        <v>709</v>
      </c>
      <c r="F16" s="114">
        <v>794</v>
      </c>
      <c r="G16" s="114">
        <v>739</v>
      </c>
      <c r="H16" s="140">
        <v>984</v>
      </c>
      <c r="I16" s="115">
        <v>119</v>
      </c>
      <c r="J16" s="116">
        <v>12.09349593495935</v>
      </c>
      <c r="K16" s="110"/>
      <c r="L16" s="110"/>
      <c r="M16" s="110"/>
      <c r="N16" s="110"/>
      <c r="O16" s="110"/>
    </row>
    <row r="17" spans="1:15" s="110" customFormat="1" ht="24.95" customHeight="1" x14ac:dyDescent="0.2">
      <c r="A17" s="193" t="s">
        <v>142</v>
      </c>
      <c r="B17" s="199" t="s">
        <v>220</v>
      </c>
      <c r="C17" s="113">
        <v>0.36555457868677987</v>
      </c>
      <c r="D17" s="115">
        <v>79</v>
      </c>
      <c r="E17" s="114">
        <v>88</v>
      </c>
      <c r="F17" s="114">
        <v>216</v>
      </c>
      <c r="G17" s="114">
        <v>78</v>
      </c>
      <c r="H17" s="140">
        <v>88</v>
      </c>
      <c r="I17" s="115">
        <v>-9</v>
      </c>
      <c r="J17" s="116">
        <v>-10.227272727272727</v>
      </c>
    </row>
    <row r="18" spans="1:15" s="287" customFormat="1" ht="24.95" customHeight="1" x14ac:dyDescent="0.2">
      <c r="A18" s="201" t="s">
        <v>144</v>
      </c>
      <c r="B18" s="202" t="s">
        <v>145</v>
      </c>
      <c r="C18" s="113">
        <v>3.9193003563000324</v>
      </c>
      <c r="D18" s="115">
        <v>847</v>
      </c>
      <c r="E18" s="114">
        <v>842</v>
      </c>
      <c r="F18" s="114">
        <v>796</v>
      </c>
      <c r="G18" s="114">
        <v>783</v>
      </c>
      <c r="H18" s="140">
        <v>911</v>
      </c>
      <c r="I18" s="115">
        <v>-64</v>
      </c>
      <c r="J18" s="116">
        <v>-7.0252469813391878</v>
      </c>
      <c r="K18" s="110"/>
      <c r="L18" s="110"/>
      <c r="M18" s="110"/>
      <c r="N18" s="110"/>
      <c r="O18" s="110"/>
    </row>
    <row r="19" spans="1:15" s="110" customFormat="1" ht="24.95" customHeight="1" x14ac:dyDescent="0.2">
      <c r="A19" s="193" t="s">
        <v>146</v>
      </c>
      <c r="B19" s="199" t="s">
        <v>147</v>
      </c>
      <c r="C19" s="113">
        <v>10.573319143029012</v>
      </c>
      <c r="D19" s="115">
        <v>2285</v>
      </c>
      <c r="E19" s="114">
        <v>1775</v>
      </c>
      <c r="F19" s="114">
        <v>2055</v>
      </c>
      <c r="G19" s="114">
        <v>1843</v>
      </c>
      <c r="H19" s="140">
        <v>2243</v>
      </c>
      <c r="I19" s="115">
        <v>42</v>
      </c>
      <c r="J19" s="116">
        <v>1.8724921979491753</v>
      </c>
    </row>
    <row r="20" spans="1:15" s="287" customFormat="1" ht="24.95" customHeight="1" x14ac:dyDescent="0.2">
      <c r="A20" s="193" t="s">
        <v>148</v>
      </c>
      <c r="B20" s="199" t="s">
        <v>149</v>
      </c>
      <c r="C20" s="113">
        <v>5.4463004951182272</v>
      </c>
      <c r="D20" s="115">
        <v>1177</v>
      </c>
      <c r="E20" s="114">
        <v>1055</v>
      </c>
      <c r="F20" s="114">
        <v>1114</v>
      </c>
      <c r="G20" s="114">
        <v>794</v>
      </c>
      <c r="H20" s="140">
        <v>940</v>
      </c>
      <c r="I20" s="115">
        <v>237</v>
      </c>
      <c r="J20" s="116">
        <v>25.212765957446809</v>
      </c>
      <c r="K20" s="110"/>
      <c r="L20" s="110"/>
      <c r="M20" s="110"/>
      <c r="N20" s="110"/>
      <c r="O20" s="110"/>
    </row>
    <row r="21" spans="1:15" s="110" customFormat="1" ht="24.95" customHeight="1" x14ac:dyDescent="0.2">
      <c r="A21" s="201" t="s">
        <v>150</v>
      </c>
      <c r="B21" s="202" t="s">
        <v>151</v>
      </c>
      <c r="C21" s="113">
        <v>8.3985007635000688</v>
      </c>
      <c r="D21" s="115">
        <v>1815</v>
      </c>
      <c r="E21" s="114">
        <v>1603</v>
      </c>
      <c r="F21" s="114">
        <v>1707</v>
      </c>
      <c r="G21" s="114">
        <v>1306</v>
      </c>
      <c r="H21" s="140">
        <v>1646</v>
      </c>
      <c r="I21" s="115">
        <v>169</v>
      </c>
      <c r="J21" s="116">
        <v>10.267314702308626</v>
      </c>
    </row>
    <row r="22" spans="1:15" s="110" customFormat="1" ht="24.95" customHeight="1" x14ac:dyDescent="0.2">
      <c r="A22" s="201" t="s">
        <v>152</v>
      </c>
      <c r="B22" s="199" t="s">
        <v>153</v>
      </c>
      <c r="C22" s="113">
        <v>4.710564064596733</v>
      </c>
      <c r="D22" s="115">
        <v>1018</v>
      </c>
      <c r="E22" s="114">
        <v>712</v>
      </c>
      <c r="F22" s="114">
        <v>880</v>
      </c>
      <c r="G22" s="114">
        <v>941</v>
      </c>
      <c r="H22" s="140">
        <v>777</v>
      </c>
      <c r="I22" s="115">
        <v>241</v>
      </c>
      <c r="J22" s="116">
        <v>31.016731016731018</v>
      </c>
    </row>
    <row r="23" spans="1:15" s="110" customFormat="1" ht="24.95" customHeight="1" x14ac:dyDescent="0.2">
      <c r="A23" s="193" t="s">
        <v>154</v>
      </c>
      <c r="B23" s="199" t="s">
        <v>155</v>
      </c>
      <c r="C23" s="113">
        <v>1.1151728286520752</v>
      </c>
      <c r="D23" s="115">
        <v>241</v>
      </c>
      <c r="E23" s="114">
        <v>210</v>
      </c>
      <c r="F23" s="114">
        <v>267</v>
      </c>
      <c r="G23" s="114">
        <v>180</v>
      </c>
      <c r="H23" s="140">
        <v>252</v>
      </c>
      <c r="I23" s="115">
        <v>-11</v>
      </c>
      <c r="J23" s="116">
        <v>-4.3650793650793647</v>
      </c>
    </row>
    <row r="24" spans="1:15" s="110" customFormat="1" ht="24.95" customHeight="1" x14ac:dyDescent="0.2">
      <c r="A24" s="193" t="s">
        <v>156</v>
      </c>
      <c r="B24" s="199" t="s">
        <v>221</v>
      </c>
      <c r="C24" s="113">
        <v>9.60159178196289</v>
      </c>
      <c r="D24" s="115">
        <v>2075</v>
      </c>
      <c r="E24" s="114">
        <v>1528</v>
      </c>
      <c r="F24" s="114">
        <v>1964</v>
      </c>
      <c r="G24" s="114">
        <v>1745</v>
      </c>
      <c r="H24" s="140">
        <v>1830</v>
      </c>
      <c r="I24" s="115">
        <v>245</v>
      </c>
      <c r="J24" s="116">
        <v>13.387978142076502</v>
      </c>
    </row>
    <row r="25" spans="1:15" s="110" customFormat="1" ht="24.95" customHeight="1" x14ac:dyDescent="0.2">
      <c r="A25" s="193" t="s">
        <v>222</v>
      </c>
      <c r="B25" s="204" t="s">
        <v>159</v>
      </c>
      <c r="C25" s="113">
        <v>9.7311554301050389</v>
      </c>
      <c r="D25" s="115">
        <v>2103</v>
      </c>
      <c r="E25" s="114">
        <v>1540</v>
      </c>
      <c r="F25" s="114">
        <v>1822</v>
      </c>
      <c r="G25" s="114">
        <v>1682</v>
      </c>
      <c r="H25" s="140">
        <v>1881</v>
      </c>
      <c r="I25" s="115">
        <v>222</v>
      </c>
      <c r="J25" s="116">
        <v>11.802232854864434</v>
      </c>
    </row>
    <row r="26" spans="1:15" s="110" customFormat="1" ht="24.95" customHeight="1" x14ac:dyDescent="0.2">
      <c r="A26" s="201">
        <v>782.78300000000002</v>
      </c>
      <c r="B26" s="203" t="s">
        <v>160</v>
      </c>
      <c r="C26" s="113">
        <v>9.4165008560455323</v>
      </c>
      <c r="D26" s="115">
        <v>2035</v>
      </c>
      <c r="E26" s="114">
        <v>1991</v>
      </c>
      <c r="F26" s="114">
        <v>2176</v>
      </c>
      <c r="G26" s="114">
        <v>1866</v>
      </c>
      <c r="H26" s="140">
        <v>1818</v>
      </c>
      <c r="I26" s="115">
        <v>217</v>
      </c>
      <c r="J26" s="116">
        <v>11.936193619361935</v>
      </c>
    </row>
    <row r="27" spans="1:15" s="110" customFormat="1" ht="24.95" customHeight="1" x14ac:dyDescent="0.2">
      <c r="A27" s="193" t="s">
        <v>161</v>
      </c>
      <c r="B27" s="199" t="s">
        <v>162</v>
      </c>
      <c r="C27" s="113">
        <v>3.5167275924297812</v>
      </c>
      <c r="D27" s="115">
        <v>760</v>
      </c>
      <c r="E27" s="114">
        <v>778</v>
      </c>
      <c r="F27" s="114">
        <v>878</v>
      </c>
      <c r="G27" s="114">
        <v>613</v>
      </c>
      <c r="H27" s="140">
        <v>806</v>
      </c>
      <c r="I27" s="115">
        <v>-46</v>
      </c>
      <c r="J27" s="116">
        <v>-5.7071960297766751</v>
      </c>
    </row>
    <row r="28" spans="1:15" s="110" customFormat="1" ht="24.95" customHeight="1" x14ac:dyDescent="0.2">
      <c r="A28" s="193" t="s">
        <v>163</v>
      </c>
      <c r="B28" s="199" t="s">
        <v>164</v>
      </c>
      <c r="C28" s="113">
        <v>6.2699551154504647</v>
      </c>
      <c r="D28" s="115">
        <v>1355</v>
      </c>
      <c r="E28" s="114">
        <v>1052</v>
      </c>
      <c r="F28" s="114">
        <v>1617</v>
      </c>
      <c r="G28" s="114">
        <v>1176</v>
      </c>
      <c r="H28" s="140">
        <v>2084</v>
      </c>
      <c r="I28" s="115">
        <v>-729</v>
      </c>
      <c r="J28" s="116">
        <v>-34.980806142034552</v>
      </c>
    </row>
    <row r="29" spans="1:15" s="110" customFormat="1" ht="24.95" customHeight="1" x14ac:dyDescent="0.2">
      <c r="A29" s="193">
        <v>86</v>
      </c>
      <c r="B29" s="199" t="s">
        <v>165</v>
      </c>
      <c r="C29" s="113">
        <v>5.9090278099116187</v>
      </c>
      <c r="D29" s="115">
        <v>1277</v>
      </c>
      <c r="E29" s="114">
        <v>900</v>
      </c>
      <c r="F29" s="114">
        <v>1282</v>
      </c>
      <c r="G29" s="114">
        <v>1085</v>
      </c>
      <c r="H29" s="140">
        <v>1373</v>
      </c>
      <c r="I29" s="115">
        <v>-96</v>
      </c>
      <c r="J29" s="116">
        <v>-6.9919883466860888</v>
      </c>
    </row>
    <row r="30" spans="1:15" s="110" customFormat="1" ht="24.95" customHeight="1" x14ac:dyDescent="0.2">
      <c r="A30" s="193">
        <v>87.88</v>
      </c>
      <c r="B30" s="204" t="s">
        <v>166</v>
      </c>
      <c r="C30" s="113">
        <v>6.552218777474434</v>
      </c>
      <c r="D30" s="115">
        <v>1416</v>
      </c>
      <c r="E30" s="114">
        <v>1191</v>
      </c>
      <c r="F30" s="114">
        <v>1832</v>
      </c>
      <c r="G30" s="114">
        <v>1356</v>
      </c>
      <c r="H30" s="140">
        <v>1447</v>
      </c>
      <c r="I30" s="115">
        <v>-31</v>
      </c>
      <c r="J30" s="116">
        <v>-2.1423635107118177</v>
      </c>
    </row>
    <row r="31" spans="1:15" s="110" customFormat="1" ht="24.95" customHeight="1" x14ac:dyDescent="0.2">
      <c r="A31" s="193" t="s">
        <v>167</v>
      </c>
      <c r="B31" s="199" t="s">
        <v>168</v>
      </c>
      <c r="C31" s="113">
        <v>6.1311369210124473</v>
      </c>
      <c r="D31" s="115">
        <v>1325</v>
      </c>
      <c r="E31" s="114">
        <v>1139</v>
      </c>
      <c r="F31" s="114">
        <v>1304</v>
      </c>
      <c r="G31" s="114">
        <v>1081</v>
      </c>
      <c r="H31" s="140">
        <v>1293</v>
      </c>
      <c r="I31" s="115">
        <v>32</v>
      </c>
      <c r="J31" s="116">
        <v>2.4748646558391338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0.40720003701818519</v>
      </c>
      <c r="D34" s="115">
        <v>88</v>
      </c>
      <c r="E34" s="114">
        <v>64</v>
      </c>
      <c r="F34" s="114">
        <v>51</v>
      </c>
      <c r="G34" s="114">
        <v>34</v>
      </c>
      <c r="H34" s="140">
        <v>39</v>
      </c>
      <c r="I34" s="115">
        <v>49</v>
      </c>
      <c r="J34" s="116">
        <v>125.64102564102564</v>
      </c>
    </row>
    <row r="35" spans="1:10" s="110" customFormat="1" ht="24.95" customHeight="1" x14ac:dyDescent="0.2">
      <c r="A35" s="292" t="s">
        <v>171</v>
      </c>
      <c r="B35" s="293" t="s">
        <v>172</v>
      </c>
      <c r="C35" s="113">
        <v>12.220628383693489</v>
      </c>
      <c r="D35" s="115">
        <v>2641</v>
      </c>
      <c r="E35" s="114">
        <v>2086</v>
      </c>
      <c r="F35" s="114">
        <v>2378</v>
      </c>
      <c r="G35" s="114">
        <v>1969</v>
      </c>
      <c r="H35" s="140">
        <v>2547</v>
      </c>
      <c r="I35" s="115">
        <v>94</v>
      </c>
      <c r="J35" s="116">
        <v>3.6906164114644682</v>
      </c>
    </row>
    <row r="36" spans="1:10" s="110" customFormat="1" ht="24.95" customHeight="1" x14ac:dyDescent="0.2">
      <c r="A36" s="294" t="s">
        <v>173</v>
      </c>
      <c r="B36" s="295" t="s">
        <v>174</v>
      </c>
      <c r="C36" s="125">
        <v>87.37217157928832</v>
      </c>
      <c r="D36" s="143">
        <v>18882</v>
      </c>
      <c r="E36" s="144">
        <v>15474</v>
      </c>
      <c r="F36" s="144">
        <v>18898</v>
      </c>
      <c r="G36" s="144">
        <v>15668</v>
      </c>
      <c r="H36" s="145">
        <v>18390</v>
      </c>
      <c r="I36" s="143">
        <v>492</v>
      </c>
      <c r="J36" s="146">
        <v>2.6753670473083195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21611</v>
      </c>
      <c r="F11" s="264">
        <v>17624</v>
      </c>
      <c r="G11" s="264">
        <v>21327</v>
      </c>
      <c r="H11" s="264">
        <v>17671</v>
      </c>
      <c r="I11" s="265">
        <v>20976</v>
      </c>
      <c r="J11" s="263">
        <v>635</v>
      </c>
      <c r="K11" s="266">
        <v>3.0272692601067885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22.002683818425801</v>
      </c>
      <c r="E13" s="115">
        <v>4755</v>
      </c>
      <c r="F13" s="114">
        <v>4213</v>
      </c>
      <c r="G13" s="114">
        <v>5102</v>
      </c>
      <c r="H13" s="114">
        <v>3797</v>
      </c>
      <c r="I13" s="140">
        <v>4111</v>
      </c>
      <c r="J13" s="115">
        <v>644</v>
      </c>
      <c r="K13" s="116">
        <v>15.665288251033811</v>
      </c>
    </row>
    <row r="14" spans="1:17" ht="15.95" customHeight="1" x14ac:dyDescent="0.2">
      <c r="A14" s="306" t="s">
        <v>230</v>
      </c>
      <c r="B14" s="307"/>
      <c r="C14" s="308"/>
      <c r="D14" s="113">
        <v>49.599740872703713</v>
      </c>
      <c r="E14" s="115">
        <v>10719</v>
      </c>
      <c r="F14" s="114">
        <v>8758</v>
      </c>
      <c r="G14" s="114">
        <v>10554</v>
      </c>
      <c r="H14" s="114">
        <v>8880</v>
      </c>
      <c r="I14" s="140">
        <v>10616</v>
      </c>
      <c r="J14" s="115">
        <v>103</v>
      </c>
      <c r="K14" s="116">
        <v>0.97023360964581762</v>
      </c>
    </row>
    <row r="15" spans="1:17" ht="15.95" customHeight="1" x14ac:dyDescent="0.2">
      <c r="A15" s="306" t="s">
        <v>231</v>
      </c>
      <c r="B15" s="307"/>
      <c r="C15" s="308"/>
      <c r="D15" s="113">
        <v>12.183610198510019</v>
      </c>
      <c r="E15" s="115">
        <v>2633</v>
      </c>
      <c r="F15" s="114">
        <v>1829</v>
      </c>
      <c r="G15" s="114">
        <v>2260</v>
      </c>
      <c r="H15" s="114">
        <v>1895</v>
      </c>
      <c r="I15" s="140">
        <v>2155</v>
      </c>
      <c r="J15" s="115">
        <v>478</v>
      </c>
      <c r="K15" s="116">
        <v>22.180974477958237</v>
      </c>
    </row>
    <row r="16" spans="1:17" ht="15.95" customHeight="1" x14ac:dyDescent="0.2">
      <c r="A16" s="306" t="s">
        <v>232</v>
      </c>
      <c r="B16" s="307"/>
      <c r="C16" s="308"/>
      <c r="D16" s="113">
        <v>15.811392346490214</v>
      </c>
      <c r="E16" s="115">
        <v>3417</v>
      </c>
      <c r="F16" s="114">
        <v>2735</v>
      </c>
      <c r="G16" s="114">
        <v>3209</v>
      </c>
      <c r="H16" s="114">
        <v>3005</v>
      </c>
      <c r="I16" s="140">
        <v>3994</v>
      </c>
      <c r="J16" s="115">
        <v>-577</v>
      </c>
      <c r="K16" s="116">
        <v>-14.446670005007512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0.21285456480496043</v>
      </c>
      <c r="E18" s="115">
        <v>46</v>
      </c>
      <c r="F18" s="114">
        <v>35</v>
      </c>
      <c r="G18" s="114">
        <v>77</v>
      </c>
      <c r="H18" s="114">
        <v>39</v>
      </c>
      <c r="I18" s="140">
        <v>78</v>
      </c>
      <c r="J18" s="115">
        <v>-32</v>
      </c>
      <c r="K18" s="116">
        <v>-41.025641025641029</v>
      </c>
    </row>
    <row r="19" spans="1:11" ht="14.1" customHeight="1" x14ac:dyDescent="0.2">
      <c r="A19" s="306" t="s">
        <v>235</v>
      </c>
      <c r="B19" s="307" t="s">
        <v>236</v>
      </c>
      <c r="C19" s="308"/>
      <c r="D19" s="113">
        <v>0.11105455555041414</v>
      </c>
      <c r="E19" s="115">
        <v>24</v>
      </c>
      <c r="F19" s="114">
        <v>23</v>
      </c>
      <c r="G19" s="114">
        <v>20</v>
      </c>
      <c r="H19" s="114">
        <v>21</v>
      </c>
      <c r="I19" s="140">
        <v>16</v>
      </c>
      <c r="J19" s="115">
        <v>8</v>
      </c>
      <c r="K19" s="116">
        <v>50</v>
      </c>
    </row>
    <row r="20" spans="1:11" ht="14.1" customHeight="1" x14ac:dyDescent="0.2">
      <c r="A20" s="306">
        <v>12</v>
      </c>
      <c r="B20" s="307" t="s">
        <v>237</v>
      </c>
      <c r="C20" s="308"/>
      <c r="D20" s="113">
        <v>0.86992735181157743</v>
      </c>
      <c r="E20" s="115">
        <v>188</v>
      </c>
      <c r="F20" s="114">
        <v>190</v>
      </c>
      <c r="G20" s="114">
        <v>152</v>
      </c>
      <c r="H20" s="114">
        <v>92</v>
      </c>
      <c r="I20" s="140">
        <v>147</v>
      </c>
      <c r="J20" s="115">
        <v>41</v>
      </c>
      <c r="K20" s="116">
        <v>27.891156462585034</v>
      </c>
    </row>
    <row r="21" spans="1:11" ht="14.1" customHeight="1" x14ac:dyDescent="0.2">
      <c r="A21" s="306">
        <v>21</v>
      </c>
      <c r="B21" s="307" t="s">
        <v>238</v>
      </c>
      <c r="C21" s="308"/>
      <c r="D21" s="113">
        <v>0.13419092129008375</v>
      </c>
      <c r="E21" s="115">
        <v>29</v>
      </c>
      <c r="F21" s="114">
        <v>30</v>
      </c>
      <c r="G21" s="114">
        <v>20</v>
      </c>
      <c r="H21" s="114">
        <v>23</v>
      </c>
      <c r="I21" s="140">
        <v>29</v>
      </c>
      <c r="J21" s="115">
        <v>0</v>
      </c>
      <c r="K21" s="116">
        <v>0</v>
      </c>
    </row>
    <row r="22" spans="1:11" ht="14.1" customHeight="1" x14ac:dyDescent="0.2">
      <c r="A22" s="306">
        <v>22</v>
      </c>
      <c r="B22" s="307" t="s">
        <v>239</v>
      </c>
      <c r="C22" s="308"/>
      <c r="D22" s="113">
        <v>1.0457637314330666</v>
      </c>
      <c r="E22" s="115">
        <v>226</v>
      </c>
      <c r="F22" s="114">
        <v>167</v>
      </c>
      <c r="G22" s="114">
        <v>255</v>
      </c>
      <c r="H22" s="114">
        <v>182</v>
      </c>
      <c r="I22" s="140">
        <v>182</v>
      </c>
      <c r="J22" s="115">
        <v>44</v>
      </c>
      <c r="K22" s="116">
        <v>24.175824175824175</v>
      </c>
    </row>
    <row r="23" spans="1:11" ht="14.1" customHeight="1" x14ac:dyDescent="0.2">
      <c r="A23" s="306">
        <v>23</v>
      </c>
      <c r="B23" s="307" t="s">
        <v>240</v>
      </c>
      <c r="C23" s="308"/>
      <c r="D23" s="113">
        <v>0.98560918050992552</v>
      </c>
      <c r="E23" s="115">
        <v>213</v>
      </c>
      <c r="F23" s="114">
        <v>156</v>
      </c>
      <c r="G23" s="114">
        <v>230</v>
      </c>
      <c r="H23" s="114">
        <v>186</v>
      </c>
      <c r="I23" s="140">
        <v>193</v>
      </c>
      <c r="J23" s="115">
        <v>20</v>
      </c>
      <c r="K23" s="116">
        <v>10.362694300518134</v>
      </c>
    </row>
    <row r="24" spans="1:11" ht="14.1" customHeight="1" x14ac:dyDescent="0.2">
      <c r="A24" s="306">
        <v>24</v>
      </c>
      <c r="B24" s="307" t="s">
        <v>241</v>
      </c>
      <c r="C24" s="308"/>
      <c r="D24" s="113">
        <v>1.9480819952801813</v>
      </c>
      <c r="E24" s="115">
        <v>421</v>
      </c>
      <c r="F24" s="114">
        <v>366</v>
      </c>
      <c r="G24" s="114">
        <v>385</v>
      </c>
      <c r="H24" s="114">
        <v>302</v>
      </c>
      <c r="I24" s="140">
        <v>387</v>
      </c>
      <c r="J24" s="115">
        <v>34</v>
      </c>
      <c r="K24" s="116">
        <v>8.7855297157622747</v>
      </c>
    </row>
    <row r="25" spans="1:11" ht="14.1" customHeight="1" x14ac:dyDescent="0.2">
      <c r="A25" s="306">
        <v>25</v>
      </c>
      <c r="B25" s="307" t="s">
        <v>242</v>
      </c>
      <c r="C25" s="308"/>
      <c r="D25" s="113">
        <v>3.6648003331636665</v>
      </c>
      <c r="E25" s="115">
        <v>792</v>
      </c>
      <c r="F25" s="114">
        <v>552</v>
      </c>
      <c r="G25" s="114">
        <v>606</v>
      </c>
      <c r="H25" s="114">
        <v>624</v>
      </c>
      <c r="I25" s="140">
        <v>768</v>
      </c>
      <c r="J25" s="115">
        <v>24</v>
      </c>
      <c r="K25" s="116">
        <v>3.125</v>
      </c>
    </row>
    <row r="26" spans="1:11" ht="14.1" customHeight="1" x14ac:dyDescent="0.2">
      <c r="A26" s="306">
        <v>26</v>
      </c>
      <c r="B26" s="307" t="s">
        <v>243</v>
      </c>
      <c r="C26" s="308"/>
      <c r="D26" s="113">
        <v>3.0401184581925871</v>
      </c>
      <c r="E26" s="115">
        <v>657</v>
      </c>
      <c r="F26" s="114">
        <v>488</v>
      </c>
      <c r="G26" s="114">
        <v>564</v>
      </c>
      <c r="H26" s="114">
        <v>515</v>
      </c>
      <c r="I26" s="140">
        <v>746</v>
      </c>
      <c r="J26" s="115">
        <v>-89</v>
      </c>
      <c r="K26" s="116">
        <v>-11.930294906166219</v>
      </c>
    </row>
    <row r="27" spans="1:11" ht="14.1" customHeight="1" x14ac:dyDescent="0.2">
      <c r="A27" s="306">
        <v>27</v>
      </c>
      <c r="B27" s="307" t="s">
        <v>244</v>
      </c>
      <c r="C27" s="308"/>
      <c r="D27" s="113">
        <v>2.0730183702743972</v>
      </c>
      <c r="E27" s="115">
        <v>448</v>
      </c>
      <c r="F27" s="114">
        <v>325</v>
      </c>
      <c r="G27" s="114">
        <v>381</v>
      </c>
      <c r="H27" s="114">
        <v>365</v>
      </c>
      <c r="I27" s="140">
        <v>432</v>
      </c>
      <c r="J27" s="115">
        <v>16</v>
      </c>
      <c r="K27" s="116">
        <v>3.7037037037037037</v>
      </c>
    </row>
    <row r="28" spans="1:11" ht="14.1" customHeight="1" x14ac:dyDescent="0.2">
      <c r="A28" s="306">
        <v>28</v>
      </c>
      <c r="B28" s="307" t="s">
        <v>245</v>
      </c>
      <c r="C28" s="308"/>
      <c r="D28" s="113">
        <v>0.18046365276942297</v>
      </c>
      <c r="E28" s="115">
        <v>39</v>
      </c>
      <c r="F28" s="114">
        <v>34</v>
      </c>
      <c r="G28" s="114">
        <v>44</v>
      </c>
      <c r="H28" s="114">
        <v>35</v>
      </c>
      <c r="I28" s="140">
        <v>37</v>
      </c>
      <c r="J28" s="115">
        <v>2</v>
      </c>
      <c r="K28" s="116">
        <v>5.4054054054054053</v>
      </c>
    </row>
    <row r="29" spans="1:11" ht="14.1" customHeight="1" x14ac:dyDescent="0.2">
      <c r="A29" s="306">
        <v>29</v>
      </c>
      <c r="B29" s="307" t="s">
        <v>246</v>
      </c>
      <c r="C29" s="308"/>
      <c r="D29" s="113">
        <v>4.0396094581463142</v>
      </c>
      <c r="E29" s="115">
        <v>873</v>
      </c>
      <c r="F29" s="114">
        <v>897</v>
      </c>
      <c r="G29" s="114">
        <v>1014</v>
      </c>
      <c r="H29" s="114">
        <v>775</v>
      </c>
      <c r="I29" s="140">
        <v>962</v>
      </c>
      <c r="J29" s="115">
        <v>-89</v>
      </c>
      <c r="K29" s="116">
        <v>-9.251559251559252</v>
      </c>
    </row>
    <row r="30" spans="1:11" ht="14.1" customHeight="1" x14ac:dyDescent="0.2">
      <c r="A30" s="306" t="s">
        <v>247</v>
      </c>
      <c r="B30" s="307" t="s">
        <v>248</v>
      </c>
      <c r="C30" s="308"/>
      <c r="D30" s="113">
        <v>0.92082735643885061</v>
      </c>
      <c r="E30" s="115">
        <v>199</v>
      </c>
      <c r="F30" s="114" t="s">
        <v>514</v>
      </c>
      <c r="G30" s="114" t="s">
        <v>514</v>
      </c>
      <c r="H30" s="114" t="s">
        <v>514</v>
      </c>
      <c r="I30" s="140">
        <v>205</v>
      </c>
      <c r="J30" s="115">
        <v>-6</v>
      </c>
      <c r="K30" s="116">
        <v>-2.9268292682926829</v>
      </c>
    </row>
    <row r="31" spans="1:11" ht="14.1" customHeight="1" x14ac:dyDescent="0.2">
      <c r="A31" s="306" t="s">
        <v>249</v>
      </c>
      <c r="B31" s="307" t="s">
        <v>250</v>
      </c>
      <c r="C31" s="308"/>
      <c r="D31" s="113">
        <v>3.1187821017074637</v>
      </c>
      <c r="E31" s="115">
        <v>674</v>
      </c>
      <c r="F31" s="114">
        <v>628</v>
      </c>
      <c r="G31" s="114">
        <v>688</v>
      </c>
      <c r="H31" s="114">
        <v>517</v>
      </c>
      <c r="I31" s="140">
        <v>757</v>
      </c>
      <c r="J31" s="115">
        <v>-83</v>
      </c>
      <c r="K31" s="116">
        <v>-10.964332892998678</v>
      </c>
    </row>
    <row r="32" spans="1:11" ht="14.1" customHeight="1" x14ac:dyDescent="0.2">
      <c r="A32" s="306">
        <v>31</v>
      </c>
      <c r="B32" s="307" t="s">
        <v>251</v>
      </c>
      <c r="C32" s="308"/>
      <c r="D32" s="113">
        <v>0.79589098144463466</v>
      </c>
      <c r="E32" s="115">
        <v>172</v>
      </c>
      <c r="F32" s="114">
        <v>161</v>
      </c>
      <c r="G32" s="114">
        <v>195</v>
      </c>
      <c r="H32" s="114">
        <v>180</v>
      </c>
      <c r="I32" s="140">
        <v>154</v>
      </c>
      <c r="J32" s="115">
        <v>18</v>
      </c>
      <c r="K32" s="116">
        <v>11.688311688311689</v>
      </c>
    </row>
    <row r="33" spans="1:11" ht="14.1" customHeight="1" x14ac:dyDescent="0.2">
      <c r="A33" s="306">
        <v>32</v>
      </c>
      <c r="B33" s="307" t="s">
        <v>252</v>
      </c>
      <c r="C33" s="308"/>
      <c r="D33" s="113">
        <v>1.3048910277173662</v>
      </c>
      <c r="E33" s="115">
        <v>282</v>
      </c>
      <c r="F33" s="114">
        <v>371</v>
      </c>
      <c r="G33" s="114">
        <v>332</v>
      </c>
      <c r="H33" s="114">
        <v>331</v>
      </c>
      <c r="I33" s="140">
        <v>335</v>
      </c>
      <c r="J33" s="115">
        <v>-53</v>
      </c>
      <c r="K33" s="116">
        <v>-15.82089552238806</v>
      </c>
    </row>
    <row r="34" spans="1:11" ht="14.1" customHeight="1" x14ac:dyDescent="0.2">
      <c r="A34" s="306">
        <v>33</v>
      </c>
      <c r="B34" s="307" t="s">
        <v>253</v>
      </c>
      <c r="C34" s="308"/>
      <c r="D34" s="113">
        <v>0.7866364351487668</v>
      </c>
      <c r="E34" s="115">
        <v>170</v>
      </c>
      <c r="F34" s="114">
        <v>208</v>
      </c>
      <c r="G34" s="114">
        <v>196</v>
      </c>
      <c r="H34" s="114">
        <v>133</v>
      </c>
      <c r="I34" s="140">
        <v>182</v>
      </c>
      <c r="J34" s="115">
        <v>-12</v>
      </c>
      <c r="K34" s="116">
        <v>-6.5934065934065931</v>
      </c>
    </row>
    <row r="35" spans="1:11" ht="14.1" customHeight="1" x14ac:dyDescent="0.2">
      <c r="A35" s="306">
        <v>34</v>
      </c>
      <c r="B35" s="307" t="s">
        <v>254</v>
      </c>
      <c r="C35" s="308"/>
      <c r="D35" s="113">
        <v>2.4061820369256397</v>
      </c>
      <c r="E35" s="115">
        <v>520</v>
      </c>
      <c r="F35" s="114">
        <v>368</v>
      </c>
      <c r="G35" s="114">
        <v>406</v>
      </c>
      <c r="H35" s="114">
        <v>352</v>
      </c>
      <c r="I35" s="140">
        <v>398</v>
      </c>
      <c r="J35" s="115">
        <v>122</v>
      </c>
      <c r="K35" s="116">
        <v>30.653266331658291</v>
      </c>
    </row>
    <row r="36" spans="1:11" ht="14.1" customHeight="1" x14ac:dyDescent="0.2">
      <c r="A36" s="306">
        <v>41</v>
      </c>
      <c r="B36" s="307" t="s">
        <v>255</v>
      </c>
      <c r="C36" s="308"/>
      <c r="D36" s="113">
        <v>0.95784554162232194</v>
      </c>
      <c r="E36" s="115">
        <v>207</v>
      </c>
      <c r="F36" s="114">
        <v>151</v>
      </c>
      <c r="G36" s="114">
        <v>182</v>
      </c>
      <c r="H36" s="114">
        <v>187</v>
      </c>
      <c r="I36" s="140">
        <v>225</v>
      </c>
      <c r="J36" s="115">
        <v>-18</v>
      </c>
      <c r="K36" s="116">
        <v>-8</v>
      </c>
    </row>
    <row r="37" spans="1:11" ht="14.1" customHeight="1" x14ac:dyDescent="0.2">
      <c r="A37" s="306">
        <v>42</v>
      </c>
      <c r="B37" s="307" t="s">
        <v>256</v>
      </c>
      <c r="C37" s="308"/>
      <c r="D37" s="113">
        <v>0.10642728240248021</v>
      </c>
      <c r="E37" s="115">
        <v>23</v>
      </c>
      <c r="F37" s="114">
        <v>20</v>
      </c>
      <c r="G37" s="114">
        <v>27</v>
      </c>
      <c r="H37" s="114">
        <v>22</v>
      </c>
      <c r="I37" s="140">
        <v>22</v>
      </c>
      <c r="J37" s="115">
        <v>1</v>
      </c>
      <c r="K37" s="116">
        <v>4.5454545454545459</v>
      </c>
    </row>
    <row r="38" spans="1:11" ht="14.1" customHeight="1" x14ac:dyDescent="0.2">
      <c r="A38" s="306">
        <v>43</v>
      </c>
      <c r="B38" s="307" t="s">
        <v>257</v>
      </c>
      <c r="C38" s="308"/>
      <c r="D38" s="113">
        <v>2.5450002313636575</v>
      </c>
      <c r="E38" s="115">
        <v>550</v>
      </c>
      <c r="F38" s="114">
        <v>435</v>
      </c>
      <c r="G38" s="114">
        <v>551</v>
      </c>
      <c r="H38" s="114">
        <v>466</v>
      </c>
      <c r="I38" s="140">
        <v>451</v>
      </c>
      <c r="J38" s="115">
        <v>99</v>
      </c>
      <c r="K38" s="116">
        <v>21.951219512195124</v>
      </c>
    </row>
    <row r="39" spans="1:11" ht="14.1" customHeight="1" x14ac:dyDescent="0.2">
      <c r="A39" s="306">
        <v>51</v>
      </c>
      <c r="B39" s="307" t="s">
        <v>258</v>
      </c>
      <c r="C39" s="308"/>
      <c r="D39" s="113">
        <v>7.5378279579843595</v>
      </c>
      <c r="E39" s="115">
        <v>1629</v>
      </c>
      <c r="F39" s="114">
        <v>1400</v>
      </c>
      <c r="G39" s="114">
        <v>1604</v>
      </c>
      <c r="H39" s="114">
        <v>1127</v>
      </c>
      <c r="I39" s="140">
        <v>1205</v>
      </c>
      <c r="J39" s="115">
        <v>424</v>
      </c>
      <c r="K39" s="116">
        <v>35.186721991701248</v>
      </c>
    </row>
    <row r="40" spans="1:11" ht="14.1" customHeight="1" x14ac:dyDescent="0.2">
      <c r="A40" s="306" t="s">
        <v>259</v>
      </c>
      <c r="B40" s="307" t="s">
        <v>260</v>
      </c>
      <c r="C40" s="308"/>
      <c r="D40" s="113">
        <v>6.8622460783860069</v>
      </c>
      <c r="E40" s="115">
        <v>1483</v>
      </c>
      <c r="F40" s="114">
        <v>1301</v>
      </c>
      <c r="G40" s="114">
        <v>1492</v>
      </c>
      <c r="H40" s="114">
        <v>1043</v>
      </c>
      <c r="I40" s="140">
        <v>1101</v>
      </c>
      <c r="J40" s="115">
        <v>382</v>
      </c>
      <c r="K40" s="116">
        <v>34.695731153496823</v>
      </c>
    </row>
    <row r="41" spans="1:11" ht="14.1" customHeight="1" x14ac:dyDescent="0.2">
      <c r="A41" s="306"/>
      <c r="B41" s="307" t="s">
        <v>261</v>
      </c>
      <c r="C41" s="308"/>
      <c r="D41" s="113">
        <v>5.9691823608347603</v>
      </c>
      <c r="E41" s="115">
        <v>1290</v>
      </c>
      <c r="F41" s="114">
        <v>1152</v>
      </c>
      <c r="G41" s="114">
        <v>1167</v>
      </c>
      <c r="H41" s="114">
        <v>910</v>
      </c>
      <c r="I41" s="140">
        <v>920</v>
      </c>
      <c r="J41" s="115">
        <v>370</v>
      </c>
      <c r="K41" s="116">
        <v>40.217391304347828</v>
      </c>
    </row>
    <row r="42" spans="1:11" ht="14.1" customHeight="1" x14ac:dyDescent="0.2">
      <c r="A42" s="306">
        <v>52</v>
      </c>
      <c r="B42" s="307" t="s">
        <v>262</v>
      </c>
      <c r="C42" s="308"/>
      <c r="D42" s="113">
        <v>2.5450002313636575</v>
      </c>
      <c r="E42" s="115">
        <v>550</v>
      </c>
      <c r="F42" s="114">
        <v>476</v>
      </c>
      <c r="G42" s="114">
        <v>461</v>
      </c>
      <c r="H42" s="114">
        <v>405</v>
      </c>
      <c r="I42" s="140">
        <v>528</v>
      </c>
      <c r="J42" s="115">
        <v>22</v>
      </c>
      <c r="K42" s="116">
        <v>4.166666666666667</v>
      </c>
    </row>
    <row r="43" spans="1:11" ht="14.1" customHeight="1" x14ac:dyDescent="0.2">
      <c r="A43" s="306" t="s">
        <v>263</v>
      </c>
      <c r="B43" s="307" t="s">
        <v>264</v>
      </c>
      <c r="C43" s="308"/>
      <c r="D43" s="113">
        <v>2.1007820091620006</v>
      </c>
      <c r="E43" s="115">
        <v>454</v>
      </c>
      <c r="F43" s="114">
        <v>385</v>
      </c>
      <c r="G43" s="114">
        <v>384</v>
      </c>
      <c r="H43" s="114">
        <v>328</v>
      </c>
      <c r="I43" s="140">
        <v>463</v>
      </c>
      <c r="J43" s="115">
        <v>-9</v>
      </c>
      <c r="K43" s="116">
        <v>-1.9438444924406046</v>
      </c>
    </row>
    <row r="44" spans="1:11" ht="14.1" customHeight="1" x14ac:dyDescent="0.2">
      <c r="A44" s="306">
        <v>53</v>
      </c>
      <c r="B44" s="307" t="s">
        <v>265</v>
      </c>
      <c r="C44" s="308"/>
      <c r="D44" s="113">
        <v>1.7167183378834852</v>
      </c>
      <c r="E44" s="115">
        <v>371</v>
      </c>
      <c r="F44" s="114">
        <v>375</v>
      </c>
      <c r="G44" s="114">
        <v>301</v>
      </c>
      <c r="H44" s="114">
        <v>412</v>
      </c>
      <c r="I44" s="140">
        <v>366</v>
      </c>
      <c r="J44" s="115">
        <v>5</v>
      </c>
      <c r="K44" s="116">
        <v>1.3661202185792349</v>
      </c>
    </row>
    <row r="45" spans="1:11" ht="14.1" customHeight="1" x14ac:dyDescent="0.2">
      <c r="A45" s="306" t="s">
        <v>266</v>
      </c>
      <c r="B45" s="307" t="s">
        <v>267</v>
      </c>
      <c r="C45" s="308"/>
      <c r="D45" s="113">
        <v>1.6611910601082782</v>
      </c>
      <c r="E45" s="115">
        <v>359</v>
      </c>
      <c r="F45" s="114">
        <v>334</v>
      </c>
      <c r="G45" s="114">
        <v>287</v>
      </c>
      <c r="H45" s="114">
        <v>406</v>
      </c>
      <c r="I45" s="140">
        <v>362</v>
      </c>
      <c r="J45" s="115">
        <v>-3</v>
      </c>
      <c r="K45" s="116">
        <v>-0.82872928176795579</v>
      </c>
    </row>
    <row r="46" spans="1:11" ht="14.1" customHeight="1" x14ac:dyDescent="0.2">
      <c r="A46" s="306">
        <v>54</v>
      </c>
      <c r="B46" s="307" t="s">
        <v>268</v>
      </c>
      <c r="C46" s="308"/>
      <c r="D46" s="113">
        <v>4.3959094905372265</v>
      </c>
      <c r="E46" s="115">
        <v>950</v>
      </c>
      <c r="F46" s="114">
        <v>619</v>
      </c>
      <c r="G46" s="114">
        <v>788</v>
      </c>
      <c r="H46" s="114">
        <v>617</v>
      </c>
      <c r="I46" s="140">
        <v>820</v>
      </c>
      <c r="J46" s="115">
        <v>130</v>
      </c>
      <c r="K46" s="116">
        <v>15.853658536585366</v>
      </c>
    </row>
    <row r="47" spans="1:11" ht="14.1" customHeight="1" x14ac:dyDescent="0.2">
      <c r="A47" s="306">
        <v>61</v>
      </c>
      <c r="B47" s="307" t="s">
        <v>269</v>
      </c>
      <c r="C47" s="308"/>
      <c r="D47" s="113">
        <v>2.8874184443107676</v>
      </c>
      <c r="E47" s="115">
        <v>624</v>
      </c>
      <c r="F47" s="114">
        <v>356</v>
      </c>
      <c r="G47" s="114">
        <v>450</v>
      </c>
      <c r="H47" s="114">
        <v>395</v>
      </c>
      <c r="I47" s="140">
        <v>467</v>
      </c>
      <c r="J47" s="115">
        <v>157</v>
      </c>
      <c r="K47" s="116">
        <v>33.618843683083512</v>
      </c>
    </row>
    <row r="48" spans="1:11" ht="14.1" customHeight="1" x14ac:dyDescent="0.2">
      <c r="A48" s="306">
        <v>62</v>
      </c>
      <c r="B48" s="307" t="s">
        <v>270</v>
      </c>
      <c r="C48" s="308"/>
      <c r="D48" s="113">
        <v>6.7373097033917908</v>
      </c>
      <c r="E48" s="115">
        <v>1456</v>
      </c>
      <c r="F48" s="114">
        <v>1249</v>
      </c>
      <c r="G48" s="114">
        <v>1477</v>
      </c>
      <c r="H48" s="114">
        <v>1206</v>
      </c>
      <c r="I48" s="140">
        <v>1399</v>
      </c>
      <c r="J48" s="115">
        <v>57</v>
      </c>
      <c r="K48" s="116">
        <v>4.0743388134381702</v>
      </c>
    </row>
    <row r="49" spans="1:11" ht="14.1" customHeight="1" x14ac:dyDescent="0.2">
      <c r="A49" s="306">
        <v>63</v>
      </c>
      <c r="B49" s="307" t="s">
        <v>271</v>
      </c>
      <c r="C49" s="308"/>
      <c r="D49" s="113">
        <v>6.8807551709777428</v>
      </c>
      <c r="E49" s="115">
        <v>1487</v>
      </c>
      <c r="F49" s="114">
        <v>1368</v>
      </c>
      <c r="G49" s="114">
        <v>1431</v>
      </c>
      <c r="H49" s="114">
        <v>1160</v>
      </c>
      <c r="I49" s="140">
        <v>1407</v>
      </c>
      <c r="J49" s="115">
        <v>80</v>
      </c>
      <c r="K49" s="116">
        <v>5.6858564321250888</v>
      </c>
    </row>
    <row r="50" spans="1:11" ht="14.1" customHeight="1" x14ac:dyDescent="0.2">
      <c r="A50" s="306" t="s">
        <v>272</v>
      </c>
      <c r="B50" s="307" t="s">
        <v>273</v>
      </c>
      <c r="C50" s="308"/>
      <c r="D50" s="113">
        <v>1.1938364721669521</v>
      </c>
      <c r="E50" s="115">
        <v>258</v>
      </c>
      <c r="F50" s="114">
        <v>240</v>
      </c>
      <c r="G50" s="114">
        <v>255</v>
      </c>
      <c r="H50" s="114">
        <v>241</v>
      </c>
      <c r="I50" s="140">
        <v>204</v>
      </c>
      <c r="J50" s="115">
        <v>54</v>
      </c>
      <c r="K50" s="116">
        <v>26.470588235294116</v>
      </c>
    </row>
    <row r="51" spans="1:11" ht="14.1" customHeight="1" x14ac:dyDescent="0.2">
      <c r="A51" s="306" t="s">
        <v>274</v>
      </c>
      <c r="B51" s="307" t="s">
        <v>275</v>
      </c>
      <c r="C51" s="308"/>
      <c r="D51" s="113">
        <v>4.9234186294016933</v>
      </c>
      <c r="E51" s="115">
        <v>1064</v>
      </c>
      <c r="F51" s="114">
        <v>990</v>
      </c>
      <c r="G51" s="114">
        <v>1011</v>
      </c>
      <c r="H51" s="114">
        <v>790</v>
      </c>
      <c r="I51" s="140">
        <v>901</v>
      </c>
      <c r="J51" s="115">
        <v>163</v>
      </c>
      <c r="K51" s="116">
        <v>18.09100998890122</v>
      </c>
    </row>
    <row r="52" spans="1:11" ht="14.1" customHeight="1" x14ac:dyDescent="0.2">
      <c r="A52" s="306">
        <v>71</v>
      </c>
      <c r="B52" s="307" t="s">
        <v>276</v>
      </c>
      <c r="C52" s="308"/>
      <c r="D52" s="113">
        <v>11.910601082781916</v>
      </c>
      <c r="E52" s="115">
        <v>2574</v>
      </c>
      <c r="F52" s="114">
        <v>2001</v>
      </c>
      <c r="G52" s="114">
        <v>2348</v>
      </c>
      <c r="H52" s="114">
        <v>2204</v>
      </c>
      <c r="I52" s="140">
        <v>2374</v>
      </c>
      <c r="J52" s="115">
        <v>200</v>
      </c>
      <c r="K52" s="116">
        <v>8.4245998315080026</v>
      </c>
    </row>
    <row r="53" spans="1:11" ht="14.1" customHeight="1" x14ac:dyDescent="0.2">
      <c r="A53" s="306" t="s">
        <v>277</v>
      </c>
      <c r="B53" s="307" t="s">
        <v>278</v>
      </c>
      <c r="C53" s="308"/>
      <c r="D53" s="113">
        <v>4.4514367683124334</v>
      </c>
      <c r="E53" s="115">
        <v>962</v>
      </c>
      <c r="F53" s="114">
        <v>684</v>
      </c>
      <c r="G53" s="114">
        <v>807</v>
      </c>
      <c r="H53" s="114">
        <v>727</v>
      </c>
      <c r="I53" s="140">
        <v>840</v>
      </c>
      <c r="J53" s="115">
        <v>122</v>
      </c>
      <c r="K53" s="116">
        <v>14.523809523809524</v>
      </c>
    </row>
    <row r="54" spans="1:11" ht="14.1" customHeight="1" x14ac:dyDescent="0.2">
      <c r="A54" s="306" t="s">
        <v>279</v>
      </c>
      <c r="B54" s="307" t="s">
        <v>280</v>
      </c>
      <c r="C54" s="308"/>
      <c r="D54" s="113">
        <v>6.4411642219240202</v>
      </c>
      <c r="E54" s="115">
        <v>1392</v>
      </c>
      <c r="F54" s="114">
        <v>1132</v>
      </c>
      <c r="G54" s="114">
        <v>1344</v>
      </c>
      <c r="H54" s="114">
        <v>1305</v>
      </c>
      <c r="I54" s="140">
        <v>1321</v>
      </c>
      <c r="J54" s="115">
        <v>71</v>
      </c>
      <c r="K54" s="116">
        <v>5.3747161241483727</v>
      </c>
    </row>
    <row r="55" spans="1:11" ht="14.1" customHeight="1" x14ac:dyDescent="0.2">
      <c r="A55" s="306">
        <v>72</v>
      </c>
      <c r="B55" s="307" t="s">
        <v>281</v>
      </c>
      <c r="C55" s="308"/>
      <c r="D55" s="113">
        <v>2.3182638471148951</v>
      </c>
      <c r="E55" s="115">
        <v>501</v>
      </c>
      <c r="F55" s="114">
        <v>351</v>
      </c>
      <c r="G55" s="114">
        <v>436</v>
      </c>
      <c r="H55" s="114">
        <v>402</v>
      </c>
      <c r="I55" s="140">
        <v>446</v>
      </c>
      <c r="J55" s="115">
        <v>55</v>
      </c>
      <c r="K55" s="116">
        <v>12.331838565022421</v>
      </c>
    </row>
    <row r="56" spans="1:11" ht="14.1" customHeight="1" x14ac:dyDescent="0.2">
      <c r="A56" s="306" t="s">
        <v>282</v>
      </c>
      <c r="B56" s="307" t="s">
        <v>283</v>
      </c>
      <c r="C56" s="308"/>
      <c r="D56" s="113">
        <v>0.59691823608347605</v>
      </c>
      <c r="E56" s="115">
        <v>129</v>
      </c>
      <c r="F56" s="114">
        <v>96</v>
      </c>
      <c r="G56" s="114">
        <v>113</v>
      </c>
      <c r="H56" s="114">
        <v>106</v>
      </c>
      <c r="I56" s="140">
        <v>147</v>
      </c>
      <c r="J56" s="115">
        <v>-18</v>
      </c>
      <c r="K56" s="116">
        <v>-12.244897959183673</v>
      </c>
    </row>
    <row r="57" spans="1:11" ht="14.1" customHeight="1" x14ac:dyDescent="0.2">
      <c r="A57" s="306" t="s">
        <v>284</v>
      </c>
      <c r="B57" s="307" t="s">
        <v>285</v>
      </c>
      <c r="C57" s="308"/>
      <c r="D57" s="113">
        <v>1.1799546527231501</v>
      </c>
      <c r="E57" s="115">
        <v>255</v>
      </c>
      <c r="F57" s="114">
        <v>174</v>
      </c>
      <c r="G57" s="114">
        <v>202</v>
      </c>
      <c r="H57" s="114">
        <v>219</v>
      </c>
      <c r="I57" s="140">
        <v>210</v>
      </c>
      <c r="J57" s="115">
        <v>45</v>
      </c>
      <c r="K57" s="116">
        <v>21.428571428571427</v>
      </c>
    </row>
    <row r="58" spans="1:11" ht="14.1" customHeight="1" x14ac:dyDescent="0.2">
      <c r="A58" s="306">
        <v>73</v>
      </c>
      <c r="B58" s="307" t="s">
        <v>286</v>
      </c>
      <c r="C58" s="308"/>
      <c r="D58" s="113">
        <v>2.0683910971264634</v>
      </c>
      <c r="E58" s="115">
        <v>447</v>
      </c>
      <c r="F58" s="114">
        <v>438</v>
      </c>
      <c r="G58" s="114">
        <v>555</v>
      </c>
      <c r="H58" s="114">
        <v>409</v>
      </c>
      <c r="I58" s="140">
        <v>461</v>
      </c>
      <c r="J58" s="115">
        <v>-14</v>
      </c>
      <c r="K58" s="116">
        <v>-3.0368763557483729</v>
      </c>
    </row>
    <row r="59" spans="1:11" ht="14.1" customHeight="1" x14ac:dyDescent="0.2">
      <c r="A59" s="306" t="s">
        <v>287</v>
      </c>
      <c r="B59" s="307" t="s">
        <v>288</v>
      </c>
      <c r="C59" s="308"/>
      <c r="D59" s="113">
        <v>1.2632455693859608</v>
      </c>
      <c r="E59" s="115">
        <v>273</v>
      </c>
      <c r="F59" s="114">
        <v>234</v>
      </c>
      <c r="G59" s="114">
        <v>372</v>
      </c>
      <c r="H59" s="114">
        <v>230</v>
      </c>
      <c r="I59" s="140">
        <v>268</v>
      </c>
      <c r="J59" s="115">
        <v>5</v>
      </c>
      <c r="K59" s="116">
        <v>1.8656716417910448</v>
      </c>
    </row>
    <row r="60" spans="1:11" ht="14.1" customHeight="1" x14ac:dyDescent="0.2">
      <c r="A60" s="306">
        <v>81</v>
      </c>
      <c r="B60" s="307" t="s">
        <v>289</v>
      </c>
      <c r="C60" s="308"/>
      <c r="D60" s="113">
        <v>6.3393642126694738</v>
      </c>
      <c r="E60" s="115">
        <v>1370</v>
      </c>
      <c r="F60" s="114">
        <v>1061</v>
      </c>
      <c r="G60" s="114">
        <v>1323</v>
      </c>
      <c r="H60" s="114">
        <v>1187</v>
      </c>
      <c r="I60" s="140">
        <v>1395</v>
      </c>
      <c r="J60" s="115">
        <v>-25</v>
      </c>
      <c r="K60" s="116">
        <v>-1.7921146953405018</v>
      </c>
    </row>
    <row r="61" spans="1:11" ht="14.1" customHeight="1" x14ac:dyDescent="0.2">
      <c r="A61" s="306" t="s">
        <v>290</v>
      </c>
      <c r="B61" s="307" t="s">
        <v>291</v>
      </c>
      <c r="C61" s="308"/>
      <c r="D61" s="113">
        <v>1.4668455878950535</v>
      </c>
      <c r="E61" s="115">
        <v>317</v>
      </c>
      <c r="F61" s="114">
        <v>204</v>
      </c>
      <c r="G61" s="114">
        <v>234</v>
      </c>
      <c r="H61" s="114">
        <v>307</v>
      </c>
      <c r="I61" s="140">
        <v>288</v>
      </c>
      <c r="J61" s="115">
        <v>29</v>
      </c>
      <c r="K61" s="116">
        <v>10.069444444444445</v>
      </c>
    </row>
    <row r="62" spans="1:11" ht="14.1" customHeight="1" x14ac:dyDescent="0.2">
      <c r="A62" s="306" t="s">
        <v>292</v>
      </c>
      <c r="B62" s="307" t="s">
        <v>293</v>
      </c>
      <c r="C62" s="308"/>
      <c r="D62" s="113">
        <v>2.2303456573041505</v>
      </c>
      <c r="E62" s="115">
        <v>482</v>
      </c>
      <c r="F62" s="114">
        <v>406</v>
      </c>
      <c r="G62" s="114">
        <v>597</v>
      </c>
      <c r="H62" s="114">
        <v>403</v>
      </c>
      <c r="I62" s="140">
        <v>542</v>
      </c>
      <c r="J62" s="115">
        <v>-60</v>
      </c>
      <c r="K62" s="116">
        <v>-11.07011070110701</v>
      </c>
    </row>
    <row r="63" spans="1:11" ht="14.1" customHeight="1" x14ac:dyDescent="0.2">
      <c r="A63" s="306"/>
      <c r="B63" s="307" t="s">
        <v>294</v>
      </c>
      <c r="C63" s="308"/>
      <c r="D63" s="113">
        <v>2.0360001850909257</v>
      </c>
      <c r="E63" s="115">
        <v>440</v>
      </c>
      <c r="F63" s="114">
        <v>358</v>
      </c>
      <c r="G63" s="114">
        <v>522</v>
      </c>
      <c r="H63" s="114">
        <v>363</v>
      </c>
      <c r="I63" s="140">
        <v>503</v>
      </c>
      <c r="J63" s="115">
        <v>-63</v>
      </c>
      <c r="K63" s="116">
        <v>-12.524850894632207</v>
      </c>
    </row>
    <row r="64" spans="1:11" ht="14.1" customHeight="1" x14ac:dyDescent="0.2">
      <c r="A64" s="306" t="s">
        <v>295</v>
      </c>
      <c r="B64" s="307" t="s">
        <v>296</v>
      </c>
      <c r="C64" s="308"/>
      <c r="D64" s="113">
        <v>0.93933644903058633</v>
      </c>
      <c r="E64" s="115">
        <v>203</v>
      </c>
      <c r="F64" s="114">
        <v>149</v>
      </c>
      <c r="G64" s="114">
        <v>161</v>
      </c>
      <c r="H64" s="114">
        <v>169</v>
      </c>
      <c r="I64" s="140">
        <v>247</v>
      </c>
      <c r="J64" s="115">
        <v>-44</v>
      </c>
      <c r="K64" s="116">
        <v>-17.813765182186234</v>
      </c>
    </row>
    <row r="65" spans="1:11" ht="14.1" customHeight="1" x14ac:dyDescent="0.2">
      <c r="A65" s="306" t="s">
        <v>297</v>
      </c>
      <c r="B65" s="307" t="s">
        <v>298</v>
      </c>
      <c r="C65" s="308"/>
      <c r="D65" s="113">
        <v>0.87918189810744529</v>
      </c>
      <c r="E65" s="115">
        <v>190</v>
      </c>
      <c r="F65" s="114">
        <v>134</v>
      </c>
      <c r="G65" s="114">
        <v>169</v>
      </c>
      <c r="H65" s="114">
        <v>132</v>
      </c>
      <c r="I65" s="140">
        <v>141</v>
      </c>
      <c r="J65" s="115">
        <v>49</v>
      </c>
      <c r="K65" s="116">
        <v>34.751773049645394</v>
      </c>
    </row>
    <row r="66" spans="1:11" ht="14.1" customHeight="1" x14ac:dyDescent="0.2">
      <c r="A66" s="306">
        <v>82</v>
      </c>
      <c r="B66" s="307" t="s">
        <v>299</v>
      </c>
      <c r="C66" s="308"/>
      <c r="D66" s="113">
        <v>3.4288094026190366</v>
      </c>
      <c r="E66" s="115">
        <v>741</v>
      </c>
      <c r="F66" s="114">
        <v>615</v>
      </c>
      <c r="G66" s="114">
        <v>905</v>
      </c>
      <c r="H66" s="114">
        <v>653</v>
      </c>
      <c r="I66" s="140">
        <v>747</v>
      </c>
      <c r="J66" s="115">
        <v>-6</v>
      </c>
      <c r="K66" s="116">
        <v>-0.80321285140562249</v>
      </c>
    </row>
    <row r="67" spans="1:11" ht="14.1" customHeight="1" x14ac:dyDescent="0.2">
      <c r="A67" s="306" t="s">
        <v>300</v>
      </c>
      <c r="B67" s="307" t="s">
        <v>301</v>
      </c>
      <c r="C67" s="308"/>
      <c r="D67" s="113">
        <v>2.4755911341446484</v>
      </c>
      <c r="E67" s="115">
        <v>535</v>
      </c>
      <c r="F67" s="114">
        <v>418</v>
      </c>
      <c r="G67" s="114">
        <v>640</v>
      </c>
      <c r="H67" s="114">
        <v>439</v>
      </c>
      <c r="I67" s="140">
        <v>507</v>
      </c>
      <c r="J67" s="115">
        <v>28</v>
      </c>
      <c r="K67" s="116">
        <v>5.5226824457593686</v>
      </c>
    </row>
    <row r="68" spans="1:11" ht="14.1" customHeight="1" x14ac:dyDescent="0.2">
      <c r="A68" s="306" t="s">
        <v>302</v>
      </c>
      <c r="B68" s="307" t="s">
        <v>303</v>
      </c>
      <c r="C68" s="308"/>
      <c r="D68" s="113">
        <v>0.6524455138586831</v>
      </c>
      <c r="E68" s="115">
        <v>141</v>
      </c>
      <c r="F68" s="114">
        <v>143</v>
      </c>
      <c r="G68" s="114">
        <v>169</v>
      </c>
      <c r="H68" s="114">
        <v>160</v>
      </c>
      <c r="I68" s="140">
        <v>178</v>
      </c>
      <c r="J68" s="115">
        <v>-37</v>
      </c>
      <c r="K68" s="116">
        <v>-20.786516853932586</v>
      </c>
    </row>
    <row r="69" spans="1:11" ht="14.1" customHeight="1" x14ac:dyDescent="0.2">
      <c r="A69" s="306">
        <v>83</v>
      </c>
      <c r="B69" s="307" t="s">
        <v>304</v>
      </c>
      <c r="C69" s="308"/>
      <c r="D69" s="113">
        <v>4.1552912868446628</v>
      </c>
      <c r="E69" s="115">
        <v>898</v>
      </c>
      <c r="F69" s="114">
        <v>640</v>
      </c>
      <c r="G69" s="114">
        <v>1107</v>
      </c>
      <c r="H69" s="114">
        <v>639</v>
      </c>
      <c r="I69" s="140">
        <v>935</v>
      </c>
      <c r="J69" s="115">
        <v>-37</v>
      </c>
      <c r="K69" s="116">
        <v>-3.9572192513368982</v>
      </c>
    </row>
    <row r="70" spans="1:11" ht="14.1" customHeight="1" x14ac:dyDescent="0.2">
      <c r="A70" s="306" t="s">
        <v>305</v>
      </c>
      <c r="B70" s="307" t="s">
        <v>306</v>
      </c>
      <c r="C70" s="308"/>
      <c r="D70" s="113">
        <v>3.4982184998380452</v>
      </c>
      <c r="E70" s="115">
        <v>756</v>
      </c>
      <c r="F70" s="114">
        <v>526</v>
      </c>
      <c r="G70" s="114">
        <v>995</v>
      </c>
      <c r="H70" s="114">
        <v>561</v>
      </c>
      <c r="I70" s="140">
        <v>849</v>
      </c>
      <c r="J70" s="115">
        <v>-93</v>
      </c>
      <c r="K70" s="116">
        <v>-10.954063604240282</v>
      </c>
    </row>
    <row r="71" spans="1:11" ht="14.1" customHeight="1" x14ac:dyDescent="0.2">
      <c r="A71" s="306"/>
      <c r="B71" s="307" t="s">
        <v>307</v>
      </c>
      <c r="C71" s="308"/>
      <c r="D71" s="113">
        <v>2.0591365508305954</v>
      </c>
      <c r="E71" s="115">
        <v>445</v>
      </c>
      <c r="F71" s="114">
        <v>314</v>
      </c>
      <c r="G71" s="114">
        <v>707</v>
      </c>
      <c r="H71" s="114">
        <v>317</v>
      </c>
      <c r="I71" s="140">
        <v>544</v>
      </c>
      <c r="J71" s="115">
        <v>-99</v>
      </c>
      <c r="K71" s="116">
        <v>-18.198529411764707</v>
      </c>
    </row>
    <row r="72" spans="1:11" ht="14.1" customHeight="1" x14ac:dyDescent="0.2">
      <c r="A72" s="306">
        <v>84</v>
      </c>
      <c r="B72" s="307" t="s">
        <v>308</v>
      </c>
      <c r="C72" s="308"/>
      <c r="D72" s="113">
        <v>4.7059367914487993</v>
      </c>
      <c r="E72" s="115">
        <v>1017</v>
      </c>
      <c r="F72" s="114">
        <v>750</v>
      </c>
      <c r="G72" s="114">
        <v>1170</v>
      </c>
      <c r="H72" s="114">
        <v>906</v>
      </c>
      <c r="I72" s="140">
        <v>1665</v>
      </c>
      <c r="J72" s="115">
        <v>-648</v>
      </c>
      <c r="K72" s="116">
        <v>-38.918918918918919</v>
      </c>
    </row>
    <row r="73" spans="1:11" ht="14.1" customHeight="1" x14ac:dyDescent="0.2">
      <c r="A73" s="306" t="s">
        <v>309</v>
      </c>
      <c r="B73" s="307" t="s">
        <v>310</v>
      </c>
      <c r="C73" s="308"/>
      <c r="D73" s="113">
        <v>1.0596455508768683</v>
      </c>
      <c r="E73" s="115">
        <v>229</v>
      </c>
      <c r="F73" s="114">
        <v>114</v>
      </c>
      <c r="G73" s="114">
        <v>431</v>
      </c>
      <c r="H73" s="114">
        <v>292</v>
      </c>
      <c r="I73" s="140">
        <v>844</v>
      </c>
      <c r="J73" s="115">
        <v>-615</v>
      </c>
      <c r="K73" s="116">
        <v>-72.867298578199055</v>
      </c>
    </row>
    <row r="74" spans="1:11" ht="14.1" customHeight="1" x14ac:dyDescent="0.2">
      <c r="A74" s="306" t="s">
        <v>311</v>
      </c>
      <c r="B74" s="307" t="s">
        <v>312</v>
      </c>
      <c r="C74" s="308"/>
      <c r="D74" s="113">
        <v>0.35167275924297814</v>
      </c>
      <c r="E74" s="115">
        <v>76</v>
      </c>
      <c r="F74" s="114">
        <v>54</v>
      </c>
      <c r="G74" s="114">
        <v>97</v>
      </c>
      <c r="H74" s="114">
        <v>64</v>
      </c>
      <c r="I74" s="140">
        <v>110</v>
      </c>
      <c r="J74" s="115">
        <v>-34</v>
      </c>
      <c r="K74" s="116">
        <v>-30.90909090909091</v>
      </c>
    </row>
    <row r="75" spans="1:11" ht="14.1" customHeight="1" x14ac:dyDescent="0.2">
      <c r="A75" s="306" t="s">
        <v>313</v>
      </c>
      <c r="B75" s="307" t="s">
        <v>314</v>
      </c>
      <c r="C75" s="308"/>
      <c r="D75" s="113">
        <v>2.8226366202396926</v>
      </c>
      <c r="E75" s="115">
        <v>610</v>
      </c>
      <c r="F75" s="114">
        <v>504</v>
      </c>
      <c r="G75" s="114">
        <v>509</v>
      </c>
      <c r="H75" s="114">
        <v>486</v>
      </c>
      <c r="I75" s="140">
        <v>610</v>
      </c>
      <c r="J75" s="115">
        <v>0</v>
      </c>
      <c r="K75" s="116">
        <v>0</v>
      </c>
    </row>
    <row r="76" spans="1:11" ht="14.1" customHeight="1" x14ac:dyDescent="0.2">
      <c r="A76" s="306">
        <v>91</v>
      </c>
      <c r="B76" s="307" t="s">
        <v>315</v>
      </c>
      <c r="C76" s="308"/>
      <c r="D76" s="113">
        <v>0.48123640738512796</v>
      </c>
      <c r="E76" s="115">
        <v>104</v>
      </c>
      <c r="F76" s="114">
        <v>135</v>
      </c>
      <c r="G76" s="114">
        <v>110</v>
      </c>
      <c r="H76" s="114">
        <v>89</v>
      </c>
      <c r="I76" s="140">
        <v>102</v>
      </c>
      <c r="J76" s="115">
        <v>2</v>
      </c>
      <c r="K76" s="116">
        <v>1.9607843137254901</v>
      </c>
    </row>
    <row r="77" spans="1:11" ht="14.1" customHeight="1" x14ac:dyDescent="0.2">
      <c r="A77" s="306">
        <v>92</v>
      </c>
      <c r="B77" s="307" t="s">
        <v>316</v>
      </c>
      <c r="C77" s="308"/>
      <c r="D77" s="113">
        <v>1.850909259173569</v>
      </c>
      <c r="E77" s="115">
        <v>400</v>
      </c>
      <c r="F77" s="114">
        <v>343</v>
      </c>
      <c r="G77" s="114">
        <v>466</v>
      </c>
      <c r="H77" s="114">
        <v>429</v>
      </c>
      <c r="I77" s="140">
        <v>351</v>
      </c>
      <c r="J77" s="115">
        <v>49</v>
      </c>
      <c r="K77" s="116">
        <v>13.96011396011396</v>
      </c>
    </row>
    <row r="78" spans="1:11" ht="14.1" customHeight="1" x14ac:dyDescent="0.2">
      <c r="A78" s="306">
        <v>93</v>
      </c>
      <c r="B78" s="307" t="s">
        <v>317</v>
      </c>
      <c r="C78" s="308"/>
      <c r="D78" s="113">
        <v>0.17583637962148907</v>
      </c>
      <c r="E78" s="115">
        <v>38</v>
      </c>
      <c r="F78" s="114" t="s">
        <v>514</v>
      </c>
      <c r="G78" s="114">
        <v>32</v>
      </c>
      <c r="H78" s="114">
        <v>33</v>
      </c>
      <c r="I78" s="140">
        <v>33</v>
      </c>
      <c r="J78" s="115">
        <v>5</v>
      </c>
      <c r="K78" s="116">
        <v>15.151515151515152</v>
      </c>
    </row>
    <row r="79" spans="1:11" ht="14.1" customHeight="1" x14ac:dyDescent="0.2">
      <c r="A79" s="306">
        <v>94</v>
      </c>
      <c r="B79" s="307" t="s">
        <v>318</v>
      </c>
      <c r="C79" s="308"/>
      <c r="D79" s="113">
        <v>2.3182638471148951</v>
      </c>
      <c r="E79" s="115">
        <v>501</v>
      </c>
      <c r="F79" s="114">
        <v>386</v>
      </c>
      <c r="G79" s="114">
        <v>528</v>
      </c>
      <c r="H79" s="114">
        <v>487</v>
      </c>
      <c r="I79" s="140">
        <v>434</v>
      </c>
      <c r="J79" s="115">
        <v>67</v>
      </c>
      <c r="K79" s="116">
        <v>15.43778801843318</v>
      </c>
    </row>
    <row r="80" spans="1:11" ht="14.1" customHeight="1" x14ac:dyDescent="0.2">
      <c r="A80" s="306" t="s">
        <v>319</v>
      </c>
      <c r="B80" s="307" t="s">
        <v>320</v>
      </c>
      <c r="C80" s="308"/>
      <c r="D80" s="113">
        <v>4.6272731479339226E-2</v>
      </c>
      <c r="E80" s="115">
        <v>10</v>
      </c>
      <c r="F80" s="114" t="s">
        <v>514</v>
      </c>
      <c r="G80" s="114">
        <v>16</v>
      </c>
      <c r="H80" s="114">
        <v>8</v>
      </c>
      <c r="I80" s="140">
        <v>13</v>
      </c>
      <c r="J80" s="115">
        <v>-3</v>
      </c>
      <c r="K80" s="116">
        <v>-23.076923076923077</v>
      </c>
    </row>
    <row r="81" spans="1:11" ht="14.1" customHeight="1" x14ac:dyDescent="0.2">
      <c r="A81" s="310" t="s">
        <v>321</v>
      </c>
      <c r="B81" s="311" t="s">
        <v>334</v>
      </c>
      <c r="C81" s="312"/>
      <c r="D81" s="125">
        <v>0.40257276387025126</v>
      </c>
      <c r="E81" s="143">
        <v>87</v>
      </c>
      <c r="F81" s="144">
        <v>89</v>
      </c>
      <c r="G81" s="144">
        <v>202</v>
      </c>
      <c r="H81" s="144">
        <v>94</v>
      </c>
      <c r="I81" s="145">
        <v>100</v>
      </c>
      <c r="J81" s="143">
        <v>-13</v>
      </c>
      <c r="K81" s="146">
        <v>-13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220820</v>
      </c>
      <c r="C10" s="114">
        <v>105780</v>
      </c>
      <c r="D10" s="114">
        <v>115040</v>
      </c>
      <c r="E10" s="114">
        <v>171217</v>
      </c>
      <c r="F10" s="114">
        <v>47263</v>
      </c>
      <c r="G10" s="114">
        <v>26652</v>
      </c>
      <c r="H10" s="114">
        <v>56355</v>
      </c>
      <c r="I10" s="115">
        <v>31283</v>
      </c>
      <c r="J10" s="114">
        <v>25004</v>
      </c>
      <c r="K10" s="114">
        <v>6279</v>
      </c>
      <c r="L10" s="423">
        <v>15878</v>
      </c>
      <c r="M10" s="424">
        <v>18088</v>
      </c>
    </row>
    <row r="11" spans="1:13" ht="11.1" customHeight="1" x14ac:dyDescent="0.2">
      <c r="A11" s="422" t="s">
        <v>388</v>
      </c>
      <c r="B11" s="115">
        <v>224370</v>
      </c>
      <c r="C11" s="114">
        <v>108779</v>
      </c>
      <c r="D11" s="114">
        <v>115591</v>
      </c>
      <c r="E11" s="114">
        <v>174274</v>
      </c>
      <c r="F11" s="114">
        <v>47794</v>
      </c>
      <c r="G11" s="114">
        <v>25942</v>
      </c>
      <c r="H11" s="114">
        <v>57865</v>
      </c>
      <c r="I11" s="115">
        <v>32450</v>
      </c>
      <c r="J11" s="114">
        <v>25728</v>
      </c>
      <c r="K11" s="114">
        <v>6722</v>
      </c>
      <c r="L11" s="423">
        <v>16691</v>
      </c>
      <c r="M11" s="424">
        <v>14149</v>
      </c>
    </row>
    <row r="12" spans="1:13" ht="11.1" customHeight="1" x14ac:dyDescent="0.2">
      <c r="A12" s="422" t="s">
        <v>389</v>
      </c>
      <c r="B12" s="115">
        <v>228107</v>
      </c>
      <c r="C12" s="114">
        <v>110986</v>
      </c>
      <c r="D12" s="114">
        <v>117121</v>
      </c>
      <c r="E12" s="114">
        <v>177741</v>
      </c>
      <c r="F12" s="114">
        <v>48010</v>
      </c>
      <c r="G12" s="114">
        <v>27451</v>
      </c>
      <c r="H12" s="114">
        <v>58801</v>
      </c>
      <c r="I12" s="115">
        <v>31736</v>
      </c>
      <c r="J12" s="114">
        <v>24732</v>
      </c>
      <c r="K12" s="114">
        <v>7004</v>
      </c>
      <c r="L12" s="423">
        <v>22571</v>
      </c>
      <c r="M12" s="424">
        <v>19617</v>
      </c>
    </row>
    <row r="13" spans="1:13" s="110" customFormat="1" ht="11.1" customHeight="1" x14ac:dyDescent="0.2">
      <c r="A13" s="422" t="s">
        <v>390</v>
      </c>
      <c r="B13" s="115">
        <v>227640</v>
      </c>
      <c r="C13" s="114">
        <v>110152</v>
      </c>
      <c r="D13" s="114">
        <v>117488</v>
      </c>
      <c r="E13" s="114">
        <v>176748</v>
      </c>
      <c r="F13" s="114">
        <v>48526</v>
      </c>
      <c r="G13" s="114">
        <v>26538</v>
      </c>
      <c r="H13" s="114">
        <v>59085</v>
      </c>
      <c r="I13" s="115">
        <v>32612</v>
      </c>
      <c r="J13" s="114">
        <v>25493</v>
      </c>
      <c r="K13" s="114">
        <v>7119</v>
      </c>
      <c r="L13" s="423">
        <v>15231</v>
      </c>
      <c r="M13" s="424">
        <v>16569</v>
      </c>
    </row>
    <row r="14" spans="1:13" ht="15" customHeight="1" x14ac:dyDescent="0.2">
      <c r="A14" s="422" t="s">
        <v>391</v>
      </c>
      <c r="B14" s="115">
        <v>226793</v>
      </c>
      <c r="C14" s="114">
        <v>109889</v>
      </c>
      <c r="D14" s="114">
        <v>116904</v>
      </c>
      <c r="E14" s="114">
        <v>173661</v>
      </c>
      <c r="F14" s="114">
        <v>51382</v>
      </c>
      <c r="G14" s="114">
        <v>24921</v>
      </c>
      <c r="H14" s="114">
        <v>59627</v>
      </c>
      <c r="I14" s="115">
        <v>31673</v>
      </c>
      <c r="J14" s="114">
        <v>24740</v>
      </c>
      <c r="K14" s="114">
        <v>6933</v>
      </c>
      <c r="L14" s="423">
        <v>17977</v>
      </c>
      <c r="M14" s="424">
        <v>19076</v>
      </c>
    </row>
    <row r="15" spans="1:13" ht="11.1" customHeight="1" x14ac:dyDescent="0.2">
      <c r="A15" s="422" t="s">
        <v>388</v>
      </c>
      <c r="B15" s="115">
        <v>230313</v>
      </c>
      <c r="C15" s="114">
        <v>112332</v>
      </c>
      <c r="D15" s="114">
        <v>117981</v>
      </c>
      <c r="E15" s="114">
        <v>175528</v>
      </c>
      <c r="F15" s="114">
        <v>53111</v>
      </c>
      <c r="G15" s="114">
        <v>24429</v>
      </c>
      <c r="H15" s="114">
        <v>61300</v>
      </c>
      <c r="I15" s="115">
        <v>32523</v>
      </c>
      <c r="J15" s="114">
        <v>25199</v>
      </c>
      <c r="K15" s="114">
        <v>7324</v>
      </c>
      <c r="L15" s="423">
        <v>17585</v>
      </c>
      <c r="M15" s="424">
        <v>14248</v>
      </c>
    </row>
    <row r="16" spans="1:13" ht="11.1" customHeight="1" x14ac:dyDescent="0.2">
      <c r="A16" s="422" t="s">
        <v>389</v>
      </c>
      <c r="B16" s="115">
        <v>234897</v>
      </c>
      <c r="C16" s="114">
        <v>115042</v>
      </c>
      <c r="D16" s="114">
        <v>119855</v>
      </c>
      <c r="E16" s="114">
        <v>179068</v>
      </c>
      <c r="F16" s="114">
        <v>54465</v>
      </c>
      <c r="G16" s="114">
        <v>26176</v>
      </c>
      <c r="H16" s="114">
        <v>62179</v>
      </c>
      <c r="I16" s="115">
        <v>31751</v>
      </c>
      <c r="J16" s="114">
        <v>24083</v>
      </c>
      <c r="K16" s="114">
        <v>7668</v>
      </c>
      <c r="L16" s="423">
        <v>23417</v>
      </c>
      <c r="M16" s="424">
        <v>19423</v>
      </c>
    </row>
    <row r="17" spans="1:13" s="110" customFormat="1" ht="11.1" customHeight="1" x14ac:dyDescent="0.2">
      <c r="A17" s="422" t="s">
        <v>390</v>
      </c>
      <c r="B17" s="115">
        <v>233772</v>
      </c>
      <c r="C17" s="114">
        <v>113664</v>
      </c>
      <c r="D17" s="114">
        <v>120108</v>
      </c>
      <c r="E17" s="114">
        <v>178639</v>
      </c>
      <c r="F17" s="114">
        <v>54921</v>
      </c>
      <c r="G17" s="114">
        <v>25469</v>
      </c>
      <c r="H17" s="114">
        <v>62285</v>
      </c>
      <c r="I17" s="115">
        <v>32783</v>
      </c>
      <c r="J17" s="114">
        <v>25118</v>
      </c>
      <c r="K17" s="114">
        <v>7665</v>
      </c>
      <c r="L17" s="423">
        <v>15152</v>
      </c>
      <c r="M17" s="424">
        <v>16711</v>
      </c>
    </row>
    <row r="18" spans="1:13" ht="15" customHeight="1" x14ac:dyDescent="0.2">
      <c r="A18" s="422" t="s">
        <v>392</v>
      </c>
      <c r="B18" s="115">
        <v>233493</v>
      </c>
      <c r="C18" s="114">
        <v>113660</v>
      </c>
      <c r="D18" s="114">
        <v>119833</v>
      </c>
      <c r="E18" s="114">
        <v>176919</v>
      </c>
      <c r="F18" s="114">
        <v>56342</v>
      </c>
      <c r="G18" s="114">
        <v>24484</v>
      </c>
      <c r="H18" s="114">
        <v>62731</v>
      </c>
      <c r="I18" s="115">
        <v>31346</v>
      </c>
      <c r="J18" s="114">
        <v>23968</v>
      </c>
      <c r="K18" s="114">
        <v>7378</v>
      </c>
      <c r="L18" s="423">
        <v>17827</v>
      </c>
      <c r="M18" s="424">
        <v>18213</v>
      </c>
    </row>
    <row r="19" spans="1:13" ht="11.1" customHeight="1" x14ac:dyDescent="0.2">
      <c r="A19" s="422" t="s">
        <v>388</v>
      </c>
      <c r="B19" s="115">
        <v>235304</v>
      </c>
      <c r="C19" s="114">
        <v>115141</v>
      </c>
      <c r="D19" s="114">
        <v>120163</v>
      </c>
      <c r="E19" s="114">
        <v>177555</v>
      </c>
      <c r="F19" s="114">
        <v>57502</v>
      </c>
      <c r="G19" s="114">
        <v>23547</v>
      </c>
      <c r="H19" s="114">
        <v>64059</v>
      </c>
      <c r="I19" s="115">
        <v>32207</v>
      </c>
      <c r="J19" s="114">
        <v>24497</v>
      </c>
      <c r="K19" s="114">
        <v>7710</v>
      </c>
      <c r="L19" s="423">
        <v>15598</v>
      </c>
      <c r="M19" s="424">
        <v>14012</v>
      </c>
    </row>
    <row r="20" spans="1:13" ht="11.1" customHeight="1" x14ac:dyDescent="0.2">
      <c r="A20" s="422" t="s">
        <v>389</v>
      </c>
      <c r="B20" s="115">
        <v>238116</v>
      </c>
      <c r="C20" s="114">
        <v>116555</v>
      </c>
      <c r="D20" s="114">
        <v>121561</v>
      </c>
      <c r="E20" s="114">
        <v>179607</v>
      </c>
      <c r="F20" s="114">
        <v>58190</v>
      </c>
      <c r="G20" s="114">
        <v>24493</v>
      </c>
      <c r="H20" s="114">
        <v>65054</v>
      </c>
      <c r="I20" s="115">
        <v>31743</v>
      </c>
      <c r="J20" s="114">
        <v>23597</v>
      </c>
      <c r="K20" s="114">
        <v>8146</v>
      </c>
      <c r="L20" s="423">
        <v>21121</v>
      </c>
      <c r="M20" s="424">
        <v>18808</v>
      </c>
    </row>
    <row r="21" spans="1:13" s="110" customFormat="1" ht="11.1" customHeight="1" x14ac:dyDescent="0.2">
      <c r="A21" s="422" t="s">
        <v>390</v>
      </c>
      <c r="B21" s="115">
        <v>237459</v>
      </c>
      <c r="C21" s="114">
        <v>115541</v>
      </c>
      <c r="D21" s="114">
        <v>121918</v>
      </c>
      <c r="E21" s="114">
        <v>178496</v>
      </c>
      <c r="F21" s="114">
        <v>58849</v>
      </c>
      <c r="G21" s="114">
        <v>23585</v>
      </c>
      <c r="H21" s="114">
        <v>65266</v>
      </c>
      <c r="I21" s="115">
        <v>33056</v>
      </c>
      <c r="J21" s="114">
        <v>24735</v>
      </c>
      <c r="K21" s="114">
        <v>8321</v>
      </c>
      <c r="L21" s="423">
        <v>14934</v>
      </c>
      <c r="M21" s="424">
        <v>16263</v>
      </c>
    </row>
    <row r="22" spans="1:13" ht="15" customHeight="1" x14ac:dyDescent="0.2">
      <c r="A22" s="422" t="s">
        <v>393</v>
      </c>
      <c r="B22" s="115">
        <v>236441</v>
      </c>
      <c r="C22" s="114">
        <v>115082</v>
      </c>
      <c r="D22" s="114">
        <v>121359</v>
      </c>
      <c r="E22" s="114">
        <v>176944</v>
      </c>
      <c r="F22" s="114">
        <v>58641</v>
      </c>
      <c r="G22" s="114">
        <v>22007</v>
      </c>
      <c r="H22" s="114">
        <v>65974</v>
      </c>
      <c r="I22" s="115">
        <v>32605</v>
      </c>
      <c r="J22" s="114">
        <v>24418</v>
      </c>
      <c r="K22" s="114">
        <v>8187</v>
      </c>
      <c r="L22" s="423">
        <v>16746</v>
      </c>
      <c r="M22" s="424">
        <v>18281</v>
      </c>
    </row>
    <row r="23" spans="1:13" ht="11.1" customHeight="1" x14ac:dyDescent="0.2">
      <c r="A23" s="422" t="s">
        <v>388</v>
      </c>
      <c r="B23" s="115">
        <v>238686</v>
      </c>
      <c r="C23" s="114">
        <v>116742</v>
      </c>
      <c r="D23" s="114">
        <v>121944</v>
      </c>
      <c r="E23" s="114">
        <v>178010</v>
      </c>
      <c r="F23" s="114">
        <v>59754</v>
      </c>
      <c r="G23" s="114">
        <v>21076</v>
      </c>
      <c r="H23" s="114">
        <v>67373</v>
      </c>
      <c r="I23" s="115">
        <v>33376</v>
      </c>
      <c r="J23" s="114">
        <v>24972</v>
      </c>
      <c r="K23" s="114">
        <v>8404</v>
      </c>
      <c r="L23" s="423">
        <v>16176</v>
      </c>
      <c r="M23" s="424">
        <v>13988</v>
      </c>
    </row>
    <row r="24" spans="1:13" ht="11.1" customHeight="1" x14ac:dyDescent="0.2">
      <c r="A24" s="422" t="s">
        <v>389</v>
      </c>
      <c r="B24" s="115">
        <v>242927</v>
      </c>
      <c r="C24" s="114">
        <v>118881</v>
      </c>
      <c r="D24" s="114">
        <v>124046</v>
      </c>
      <c r="E24" s="114">
        <v>179214</v>
      </c>
      <c r="F24" s="114">
        <v>61540</v>
      </c>
      <c r="G24" s="114">
        <v>22519</v>
      </c>
      <c r="H24" s="114">
        <v>68505</v>
      </c>
      <c r="I24" s="115">
        <v>32751</v>
      </c>
      <c r="J24" s="114">
        <v>24096</v>
      </c>
      <c r="K24" s="114">
        <v>8655</v>
      </c>
      <c r="L24" s="423">
        <v>21475</v>
      </c>
      <c r="M24" s="424">
        <v>18393</v>
      </c>
    </row>
    <row r="25" spans="1:13" s="110" customFormat="1" ht="11.1" customHeight="1" x14ac:dyDescent="0.2">
      <c r="A25" s="422" t="s">
        <v>390</v>
      </c>
      <c r="B25" s="115">
        <v>242081</v>
      </c>
      <c r="C25" s="114">
        <v>117937</v>
      </c>
      <c r="D25" s="114">
        <v>124144</v>
      </c>
      <c r="E25" s="114">
        <v>177826</v>
      </c>
      <c r="F25" s="114">
        <v>62088</v>
      </c>
      <c r="G25" s="114">
        <v>21608</v>
      </c>
      <c r="H25" s="114">
        <v>68974</v>
      </c>
      <c r="I25" s="115">
        <v>33255</v>
      </c>
      <c r="J25" s="114">
        <v>24655</v>
      </c>
      <c r="K25" s="114">
        <v>8600</v>
      </c>
      <c r="L25" s="423">
        <v>14398</v>
      </c>
      <c r="M25" s="424">
        <v>15319</v>
      </c>
    </row>
    <row r="26" spans="1:13" ht="15" customHeight="1" x14ac:dyDescent="0.2">
      <c r="A26" s="422" t="s">
        <v>394</v>
      </c>
      <c r="B26" s="115">
        <v>241904</v>
      </c>
      <c r="C26" s="114">
        <v>118071</v>
      </c>
      <c r="D26" s="114">
        <v>123833</v>
      </c>
      <c r="E26" s="114">
        <v>177285</v>
      </c>
      <c r="F26" s="114">
        <v>62468</v>
      </c>
      <c r="G26" s="114">
        <v>20294</v>
      </c>
      <c r="H26" s="114">
        <v>69802</v>
      </c>
      <c r="I26" s="115">
        <v>32732</v>
      </c>
      <c r="J26" s="114">
        <v>24288</v>
      </c>
      <c r="K26" s="114">
        <v>8444</v>
      </c>
      <c r="L26" s="423">
        <v>16367</v>
      </c>
      <c r="M26" s="424">
        <v>16996</v>
      </c>
    </row>
    <row r="27" spans="1:13" ht="11.1" customHeight="1" x14ac:dyDescent="0.2">
      <c r="A27" s="422" t="s">
        <v>388</v>
      </c>
      <c r="B27" s="115">
        <v>243677</v>
      </c>
      <c r="C27" s="114">
        <v>119527</v>
      </c>
      <c r="D27" s="114">
        <v>124150</v>
      </c>
      <c r="E27" s="114">
        <v>177964</v>
      </c>
      <c r="F27" s="114">
        <v>63606</v>
      </c>
      <c r="G27" s="114">
        <v>19348</v>
      </c>
      <c r="H27" s="114">
        <v>71050</v>
      </c>
      <c r="I27" s="115">
        <v>33539</v>
      </c>
      <c r="J27" s="114">
        <v>24770</v>
      </c>
      <c r="K27" s="114">
        <v>8769</v>
      </c>
      <c r="L27" s="423">
        <v>15601</v>
      </c>
      <c r="M27" s="424">
        <v>14060</v>
      </c>
    </row>
    <row r="28" spans="1:13" ht="11.1" customHeight="1" x14ac:dyDescent="0.2">
      <c r="A28" s="422" t="s">
        <v>389</v>
      </c>
      <c r="B28" s="115">
        <v>246523</v>
      </c>
      <c r="C28" s="114">
        <v>120995</v>
      </c>
      <c r="D28" s="114">
        <v>125528</v>
      </c>
      <c r="E28" s="114">
        <v>181066</v>
      </c>
      <c r="F28" s="114">
        <v>65153</v>
      </c>
      <c r="G28" s="114">
        <v>20720</v>
      </c>
      <c r="H28" s="114">
        <v>71377</v>
      </c>
      <c r="I28" s="115">
        <v>33063</v>
      </c>
      <c r="J28" s="114">
        <v>24029</v>
      </c>
      <c r="K28" s="114">
        <v>9034</v>
      </c>
      <c r="L28" s="423">
        <v>20995</v>
      </c>
      <c r="M28" s="424">
        <v>18731</v>
      </c>
    </row>
    <row r="29" spans="1:13" s="110" customFormat="1" ht="11.1" customHeight="1" x14ac:dyDescent="0.2">
      <c r="A29" s="422" t="s">
        <v>390</v>
      </c>
      <c r="B29" s="115">
        <v>245399</v>
      </c>
      <c r="C29" s="114">
        <v>119952</v>
      </c>
      <c r="D29" s="114">
        <v>125447</v>
      </c>
      <c r="E29" s="114">
        <v>179352</v>
      </c>
      <c r="F29" s="114">
        <v>65861</v>
      </c>
      <c r="G29" s="114">
        <v>19882</v>
      </c>
      <c r="H29" s="114">
        <v>71327</v>
      </c>
      <c r="I29" s="115">
        <v>33728</v>
      </c>
      <c r="J29" s="114">
        <v>24600</v>
      </c>
      <c r="K29" s="114">
        <v>9128</v>
      </c>
      <c r="L29" s="423">
        <v>14630</v>
      </c>
      <c r="M29" s="424">
        <v>15857</v>
      </c>
    </row>
    <row r="30" spans="1:13" ht="15" customHeight="1" x14ac:dyDescent="0.2">
      <c r="A30" s="422" t="s">
        <v>395</v>
      </c>
      <c r="B30" s="115">
        <v>245009</v>
      </c>
      <c r="C30" s="114">
        <v>119707</v>
      </c>
      <c r="D30" s="114">
        <v>125302</v>
      </c>
      <c r="E30" s="114">
        <v>178449</v>
      </c>
      <c r="F30" s="114">
        <v>66428</v>
      </c>
      <c r="G30" s="114">
        <v>18626</v>
      </c>
      <c r="H30" s="114">
        <v>71641</v>
      </c>
      <c r="I30" s="115">
        <v>31845</v>
      </c>
      <c r="J30" s="114">
        <v>23092</v>
      </c>
      <c r="K30" s="114">
        <v>8753</v>
      </c>
      <c r="L30" s="423">
        <v>17714</v>
      </c>
      <c r="M30" s="424">
        <v>18397</v>
      </c>
    </row>
    <row r="31" spans="1:13" ht="11.1" customHeight="1" x14ac:dyDescent="0.2">
      <c r="A31" s="422" t="s">
        <v>388</v>
      </c>
      <c r="B31" s="115">
        <v>246850</v>
      </c>
      <c r="C31" s="114">
        <v>121207</v>
      </c>
      <c r="D31" s="114">
        <v>125643</v>
      </c>
      <c r="E31" s="114">
        <v>178957</v>
      </c>
      <c r="F31" s="114">
        <v>67781</v>
      </c>
      <c r="G31" s="114">
        <v>17667</v>
      </c>
      <c r="H31" s="114">
        <v>72706</v>
      </c>
      <c r="I31" s="115">
        <v>33033</v>
      </c>
      <c r="J31" s="114">
        <v>23932</v>
      </c>
      <c r="K31" s="114">
        <v>9101</v>
      </c>
      <c r="L31" s="423">
        <v>16257</v>
      </c>
      <c r="M31" s="424">
        <v>14527</v>
      </c>
    </row>
    <row r="32" spans="1:13" ht="11.1" customHeight="1" x14ac:dyDescent="0.2">
      <c r="A32" s="422" t="s">
        <v>389</v>
      </c>
      <c r="B32" s="115">
        <v>251160</v>
      </c>
      <c r="C32" s="114">
        <v>123550</v>
      </c>
      <c r="D32" s="114">
        <v>127610</v>
      </c>
      <c r="E32" s="114">
        <v>181612</v>
      </c>
      <c r="F32" s="114">
        <v>69522</v>
      </c>
      <c r="G32" s="114">
        <v>19222</v>
      </c>
      <c r="H32" s="114">
        <v>73398</v>
      </c>
      <c r="I32" s="115">
        <v>32743</v>
      </c>
      <c r="J32" s="114">
        <v>23311</v>
      </c>
      <c r="K32" s="114">
        <v>9432</v>
      </c>
      <c r="L32" s="423">
        <v>22426</v>
      </c>
      <c r="M32" s="424">
        <v>18728</v>
      </c>
    </row>
    <row r="33" spans="1:13" s="110" customFormat="1" ht="11.1" customHeight="1" x14ac:dyDescent="0.2">
      <c r="A33" s="422" t="s">
        <v>390</v>
      </c>
      <c r="B33" s="115">
        <v>250704</v>
      </c>
      <c r="C33" s="114">
        <v>123284</v>
      </c>
      <c r="D33" s="114">
        <v>127420</v>
      </c>
      <c r="E33" s="114">
        <v>180152</v>
      </c>
      <c r="F33" s="114">
        <v>70535</v>
      </c>
      <c r="G33" s="114">
        <v>18637</v>
      </c>
      <c r="H33" s="114">
        <v>73374</v>
      </c>
      <c r="I33" s="115">
        <v>33665</v>
      </c>
      <c r="J33" s="114">
        <v>24071</v>
      </c>
      <c r="K33" s="114">
        <v>9594</v>
      </c>
      <c r="L33" s="423">
        <v>15481</v>
      </c>
      <c r="M33" s="424">
        <v>15918</v>
      </c>
    </row>
    <row r="34" spans="1:13" ht="15" customHeight="1" x14ac:dyDescent="0.2">
      <c r="A34" s="422" t="s">
        <v>396</v>
      </c>
      <c r="B34" s="115">
        <v>250342</v>
      </c>
      <c r="C34" s="114">
        <v>123202</v>
      </c>
      <c r="D34" s="114">
        <v>127140</v>
      </c>
      <c r="E34" s="114">
        <v>179524</v>
      </c>
      <c r="F34" s="114">
        <v>70809</v>
      </c>
      <c r="G34" s="114">
        <v>17714</v>
      </c>
      <c r="H34" s="114">
        <v>73843</v>
      </c>
      <c r="I34" s="115">
        <v>33226</v>
      </c>
      <c r="J34" s="114">
        <v>23809</v>
      </c>
      <c r="K34" s="114">
        <v>9417</v>
      </c>
      <c r="L34" s="423">
        <v>17941</v>
      </c>
      <c r="M34" s="424">
        <v>18205</v>
      </c>
    </row>
    <row r="35" spans="1:13" ht="11.1" customHeight="1" x14ac:dyDescent="0.2">
      <c r="A35" s="422" t="s">
        <v>388</v>
      </c>
      <c r="B35" s="115">
        <v>252362</v>
      </c>
      <c r="C35" s="114">
        <v>124677</v>
      </c>
      <c r="D35" s="114">
        <v>127685</v>
      </c>
      <c r="E35" s="114">
        <v>180062</v>
      </c>
      <c r="F35" s="114">
        <v>72298</v>
      </c>
      <c r="G35" s="114">
        <v>17367</v>
      </c>
      <c r="H35" s="114">
        <v>74977</v>
      </c>
      <c r="I35" s="115">
        <v>34434</v>
      </c>
      <c r="J35" s="114">
        <v>24614</v>
      </c>
      <c r="K35" s="114">
        <v>9820</v>
      </c>
      <c r="L35" s="423">
        <v>18073</v>
      </c>
      <c r="M35" s="424">
        <v>16074</v>
      </c>
    </row>
    <row r="36" spans="1:13" ht="11.1" customHeight="1" x14ac:dyDescent="0.2">
      <c r="A36" s="422" t="s">
        <v>389</v>
      </c>
      <c r="B36" s="115">
        <v>256773</v>
      </c>
      <c r="C36" s="114">
        <v>127009</v>
      </c>
      <c r="D36" s="114">
        <v>129764</v>
      </c>
      <c r="E36" s="114">
        <v>182807</v>
      </c>
      <c r="F36" s="114">
        <v>73965</v>
      </c>
      <c r="G36" s="114">
        <v>19497</v>
      </c>
      <c r="H36" s="114">
        <v>75759</v>
      </c>
      <c r="I36" s="115">
        <v>34224</v>
      </c>
      <c r="J36" s="114">
        <v>24014</v>
      </c>
      <c r="K36" s="114">
        <v>10210</v>
      </c>
      <c r="L36" s="423">
        <v>22666</v>
      </c>
      <c r="M36" s="424">
        <v>19103</v>
      </c>
    </row>
    <row r="37" spans="1:13" s="110" customFormat="1" ht="11.1" customHeight="1" x14ac:dyDescent="0.2">
      <c r="A37" s="422" t="s">
        <v>390</v>
      </c>
      <c r="B37" s="115">
        <v>256264</v>
      </c>
      <c r="C37" s="114">
        <v>126740</v>
      </c>
      <c r="D37" s="114">
        <v>129524</v>
      </c>
      <c r="E37" s="114">
        <v>181630</v>
      </c>
      <c r="F37" s="114">
        <v>74633</v>
      </c>
      <c r="G37" s="114">
        <v>18940</v>
      </c>
      <c r="H37" s="114">
        <v>75997</v>
      </c>
      <c r="I37" s="115">
        <v>34946</v>
      </c>
      <c r="J37" s="114">
        <v>24544</v>
      </c>
      <c r="K37" s="114">
        <v>10402</v>
      </c>
      <c r="L37" s="423">
        <v>15283</v>
      </c>
      <c r="M37" s="424">
        <v>15693</v>
      </c>
    </row>
    <row r="38" spans="1:13" ht="15" customHeight="1" x14ac:dyDescent="0.2">
      <c r="A38" s="425" t="s">
        <v>397</v>
      </c>
      <c r="B38" s="115">
        <v>256180</v>
      </c>
      <c r="C38" s="114">
        <v>126958</v>
      </c>
      <c r="D38" s="114">
        <v>129222</v>
      </c>
      <c r="E38" s="114">
        <v>181199</v>
      </c>
      <c r="F38" s="114">
        <v>74981</v>
      </c>
      <c r="G38" s="114">
        <v>18297</v>
      </c>
      <c r="H38" s="114">
        <v>76300</v>
      </c>
      <c r="I38" s="115">
        <v>34129</v>
      </c>
      <c r="J38" s="114">
        <v>23865</v>
      </c>
      <c r="K38" s="114">
        <v>10264</v>
      </c>
      <c r="L38" s="423">
        <v>19529</v>
      </c>
      <c r="M38" s="424">
        <v>19678</v>
      </c>
    </row>
    <row r="39" spans="1:13" ht="11.1" customHeight="1" x14ac:dyDescent="0.2">
      <c r="A39" s="422" t="s">
        <v>388</v>
      </c>
      <c r="B39" s="115">
        <v>258758</v>
      </c>
      <c r="C39" s="114">
        <v>128893</v>
      </c>
      <c r="D39" s="114">
        <v>129865</v>
      </c>
      <c r="E39" s="114">
        <v>182205</v>
      </c>
      <c r="F39" s="114">
        <v>76553</v>
      </c>
      <c r="G39" s="114">
        <v>18071</v>
      </c>
      <c r="H39" s="114">
        <v>77726</v>
      </c>
      <c r="I39" s="115">
        <v>35022</v>
      </c>
      <c r="J39" s="114">
        <v>24554</v>
      </c>
      <c r="K39" s="114">
        <v>10468</v>
      </c>
      <c r="L39" s="423">
        <v>17708</v>
      </c>
      <c r="M39" s="424">
        <v>15300</v>
      </c>
    </row>
    <row r="40" spans="1:13" ht="11.1" customHeight="1" x14ac:dyDescent="0.2">
      <c r="A40" s="425" t="s">
        <v>389</v>
      </c>
      <c r="B40" s="115">
        <v>263764</v>
      </c>
      <c r="C40" s="114">
        <v>131408</v>
      </c>
      <c r="D40" s="114">
        <v>132356</v>
      </c>
      <c r="E40" s="114">
        <v>185074</v>
      </c>
      <c r="F40" s="114">
        <v>78690</v>
      </c>
      <c r="G40" s="114">
        <v>20711</v>
      </c>
      <c r="H40" s="114">
        <v>78392</v>
      </c>
      <c r="I40" s="115">
        <v>34698</v>
      </c>
      <c r="J40" s="114">
        <v>23796</v>
      </c>
      <c r="K40" s="114">
        <v>10902</v>
      </c>
      <c r="L40" s="423">
        <v>23937</v>
      </c>
      <c r="M40" s="424">
        <v>19652</v>
      </c>
    </row>
    <row r="41" spans="1:13" s="110" customFormat="1" ht="11.1" customHeight="1" x14ac:dyDescent="0.2">
      <c r="A41" s="422" t="s">
        <v>390</v>
      </c>
      <c r="B41" s="115">
        <v>264742</v>
      </c>
      <c r="C41" s="114">
        <v>131625</v>
      </c>
      <c r="D41" s="114">
        <v>133117</v>
      </c>
      <c r="E41" s="114">
        <v>185074</v>
      </c>
      <c r="F41" s="114">
        <v>79668</v>
      </c>
      <c r="G41" s="114">
        <v>20573</v>
      </c>
      <c r="H41" s="114">
        <v>79076</v>
      </c>
      <c r="I41" s="115">
        <v>35553</v>
      </c>
      <c r="J41" s="114">
        <v>24501</v>
      </c>
      <c r="K41" s="114">
        <v>11052</v>
      </c>
      <c r="L41" s="423">
        <v>16421</v>
      </c>
      <c r="M41" s="424">
        <v>16593</v>
      </c>
    </row>
    <row r="42" spans="1:13" ht="15" customHeight="1" x14ac:dyDescent="0.2">
      <c r="A42" s="422" t="s">
        <v>398</v>
      </c>
      <c r="B42" s="115">
        <v>264160</v>
      </c>
      <c r="C42" s="114">
        <v>131404</v>
      </c>
      <c r="D42" s="114">
        <v>132756</v>
      </c>
      <c r="E42" s="114">
        <v>184344</v>
      </c>
      <c r="F42" s="114">
        <v>79816</v>
      </c>
      <c r="G42" s="114">
        <v>20052</v>
      </c>
      <c r="H42" s="114">
        <v>79078</v>
      </c>
      <c r="I42" s="115">
        <v>35014</v>
      </c>
      <c r="J42" s="114">
        <v>24029</v>
      </c>
      <c r="K42" s="114">
        <v>10985</v>
      </c>
      <c r="L42" s="423">
        <v>20552</v>
      </c>
      <c r="M42" s="424">
        <v>20496</v>
      </c>
    </row>
    <row r="43" spans="1:13" ht="11.1" customHeight="1" x14ac:dyDescent="0.2">
      <c r="A43" s="422" t="s">
        <v>388</v>
      </c>
      <c r="B43" s="115">
        <v>265827</v>
      </c>
      <c r="C43" s="114">
        <v>132798</v>
      </c>
      <c r="D43" s="114">
        <v>133029</v>
      </c>
      <c r="E43" s="114">
        <v>184771</v>
      </c>
      <c r="F43" s="114">
        <v>81056</v>
      </c>
      <c r="G43" s="114">
        <v>19831</v>
      </c>
      <c r="H43" s="114">
        <v>79948</v>
      </c>
      <c r="I43" s="115">
        <v>36223</v>
      </c>
      <c r="J43" s="114">
        <v>24943</v>
      </c>
      <c r="K43" s="114">
        <v>11280</v>
      </c>
      <c r="L43" s="423">
        <v>18267</v>
      </c>
      <c r="M43" s="424">
        <v>16765</v>
      </c>
    </row>
    <row r="44" spans="1:13" ht="11.1" customHeight="1" x14ac:dyDescent="0.2">
      <c r="A44" s="422" t="s">
        <v>389</v>
      </c>
      <c r="B44" s="115">
        <v>270676</v>
      </c>
      <c r="C44" s="114">
        <v>135528</v>
      </c>
      <c r="D44" s="114">
        <v>135148</v>
      </c>
      <c r="E44" s="114">
        <v>188299</v>
      </c>
      <c r="F44" s="114">
        <v>82377</v>
      </c>
      <c r="G44" s="114">
        <v>22500</v>
      </c>
      <c r="H44" s="114">
        <v>80650</v>
      </c>
      <c r="I44" s="115">
        <v>35630</v>
      </c>
      <c r="J44" s="114">
        <v>23964</v>
      </c>
      <c r="K44" s="114">
        <v>11666</v>
      </c>
      <c r="L44" s="423">
        <v>24004</v>
      </c>
      <c r="M44" s="424">
        <v>19975</v>
      </c>
    </row>
    <row r="45" spans="1:13" s="110" customFormat="1" ht="11.1" customHeight="1" x14ac:dyDescent="0.2">
      <c r="A45" s="422" t="s">
        <v>390</v>
      </c>
      <c r="B45" s="115">
        <v>269966</v>
      </c>
      <c r="C45" s="114">
        <v>135144</v>
      </c>
      <c r="D45" s="114">
        <v>134822</v>
      </c>
      <c r="E45" s="114">
        <v>186867</v>
      </c>
      <c r="F45" s="114">
        <v>83099</v>
      </c>
      <c r="G45" s="114">
        <v>22324</v>
      </c>
      <c r="H45" s="114">
        <v>80648</v>
      </c>
      <c r="I45" s="115">
        <v>36038</v>
      </c>
      <c r="J45" s="114">
        <v>24193</v>
      </c>
      <c r="K45" s="114">
        <v>11845</v>
      </c>
      <c r="L45" s="423">
        <v>17290</v>
      </c>
      <c r="M45" s="424">
        <v>17316</v>
      </c>
    </row>
    <row r="46" spans="1:13" ht="15" customHeight="1" x14ac:dyDescent="0.2">
      <c r="A46" s="422" t="s">
        <v>399</v>
      </c>
      <c r="B46" s="115">
        <v>268670</v>
      </c>
      <c r="C46" s="114">
        <v>134993</v>
      </c>
      <c r="D46" s="114">
        <v>133677</v>
      </c>
      <c r="E46" s="114">
        <v>185854</v>
      </c>
      <c r="F46" s="114">
        <v>82816</v>
      </c>
      <c r="G46" s="114">
        <v>21889</v>
      </c>
      <c r="H46" s="114">
        <v>80591</v>
      </c>
      <c r="I46" s="115">
        <v>35545</v>
      </c>
      <c r="J46" s="114">
        <v>23792</v>
      </c>
      <c r="K46" s="114">
        <v>11753</v>
      </c>
      <c r="L46" s="423">
        <v>19404</v>
      </c>
      <c r="M46" s="424">
        <v>20976</v>
      </c>
    </row>
    <row r="47" spans="1:13" ht="11.1" customHeight="1" x14ac:dyDescent="0.2">
      <c r="A47" s="422" t="s">
        <v>388</v>
      </c>
      <c r="B47" s="115">
        <v>269422</v>
      </c>
      <c r="C47" s="114">
        <v>135943</v>
      </c>
      <c r="D47" s="114">
        <v>133479</v>
      </c>
      <c r="E47" s="114">
        <v>185793</v>
      </c>
      <c r="F47" s="114">
        <v>83629</v>
      </c>
      <c r="G47" s="114">
        <v>21584</v>
      </c>
      <c r="H47" s="114">
        <v>81312</v>
      </c>
      <c r="I47" s="115">
        <v>36522</v>
      </c>
      <c r="J47" s="114">
        <v>24372</v>
      </c>
      <c r="K47" s="114">
        <v>12150</v>
      </c>
      <c r="L47" s="423">
        <v>18348</v>
      </c>
      <c r="M47" s="424">
        <v>17671</v>
      </c>
    </row>
    <row r="48" spans="1:13" ht="11.1" customHeight="1" x14ac:dyDescent="0.2">
      <c r="A48" s="422" t="s">
        <v>389</v>
      </c>
      <c r="B48" s="115">
        <v>273783</v>
      </c>
      <c r="C48" s="114">
        <v>138490</v>
      </c>
      <c r="D48" s="114">
        <v>135293</v>
      </c>
      <c r="E48" s="114">
        <v>188142</v>
      </c>
      <c r="F48" s="114">
        <v>85641</v>
      </c>
      <c r="G48" s="114">
        <v>24229</v>
      </c>
      <c r="H48" s="114">
        <v>82091</v>
      </c>
      <c r="I48" s="115">
        <v>35617</v>
      </c>
      <c r="J48" s="114">
        <v>23392</v>
      </c>
      <c r="K48" s="114">
        <v>12225</v>
      </c>
      <c r="L48" s="423">
        <v>25265</v>
      </c>
      <c r="M48" s="424">
        <v>21327</v>
      </c>
    </row>
    <row r="49" spans="1:17" s="110" customFormat="1" ht="11.1" customHeight="1" x14ac:dyDescent="0.2">
      <c r="A49" s="422" t="s">
        <v>390</v>
      </c>
      <c r="B49" s="115">
        <v>273544</v>
      </c>
      <c r="C49" s="114">
        <v>138283</v>
      </c>
      <c r="D49" s="114">
        <v>135261</v>
      </c>
      <c r="E49" s="114">
        <v>187191</v>
      </c>
      <c r="F49" s="114">
        <v>86353</v>
      </c>
      <c r="G49" s="114">
        <v>24144</v>
      </c>
      <c r="H49" s="114">
        <v>82149</v>
      </c>
      <c r="I49" s="115">
        <v>36096</v>
      </c>
      <c r="J49" s="114">
        <v>23629</v>
      </c>
      <c r="K49" s="114">
        <v>12467</v>
      </c>
      <c r="L49" s="423">
        <v>17284</v>
      </c>
      <c r="M49" s="424">
        <v>17624</v>
      </c>
    </row>
    <row r="50" spans="1:17" ht="15" customHeight="1" x14ac:dyDescent="0.2">
      <c r="A50" s="422" t="s">
        <v>400</v>
      </c>
      <c r="B50" s="143">
        <v>272375</v>
      </c>
      <c r="C50" s="144">
        <v>138014</v>
      </c>
      <c r="D50" s="144">
        <v>134361</v>
      </c>
      <c r="E50" s="144">
        <v>186183</v>
      </c>
      <c r="F50" s="144">
        <v>86192</v>
      </c>
      <c r="G50" s="144">
        <v>23526</v>
      </c>
      <c r="H50" s="144">
        <v>82233</v>
      </c>
      <c r="I50" s="143">
        <v>34304</v>
      </c>
      <c r="J50" s="144">
        <v>22418</v>
      </c>
      <c r="K50" s="144">
        <v>11886</v>
      </c>
      <c r="L50" s="426">
        <v>20193</v>
      </c>
      <c r="M50" s="427">
        <v>21611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1.3790151486954256</v>
      </c>
      <c r="C6" s="480">
        <f>'Tabelle 3.3'!J11</f>
        <v>-3.4913489942326628</v>
      </c>
      <c r="D6" s="481">
        <f t="shared" ref="D6:E9" si="0">IF(OR(AND(B6&gt;=-50,B6&lt;=50),ISNUMBER(B6)=FALSE),B6,"")</f>
        <v>1.3790151486954256</v>
      </c>
      <c r="E6" s="481">
        <f t="shared" si="0"/>
        <v>-3.4913489942326628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1.3790151486954256</v>
      </c>
      <c r="C14" s="480">
        <f>'Tabelle 3.3'!J11</f>
        <v>-3.4913489942326628</v>
      </c>
      <c r="D14" s="481">
        <f>IF(OR(AND(B14&gt;=-50,B14&lt;=50),ISNUMBER(B14)=FALSE),B14,"")</f>
        <v>1.3790151486954256</v>
      </c>
      <c r="E14" s="481">
        <f>IF(OR(AND(C14&gt;=-50,C14&lt;=50),ISNUMBER(C14)=FALSE),C14,"")</f>
        <v>-3.4913489942326628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10.144927536231885</v>
      </c>
      <c r="C15" s="480">
        <f>'Tabelle 3.3'!J12</f>
        <v>-1.2820512820512822</v>
      </c>
      <c r="D15" s="481">
        <f t="shared" ref="D15:E45" si="3">IF(OR(AND(B15&gt;=-50,B15&lt;=50),ISNUMBER(B15)=FALSE),B15,"")</f>
        <v>10.144927536231885</v>
      </c>
      <c r="E15" s="481">
        <f t="shared" si="3"/>
        <v>-1.2820512820512822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9.5479704797047962</v>
      </c>
      <c r="C16" s="480">
        <f>'Tabelle 3.3'!J13</f>
        <v>4.166666666666667</v>
      </c>
      <c r="D16" s="481">
        <f t="shared" si="3"/>
        <v>9.5479704797047962</v>
      </c>
      <c r="E16" s="481">
        <f t="shared" si="3"/>
        <v>4.166666666666667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0.30230912716279668</v>
      </c>
      <c r="C17" s="480">
        <f>'Tabelle 3.3'!J14</f>
        <v>-5.7401812688821749</v>
      </c>
      <c r="D17" s="481">
        <f t="shared" si="3"/>
        <v>0.30230912716279668</v>
      </c>
      <c r="E17" s="481">
        <f t="shared" si="3"/>
        <v>-5.7401812688821749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-8.2074852265265924E-2</v>
      </c>
      <c r="C18" s="480">
        <f>'Tabelle 3.3'!J15</f>
        <v>-6.3670411985018722</v>
      </c>
      <c r="D18" s="481">
        <f t="shared" si="3"/>
        <v>-8.2074852265265924E-2</v>
      </c>
      <c r="E18" s="481">
        <f t="shared" si="3"/>
        <v>-6.3670411985018722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0.62550529764690865</v>
      </c>
      <c r="C19" s="480">
        <f>'Tabelle 3.3'!J16</f>
        <v>-3.9881831610044314</v>
      </c>
      <c r="D19" s="481">
        <f t="shared" si="3"/>
        <v>0.62550529764690865</v>
      </c>
      <c r="E19" s="481">
        <f t="shared" si="3"/>
        <v>-3.9881831610044314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-3.1978680879413726</v>
      </c>
      <c r="C20" s="480">
        <f>'Tabelle 3.3'!J17</f>
        <v>-13.274336283185841</v>
      </c>
      <c r="D20" s="481">
        <f t="shared" si="3"/>
        <v>-3.1978680879413726</v>
      </c>
      <c r="E20" s="481">
        <f t="shared" si="3"/>
        <v>-13.274336283185841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-2.4109920497753197</v>
      </c>
      <c r="C21" s="480">
        <f>'Tabelle 3.3'!J18</f>
        <v>-1.3397129186602872</v>
      </c>
      <c r="D21" s="481">
        <f t="shared" si="3"/>
        <v>-2.4109920497753197</v>
      </c>
      <c r="E21" s="481">
        <f t="shared" si="3"/>
        <v>-1.3397129186602872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1.2824039056590799</v>
      </c>
      <c r="C22" s="480">
        <f>'Tabelle 3.3'!J19</f>
        <v>2.103934357248054</v>
      </c>
      <c r="D22" s="481">
        <f t="shared" si="3"/>
        <v>1.2824039056590799</v>
      </c>
      <c r="E22" s="481">
        <f t="shared" si="3"/>
        <v>2.103934357248054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3.6190476190476191</v>
      </c>
      <c r="C23" s="480">
        <f>'Tabelle 3.3'!J20</f>
        <v>-7.5356953992596507</v>
      </c>
      <c r="D23" s="481">
        <f t="shared" si="3"/>
        <v>3.6190476190476191</v>
      </c>
      <c r="E23" s="481">
        <f t="shared" si="3"/>
        <v>-7.5356953992596507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0.60379283952717067</v>
      </c>
      <c r="C24" s="480">
        <f>'Tabelle 3.3'!J21</f>
        <v>-8.2172975093155518</v>
      </c>
      <c r="D24" s="481">
        <f t="shared" si="3"/>
        <v>0.60379283952717067</v>
      </c>
      <c r="E24" s="481">
        <f t="shared" si="3"/>
        <v>-8.2172975093155518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4.9676784710511521</v>
      </c>
      <c r="C25" s="480">
        <f>'Tabelle 3.3'!J22</f>
        <v>-1.8867924528301887</v>
      </c>
      <c r="D25" s="481">
        <f t="shared" si="3"/>
        <v>4.9676784710511521</v>
      </c>
      <c r="E25" s="481">
        <f t="shared" si="3"/>
        <v>-1.8867924528301887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-1.4028403186698994</v>
      </c>
      <c r="C26" s="480">
        <f>'Tabelle 3.3'!J23</f>
        <v>-0.69204152249134943</v>
      </c>
      <c r="D26" s="481">
        <f t="shared" si="3"/>
        <v>-1.4028403186698994</v>
      </c>
      <c r="E26" s="481">
        <f t="shared" si="3"/>
        <v>-0.69204152249134943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2.869772421176227</v>
      </c>
      <c r="C27" s="480">
        <f>'Tabelle 3.3'!J24</f>
        <v>-11.014931832936593</v>
      </c>
      <c r="D27" s="481">
        <f t="shared" si="3"/>
        <v>2.869772421176227</v>
      </c>
      <c r="E27" s="481">
        <f t="shared" si="3"/>
        <v>-11.014931832936593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-4.0593829737879845E-2</v>
      </c>
      <c r="C28" s="480">
        <f>'Tabelle 3.3'!J25</f>
        <v>-2.5797030907763445</v>
      </c>
      <c r="D28" s="481">
        <f t="shared" si="3"/>
        <v>-4.0593829737879845E-2</v>
      </c>
      <c r="E28" s="481">
        <f t="shared" si="3"/>
        <v>-2.5797030907763445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-7.9747561675272518</v>
      </c>
      <c r="C29" s="480">
        <f>'Tabelle 3.3'!J26</f>
        <v>1.6885553470919326</v>
      </c>
      <c r="D29" s="481">
        <f t="shared" si="3"/>
        <v>-7.9747561675272518</v>
      </c>
      <c r="E29" s="481">
        <f t="shared" si="3"/>
        <v>1.6885553470919326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-1.0627400768245838</v>
      </c>
      <c r="C30" s="480">
        <f>'Tabelle 3.3'!J27</f>
        <v>-2.7027027027027026</v>
      </c>
      <c r="D30" s="481">
        <f t="shared" si="3"/>
        <v>-1.0627400768245838</v>
      </c>
      <c r="E30" s="481">
        <f t="shared" si="3"/>
        <v>-2.7027027027027026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0.58584740289694626</v>
      </c>
      <c r="C31" s="480">
        <f>'Tabelle 3.3'!J28</f>
        <v>-1.0479867622724766</v>
      </c>
      <c r="D31" s="481">
        <f t="shared" si="3"/>
        <v>0.58584740289694626</v>
      </c>
      <c r="E31" s="481">
        <f t="shared" si="3"/>
        <v>-1.0479867622724766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3.8452859141580538</v>
      </c>
      <c r="C32" s="480">
        <f>'Tabelle 3.3'!J29</f>
        <v>2.9451744449478929</v>
      </c>
      <c r="D32" s="481">
        <f t="shared" si="3"/>
        <v>3.8452859141580538</v>
      </c>
      <c r="E32" s="481">
        <f t="shared" si="3"/>
        <v>2.9451744449478929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4.2981822954262094</v>
      </c>
      <c r="C33" s="480">
        <f>'Tabelle 3.3'!J30</f>
        <v>-2.8813559322033897</v>
      </c>
      <c r="D33" s="481">
        <f t="shared" si="3"/>
        <v>4.2981822954262094</v>
      </c>
      <c r="E33" s="481">
        <f t="shared" si="3"/>
        <v>-2.8813559322033897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2.2237401335761993</v>
      </c>
      <c r="C34" s="480">
        <f>'Tabelle 3.3'!J31</f>
        <v>1.7751479289940828</v>
      </c>
      <c r="D34" s="481">
        <f t="shared" si="3"/>
        <v>2.2237401335761993</v>
      </c>
      <c r="E34" s="481">
        <f t="shared" si="3"/>
        <v>1.7751479289940828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10.144927536231885</v>
      </c>
      <c r="C37" s="480">
        <f>'Tabelle 3.3'!J34</f>
        <v>-1.2820512820512822</v>
      </c>
      <c r="D37" s="481">
        <f t="shared" si="3"/>
        <v>10.144927536231885</v>
      </c>
      <c r="E37" s="481">
        <f t="shared" si="3"/>
        <v>-1.2820512820512822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0.48721331007191182</v>
      </c>
      <c r="C38" s="480">
        <f>'Tabelle 3.3'!J35</f>
        <v>-3.5641130684145841</v>
      </c>
      <c r="D38" s="481">
        <f t="shared" si="3"/>
        <v>0.48721331007191182</v>
      </c>
      <c r="E38" s="481">
        <f t="shared" si="3"/>
        <v>-3.5641130684145841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1.5520623355961927</v>
      </c>
      <c r="C39" s="480">
        <f>'Tabelle 3.3'!J36</f>
        <v>-3.4912944738834217</v>
      </c>
      <c r="D39" s="481">
        <f t="shared" si="3"/>
        <v>1.5520623355961927</v>
      </c>
      <c r="E39" s="481">
        <f t="shared" si="3"/>
        <v>-3.4912944738834217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1.5520623355961927</v>
      </c>
      <c r="C45" s="480">
        <f>'Tabelle 3.3'!J36</f>
        <v>-3.4912944738834217</v>
      </c>
      <c r="D45" s="481">
        <f t="shared" si="3"/>
        <v>1.5520623355961927</v>
      </c>
      <c r="E45" s="481">
        <f t="shared" si="3"/>
        <v>-3.4912944738834217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241904</v>
      </c>
      <c r="C51" s="487">
        <v>24288</v>
      </c>
      <c r="D51" s="487">
        <v>8444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243677</v>
      </c>
      <c r="C52" s="487">
        <v>24770</v>
      </c>
      <c r="D52" s="487">
        <v>8769</v>
      </c>
      <c r="E52" s="488">
        <f t="shared" ref="E52:G70" si="11">IF($A$51=37802,IF(COUNTBLANK(B$51:B$70)&gt;0,#N/A,B52/B$51*100),IF(COUNTBLANK(B$51:B$75)&gt;0,#N/A,B52/B$51*100))</f>
        <v>100.73293537932403</v>
      </c>
      <c r="F52" s="488">
        <f t="shared" si="11"/>
        <v>101.98451910408433</v>
      </c>
      <c r="G52" s="488">
        <f t="shared" si="11"/>
        <v>103.84888678351491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246523</v>
      </c>
      <c r="C53" s="487">
        <v>24029</v>
      </c>
      <c r="D53" s="487">
        <v>9034</v>
      </c>
      <c r="E53" s="488">
        <f t="shared" si="11"/>
        <v>101.90943514782724</v>
      </c>
      <c r="F53" s="488">
        <f t="shared" si="11"/>
        <v>98.933629776021078</v>
      </c>
      <c r="G53" s="488">
        <f t="shared" si="11"/>
        <v>106.98720985315016</v>
      </c>
      <c r="H53" s="489">
        <f>IF(ISERROR(L53)=TRUE,IF(MONTH(A53)=MONTH(MAX(A$51:A$75)),A53,""),"")</f>
        <v>41883</v>
      </c>
      <c r="I53" s="488">
        <f t="shared" si="12"/>
        <v>101.90943514782724</v>
      </c>
      <c r="J53" s="488">
        <f t="shared" si="10"/>
        <v>98.933629776021078</v>
      </c>
      <c r="K53" s="488">
        <f t="shared" si="10"/>
        <v>106.98720985315016</v>
      </c>
      <c r="L53" s="488" t="e">
        <f t="shared" si="13"/>
        <v>#N/A</v>
      </c>
    </row>
    <row r="54" spans="1:14" ht="15" customHeight="1" x14ac:dyDescent="0.2">
      <c r="A54" s="490" t="s">
        <v>463</v>
      </c>
      <c r="B54" s="487">
        <v>245399</v>
      </c>
      <c r="C54" s="487">
        <v>24600</v>
      </c>
      <c r="D54" s="487">
        <v>9128</v>
      </c>
      <c r="E54" s="488">
        <f t="shared" si="11"/>
        <v>101.44478801508036</v>
      </c>
      <c r="F54" s="488">
        <f t="shared" si="11"/>
        <v>101.28458498023716</v>
      </c>
      <c r="G54" s="488">
        <f t="shared" si="11"/>
        <v>108.10042633822832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245009</v>
      </c>
      <c r="C55" s="487">
        <v>23092</v>
      </c>
      <c r="D55" s="487">
        <v>8753</v>
      </c>
      <c r="E55" s="488">
        <f t="shared" si="11"/>
        <v>101.28356703485679</v>
      </c>
      <c r="F55" s="488">
        <f t="shared" si="11"/>
        <v>95.075757575757578</v>
      </c>
      <c r="G55" s="488">
        <f t="shared" si="11"/>
        <v>103.65940312648034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246850</v>
      </c>
      <c r="C56" s="487">
        <v>23932</v>
      </c>
      <c r="D56" s="487">
        <v>9101</v>
      </c>
      <c r="E56" s="488">
        <f t="shared" si="11"/>
        <v>102.04461273893777</v>
      </c>
      <c r="F56" s="488">
        <f t="shared" si="11"/>
        <v>98.534255599472985</v>
      </c>
      <c r="G56" s="488">
        <f t="shared" si="11"/>
        <v>107.78067266698248</v>
      </c>
      <c r="H56" s="489" t="str">
        <f t="shared" si="14"/>
        <v/>
      </c>
      <c r="I56" s="488" t="str">
        <f t="shared" si="12"/>
        <v/>
      </c>
      <c r="J56" s="488" t="str">
        <f t="shared" si="10"/>
        <v/>
      </c>
      <c r="K56" s="488" t="str">
        <f t="shared" si="10"/>
        <v/>
      </c>
      <c r="L56" s="488" t="e">
        <f t="shared" si="13"/>
        <v>#N/A</v>
      </c>
    </row>
    <row r="57" spans="1:14" ht="15" customHeight="1" x14ac:dyDescent="0.2">
      <c r="A57" s="490">
        <v>42248</v>
      </c>
      <c r="B57" s="487">
        <v>251160</v>
      </c>
      <c r="C57" s="487">
        <v>23311</v>
      </c>
      <c r="D57" s="487">
        <v>9432</v>
      </c>
      <c r="E57" s="488">
        <f t="shared" si="11"/>
        <v>103.82631126397249</v>
      </c>
      <c r="F57" s="488">
        <f t="shared" si="11"/>
        <v>95.977437417654812</v>
      </c>
      <c r="G57" s="488">
        <f t="shared" si="11"/>
        <v>111.70061582188535</v>
      </c>
      <c r="H57" s="489">
        <f t="shared" si="14"/>
        <v>42248</v>
      </c>
      <c r="I57" s="488">
        <f t="shared" si="12"/>
        <v>103.82631126397249</v>
      </c>
      <c r="J57" s="488">
        <f t="shared" si="10"/>
        <v>95.977437417654812</v>
      </c>
      <c r="K57" s="488">
        <f t="shared" si="10"/>
        <v>111.70061582188535</v>
      </c>
      <c r="L57" s="488" t="e">
        <f t="shared" si="13"/>
        <v>#N/A</v>
      </c>
    </row>
    <row r="58" spans="1:14" ht="15" customHeight="1" x14ac:dyDescent="0.2">
      <c r="A58" s="490" t="s">
        <v>466</v>
      </c>
      <c r="B58" s="487">
        <v>250704</v>
      </c>
      <c r="C58" s="487">
        <v>24071</v>
      </c>
      <c r="D58" s="487">
        <v>9594</v>
      </c>
      <c r="E58" s="488">
        <f t="shared" si="11"/>
        <v>103.63780673324956</v>
      </c>
      <c r="F58" s="488">
        <f t="shared" si="11"/>
        <v>99.106554677206844</v>
      </c>
      <c r="G58" s="488">
        <f t="shared" si="11"/>
        <v>113.61913784936048</v>
      </c>
      <c r="H58" s="489" t="str">
        <f t="shared" si="14"/>
        <v/>
      </c>
      <c r="I58" s="488" t="str">
        <f t="shared" si="12"/>
        <v/>
      </c>
      <c r="J58" s="488" t="str">
        <f t="shared" si="10"/>
        <v/>
      </c>
      <c r="K58" s="488" t="str">
        <f t="shared" si="10"/>
        <v/>
      </c>
      <c r="L58" s="488" t="e">
        <f t="shared" si="13"/>
        <v>#N/A</v>
      </c>
    </row>
    <row r="59" spans="1:14" ht="15" customHeight="1" x14ac:dyDescent="0.2">
      <c r="A59" s="490" t="s">
        <v>467</v>
      </c>
      <c r="B59" s="487">
        <v>250342</v>
      </c>
      <c r="C59" s="487">
        <v>23809</v>
      </c>
      <c r="D59" s="487">
        <v>9417</v>
      </c>
      <c r="E59" s="488">
        <f t="shared" si="11"/>
        <v>103.4881605926318</v>
      </c>
      <c r="F59" s="488">
        <f t="shared" si="11"/>
        <v>98.027832674571798</v>
      </c>
      <c r="G59" s="488">
        <f t="shared" si="11"/>
        <v>111.52297489341545</v>
      </c>
      <c r="H59" s="489" t="str">
        <f t="shared" si="14"/>
        <v/>
      </c>
      <c r="I59" s="488" t="str">
        <f t="shared" si="12"/>
        <v/>
      </c>
      <c r="J59" s="488" t="str">
        <f t="shared" si="10"/>
        <v/>
      </c>
      <c r="K59" s="488" t="str">
        <f t="shared" si="10"/>
        <v/>
      </c>
      <c r="L59" s="488" t="e">
        <f t="shared" si="13"/>
        <v>#N/A</v>
      </c>
    </row>
    <row r="60" spans="1:14" ht="15" customHeight="1" x14ac:dyDescent="0.2">
      <c r="A60" s="490" t="s">
        <v>468</v>
      </c>
      <c r="B60" s="487">
        <v>252362</v>
      </c>
      <c r="C60" s="487">
        <v>24614</v>
      </c>
      <c r="D60" s="487">
        <v>9820</v>
      </c>
      <c r="E60" s="488">
        <f t="shared" si="11"/>
        <v>104.32320259276406</v>
      </c>
      <c r="F60" s="488">
        <f t="shared" si="11"/>
        <v>101.34222661396575</v>
      </c>
      <c r="G60" s="488">
        <f t="shared" si="11"/>
        <v>116.29559450497395</v>
      </c>
      <c r="H60" s="489" t="str">
        <f t="shared" si="14"/>
        <v/>
      </c>
      <c r="I60" s="488" t="str">
        <f t="shared" si="12"/>
        <v/>
      </c>
      <c r="J60" s="488" t="str">
        <f t="shared" si="10"/>
        <v/>
      </c>
      <c r="K60" s="488" t="str">
        <f t="shared" si="10"/>
        <v/>
      </c>
      <c r="L60" s="488" t="e">
        <f t="shared" si="13"/>
        <v>#N/A</v>
      </c>
    </row>
    <row r="61" spans="1:14" ht="15" customHeight="1" x14ac:dyDescent="0.2">
      <c r="A61" s="490">
        <v>42614</v>
      </c>
      <c r="B61" s="487">
        <v>256773</v>
      </c>
      <c r="C61" s="487">
        <v>24014</v>
      </c>
      <c r="D61" s="487">
        <v>10210</v>
      </c>
      <c r="E61" s="488">
        <f t="shared" si="11"/>
        <v>106.14665321780541</v>
      </c>
      <c r="F61" s="488">
        <f t="shared" si="11"/>
        <v>98.871870882740438</v>
      </c>
      <c r="G61" s="488">
        <f t="shared" si="11"/>
        <v>120.91425864519185</v>
      </c>
      <c r="H61" s="489">
        <f t="shared" si="14"/>
        <v>42614</v>
      </c>
      <c r="I61" s="488">
        <f t="shared" si="12"/>
        <v>106.14665321780541</v>
      </c>
      <c r="J61" s="488">
        <f t="shared" si="10"/>
        <v>98.871870882740438</v>
      </c>
      <c r="K61" s="488">
        <f t="shared" si="10"/>
        <v>120.91425864519185</v>
      </c>
      <c r="L61" s="488" t="e">
        <f t="shared" si="13"/>
        <v>#N/A</v>
      </c>
    </row>
    <row r="62" spans="1:14" ht="15" customHeight="1" x14ac:dyDescent="0.2">
      <c r="A62" s="490" t="s">
        <v>469</v>
      </c>
      <c r="B62" s="487">
        <v>256264</v>
      </c>
      <c r="C62" s="487">
        <v>24544</v>
      </c>
      <c r="D62" s="487">
        <v>10402</v>
      </c>
      <c r="E62" s="488">
        <f t="shared" si="11"/>
        <v>105.93623916925723</v>
      </c>
      <c r="F62" s="488">
        <f t="shared" si="11"/>
        <v>101.0540184453228</v>
      </c>
      <c r="G62" s="488">
        <f t="shared" si="11"/>
        <v>123.18806252960681</v>
      </c>
      <c r="H62" s="489" t="str">
        <f t="shared" si="14"/>
        <v/>
      </c>
      <c r="I62" s="488" t="str">
        <f t="shared" si="12"/>
        <v/>
      </c>
      <c r="J62" s="488" t="str">
        <f t="shared" si="10"/>
        <v/>
      </c>
      <c r="K62" s="488" t="str">
        <f t="shared" si="10"/>
        <v/>
      </c>
      <c r="L62" s="488" t="e">
        <f t="shared" si="13"/>
        <v>#N/A</v>
      </c>
    </row>
    <row r="63" spans="1:14" ht="15" customHeight="1" x14ac:dyDescent="0.2">
      <c r="A63" s="490" t="s">
        <v>470</v>
      </c>
      <c r="B63" s="487">
        <v>256180</v>
      </c>
      <c r="C63" s="487">
        <v>23865</v>
      </c>
      <c r="D63" s="487">
        <v>10264</v>
      </c>
      <c r="E63" s="488">
        <f t="shared" si="11"/>
        <v>105.90151465043985</v>
      </c>
      <c r="F63" s="488">
        <f t="shared" si="11"/>
        <v>98.258399209486171</v>
      </c>
      <c r="G63" s="488">
        <f t="shared" si="11"/>
        <v>121.55376598768358</v>
      </c>
      <c r="H63" s="489" t="str">
        <f t="shared" si="14"/>
        <v/>
      </c>
      <c r="I63" s="488" t="str">
        <f t="shared" si="12"/>
        <v/>
      </c>
      <c r="J63" s="488" t="str">
        <f t="shared" si="10"/>
        <v/>
      </c>
      <c r="K63" s="488" t="str">
        <f t="shared" si="10"/>
        <v/>
      </c>
      <c r="L63" s="488" t="e">
        <f t="shared" si="13"/>
        <v>#N/A</v>
      </c>
    </row>
    <row r="64" spans="1:14" ht="15" customHeight="1" x14ac:dyDescent="0.2">
      <c r="A64" s="490" t="s">
        <v>471</v>
      </c>
      <c r="B64" s="487">
        <v>258758</v>
      </c>
      <c r="C64" s="487">
        <v>24554</v>
      </c>
      <c r="D64" s="487">
        <v>10468</v>
      </c>
      <c r="E64" s="488">
        <f t="shared" si="11"/>
        <v>106.96722666843046</v>
      </c>
      <c r="F64" s="488">
        <f t="shared" si="11"/>
        <v>101.09519104084322</v>
      </c>
      <c r="G64" s="488">
        <f t="shared" si="11"/>
        <v>123.96968261487447</v>
      </c>
      <c r="H64" s="489" t="str">
        <f t="shared" si="14"/>
        <v/>
      </c>
      <c r="I64" s="488" t="str">
        <f t="shared" si="12"/>
        <v/>
      </c>
      <c r="J64" s="488" t="str">
        <f t="shared" si="10"/>
        <v/>
      </c>
      <c r="K64" s="488" t="str">
        <f t="shared" si="10"/>
        <v/>
      </c>
      <c r="L64" s="488" t="e">
        <f t="shared" si="13"/>
        <v>#N/A</v>
      </c>
    </row>
    <row r="65" spans="1:12" ht="15" customHeight="1" x14ac:dyDescent="0.2">
      <c r="A65" s="490">
        <v>42979</v>
      </c>
      <c r="B65" s="487">
        <v>263764</v>
      </c>
      <c r="C65" s="487">
        <v>23796</v>
      </c>
      <c r="D65" s="487">
        <v>10902</v>
      </c>
      <c r="E65" s="488">
        <f t="shared" si="11"/>
        <v>109.03664263509492</v>
      </c>
      <c r="F65" s="488">
        <f t="shared" si="11"/>
        <v>97.974308300395251</v>
      </c>
      <c r="G65" s="488">
        <f t="shared" si="11"/>
        <v>129.10942681193745</v>
      </c>
      <c r="H65" s="489">
        <f t="shared" si="14"/>
        <v>42979</v>
      </c>
      <c r="I65" s="488">
        <f t="shared" si="12"/>
        <v>109.03664263509492</v>
      </c>
      <c r="J65" s="488">
        <f t="shared" si="10"/>
        <v>97.974308300395251</v>
      </c>
      <c r="K65" s="488">
        <f t="shared" si="10"/>
        <v>129.10942681193745</v>
      </c>
      <c r="L65" s="488" t="e">
        <f t="shared" si="13"/>
        <v>#N/A</v>
      </c>
    </row>
    <row r="66" spans="1:12" ht="15" customHeight="1" x14ac:dyDescent="0.2">
      <c r="A66" s="490" t="s">
        <v>472</v>
      </c>
      <c r="B66" s="487">
        <v>264742</v>
      </c>
      <c r="C66" s="487">
        <v>24501</v>
      </c>
      <c r="D66" s="487">
        <v>11052</v>
      </c>
      <c r="E66" s="488">
        <f t="shared" si="11"/>
        <v>109.44093524704014</v>
      </c>
      <c r="F66" s="488">
        <f t="shared" si="11"/>
        <v>100.87697628458498</v>
      </c>
      <c r="G66" s="488">
        <f t="shared" si="11"/>
        <v>130.88583609663667</v>
      </c>
      <c r="H66" s="489" t="str">
        <f t="shared" si="14"/>
        <v/>
      </c>
      <c r="I66" s="488" t="str">
        <f t="shared" si="12"/>
        <v/>
      </c>
      <c r="J66" s="488" t="str">
        <f t="shared" si="10"/>
        <v/>
      </c>
      <c r="K66" s="488" t="str">
        <f t="shared" si="10"/>
        <v/>
      </c>
      <c r="L66" s="488" t="e">
        <f t="shared" si="13"/>
        <v>#N/A</v>
      </c>
    </row>
    <row r="67" spans="1:12" ht="15" customHeight="1" x14ac:dyDescent="0.2">
      <c r="A67" s="490" t="s">
        <v>473</v>
      </c>
      <c r="B67" s="487">
        <v>264160</v>
      </c>
      <c r="C67" s="487">
        <v>24029</v>
      </c>
      <c r="D67" s="487">
        <v>10985</v>
      </c>
      <c r="E67" s="488">
        <f t="shared" si="11"/>
        <v>109.20034393809115</v>
      </c>
      <c r="F67" s="488">
        <f t="shared" si="11"/>
        <v>98.933629776021078</v>
      </c>
      <c r="G67" s="488">
        <f t="shared" si="11"/>
        <v>130.09237328280437</v>
      </c>
      <c r="H67" s="489" t="str">
        <f t="shared" si="14"/>
        <v/>
      </c>
      <c r="I67" s="488" t="str">
        <f t="shared" si="12"/>
        <v/>
      </c>
      <c r="J67" s="488" t="str">
        <f t="shared" si="12"/>
        <v/>
      </c>
      <c r="K67" s="488" t="str">
        <f t="shared" si="12"/>
        <v/>
      </c>
      <c r="L67" s="488" t="e">
        <f t="shared" si="13"/>
        <v>#N/A</v>
      </c>
    </row>
    <row r="68" spans="1:12" ht="15" customHeight="1" x14ac:dyDescent="0.2">
      <c r="A68" s="490" t="s">
        <v>474</v>
      </c>
      <c r="B68" s="487">
        <v>265827</v>
      </c>
      <c r="C68" s="487">
        <v>24943</v>
      </c>
      <c r="D68" s="487">
        <v>11280</v>
      </c>
      <c r="E68" s="488">
        <f t="shared" si="11"/>
        <v>109.88946028176467</v>
      </c>
      <c r="F68" s="488">
        <f t="shared" si="11"/>
        <v>102.69680500658762</v>
      </c>
      <c r="G68" s="488">
        <f t="shared" si="11"/>
        <v>133.58597820937942</v>
      </c>
      <c r="H68" s="489" t="str">
        <f t="shared" si="14"/>
        <v/>
      </c>
      <c r="I68" s="488" t="str">
        <f t="shared" si="12"/>
        <v/>
      </c>
      <c r="J68" s="488" t="str">
        <f t="shared" si="12"/>
        <v/>
      </c>
      <c r="K68" s="488" t="str">
        <f t="shared" si="12"/>
        <v/>
      </c>
      <c r="L68" s="488" t="e">
        <f t="shared" si="13"/>
        <v>#N/A</v>
      </c>
    </row>
    <row r="69" spans="1:12" ht="15" customHeight="1" x14ac:dyDescent="0.2">
      <c r="A69" s="490">
        <v>43344</v>
      </c>
      <c r="B69" s="487">
        <v>270676</v>
      </c>
      <c r="C69" s="487">
        <v>23964</v>
      </c>
      <c r="D69" s="487">
        <v>11666</v>
      </c>
      <c r="E69" s="488">
        <f t="shared" si="11"/>
        <v>111.89397446921092</v>
      </c>
      <c r="F69" s="488">
        <f t="shared" si="11"/>
        <v>98.666007905138343</v>
      </c>
      <c r="G69" s="488">
        <f t="shared" si="11"/>
        <v>138.15727143533869</v>
      </c>
      <c r="H69" s="489">
        <f t="shared" si="14"/>
        <v>43344</v>
      </c>
      <c r="I69" s="488">
        <f t="shared" si="12"/>
        <v>111.89397446921092</v>
      </c>
      <c r="J69" s="488">
        <f t="shared" si="12"/>
        <v>98.666007905138343</v>
      </c>
      <c r="K69" s="488">
        <f t="shared" si="12"/>
        <v>138.15727143533869</v>
      </c>
      <c r="L69" s="488" t="e">
        <f t="shared" si="13"/>
        <v>#N/A</v>
      </c>
    </row>
    <row r="70" spans="1:12" ht="15" customHeight="1" x14ac:dyDescent="0.2">
      <c r="A70" s="490" t="s">
        <v>475</v>
      </c>
      <c r="B70" s="487">
        <v>269966</v>
      </c>
      <c r="C70" s="487">
        <v>24193</v>
      </c>
      <c r="D70" s="487">
        <v>11845</v>
      </c>
      <c r="E70" s="488">
        <f t="shared" si="11"/>
        <v>111.60046960777829</v>
      </c>
      <c r="F70" s="488">
        <f t="shared" si="11"/>
        <v>99.608860342556</v>
      </c>
      <c r="G70" s="488">
        <f t="shared" si="11"/>
        <v>140.27711984841307</v>
      </c>
      <c r="H70" s="489" t="str">
        <f t="shared" si="14"/>
        <v/>
      </c>
      <c r="I70" s="488" t="str">
        <f t="shared" si="12"/>
        <v/>
      </c>
      <c r="J70" s="488" t="str">
        <f t="shared" si="12"/>
        <v/>
      </c>
      <c r="K70" s="488" t="str">
        <f t="shared" si="12"/>
        <v/>
      </c>
      <c r="L70" s="488" t="e">
        <f t="shared" si="13"/>
        <v>#N/A</v>
      </c>
    </row>
    <row r="71" spans="1:12" ht="15" customHeight="1" x14ac:dyDescent="0.2">
      <c r="A71" s="490" t="s">
        <v>476</v>
      </c>
      <c r="B71" s="487">
        <v>268670</v>
      </c>
      <c r="C71" s="487">
        <v>23792</v>
      </c>
      <c r="D71" s="487">
        <v>11753</v>
      </c>
      <c r="E71" s="491">
        <f t="shared" ref="E71:G75" si="15">IF($A$51=37802,IF(COUNTBLANK(B$51:B$70)&gt;0,#N/A,IF(ISBLANK(B71)=FALSE,B71/B$51*100,#N/A)),IF(COUNTBLANK(B$51:B$75)&gt;0,#N/A,B71/B$51*100))</f>
        <v>111.06471988888154</v>
      </c>
      <c r="F71" s="491">
        <f t="shared" si="15"/>
        <v>97.957839262187079</v>
      </c>
      <c r="G71" s="491">
        <f t="shared" si="15"/>
        <v>139.18758882046421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269422</v>
      </c>
      <c r="C72" s="487">
        <v>24372</v>
      </c>
      <c r="D72" s="487">
        <v>12150</v>
      </c>
      <c r="E72" s="491">
        <f t="shared" si="15"/>
        <v>111.37558700972288</v>
      </c>
      <c r="F72" s="491">
        <f t="shared" si="15"/>
        <v>100.34584980237153</v>
      </c>
      <c r="G72" s="491">
        <f t="shared" si="15"/>
        <v>143.88915206063479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273783</v>
      </c>
      <c r="C73" s="487">
        <v>23392</v>
      </c>
      <c r="D73" s="487">
        <v>12225</v>
      </c>
      <c r="E73" s="491">
        <f t="shared" si="15"/>
        <v>113.17836827832528</v>
      </c>
      <c r="F73" s="491">
        <f t="shared" si="15"/>
        <v>96.310935441370233</v>
      </c>
      <c r="G73" s="491">
        <f t="shared" si="15"/>
        <v>144.77735670298438</v>
      </c>
      <c r="H73" s="492">
        <f>IF(A$51=37802,IF(ISERROR(L73)=TRUE,IF(ISBLANK(A73)=FALSE,IF(MONTH(A73)=MONTH(MAX(A$51:A$75)),A73,""),""),""),IF(ISERROR(L73)=TRUE,IF(MONTH(A73)=MONTH(MAX(A$51:A$75)),A73,""),""))</f>
        <v>43709</v>
      </c>
      <c r="I73" s="488">
        <f t="shared" si="12"/>
        <v>113.17836827832528</v>
      </c>
      <c r="J73" s="488">
        <f t="shared" si="12"/>
        <v>96.310935441370233</v>
      </c>
      <c r="K73" s="488">
        <f t="shared" si="12"/>
        <v>144.77735670298438</v>
      </c>
      <c r="L73" s="488" t="e">
        <f t="shared" si="13"/>
        <v>#N/A</v>
      </c>
    </row>
    <row r="74" spans="1:12" ht="15" customHeight="1" x14ac:dyDescent="0.2">
      <c r="A74" s="490" t="s">
        <v>478</v>
      </c>
      <c r="B74" s="487">
        <v>273544</v>
      </c>
      <c r="C74" s="487">
        <v>23629</v>
      </c>
      <c r="D74" s="487">
        <v>12467</v>
      </c>
      <c r="E74" s="491">
        <f t="shared" si="15"/>
        <v>113.07956875454725</v>
      </c>
      <c r="F74" s="491">
        <f t="shared" si="15"/>
        <v>97.286725955204219</v>
      </c>
      <c r="G74" s="491">
        <f t="shared" si="15"/>
        <v>147.64329701563238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272375</v>
      </c>
      <c r="C75" s="493">
        <v>22418</v>
      </c>
      <c r="D75" s="493">
        <v>11886</v>
      </c>
      <c r="E75" s="491">
        <f t="shared" si="15"/>
        <v>112.59631920100537</v>
      </c>
      <c r="F75" s="491">
        <f t="shared" si="15"/>
        <v>92.300724637681171</v>
      </c>
      <c r="G75" s="491">
        <f t="shared" si="15"/>
        <v>140.76267171956417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113.17836827832528</v>
      </c>
      <c r="J77" s="488">
        <f>IF(J75&lt;&gt;"",J75,IF(J74&lt;&gt;"",J74,IF(J73&lt;&gt;"",J73,IF(J72&lt;&gt;"",J72,IF(J71&lt;&gt;"",J71,IF(J70&lt;&gt;"",J70,""))))))</f>
        <v>96.310935441370233</v>
      </c>
      <c r="K77" s="488">
        <f>IF(K75&lt;&gt;"",K75,IF(K74&lt;&gt;"",K74,IF(K73&lt;&gt;"",K73,IF(K72&lt;&gt;"",K72,IF(K71&lt;&gt;"",K71,IF(K70&lt;&gt;"",K70,""))))))</f>
        <v>144.77735670298438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+13,2%</v>
      </c>
      <c r="J79" s="488" t="str">
        <f>"GeB - ausschließlich: "&amp;IF(J77&gt;100,"+","")&amp;TEXT(J77-100,"0,0")&amp;"%"</f>
        <v>GeB - ausschließlich: -3,7%</v>
      </c>
      <c r="K79" s="488" t="str">
        <f>"GeB - im Nebenjob: "&amp;IF(K77&gt;100,"+","")&amp;TEXT(K77-100,"0,0")&amp;"%"</f>
        <v>GeB - im Nebenjob: +44,8%</v>
      </c>
    </row>
    <row r="81" spans="9:9" ht="15" customHeight="1" x14ac:dyDescent="0.2">
      <c r="I81" s="488" t="str">
        <f>IF(ISERROR(HLOOKUP(1,I$78:K$79,2,FALSE)),"",HLOOKUP(1,I$78:K$79,2,FALSE))</f>
        <v>GeB - im Nebenjob: +44,8%</v>
      </c>
    </row>
    <row r="82" spans="9:9" ht="15" customHeight="1" x14ac:dyDescent="0.2">
      <c r="I82" s="488" t="str">
        <f>IF(ISERROR(HLOOKUP(2,I$78:K$79,2,FALSE)),"",HLOOKUP(2,I$78:K$79,2,FALSE))</f>
        <v>SvB: +13,2%</v>
      </c>
    </row>
    <row r="83" spans="9:9" ht="15" customHeight="1" x14ac:dyDescent="0.2">
      <c r="I83" s="488" t="str">
        <f>IF(ISERROR(HLOOKUP(3,I$78:K$79,2,FALSE)),"",HLOOKUP(3,I$78:K$79,2,FALSE))</f>
        <v>GeB - ausschließlich: -3,7%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272375</v>
      </c>
      <c r="E12" s="114">
        <v>273544</v>
      </c>
      <c r="F12" s="114">
        <v>273783</v>
      </c>
      <c r="G12" s="114">
        <v>269422</v>
      </c>
      <c r="H12" s="114">
        <v>268670</v>
      </c>
      <c r="I12" s="115">
        <v>3705</v>
      </c>
      <c r="J12" s="116">
        <v>1.3790151486954256</v>
      </c>
      <c r="N12" s="117"/>
    </row>
    <row r="13" spans="1:15" s="110" customFormat="1" ht="13.5" customHeight="1" x14ac:dyDescent="0.2">
      <c r="A13" s="118" t="s">
        <v>105</v>
      </c>
      <c r="B13" s="119" t="s">
        <v>106</v>
      </c>
      <c r="C13" s="113">
        <v>50.670582836163376</v>
      </c>
      <c r="D13" s="114">
        <v>138014</v>
      </c>
      <c r="E13" s="114">
        <v>138283</v>
      </c>
      <c r="F13" s="114">
        <v>138490</v>
      </c>
      <c r="G13" s="114">
        <v>135943</v>
      </c>
      <c r="H13" s="114">
        <v>134993</v>
      </c>
      <c r="I13" s="115">
        <v>3021</v>
      </c>
      <c r="J13" s="116">
        <v>2.2378938167164222</v>
      </c>
    </row>
    <row r="14" spans="1:15" s="110" customFormat="1" ht="13.5" customHeight="1" x14ac:dyDescent="0.2">
      <c r="A14" s="120"/>
      <c r="B14" s="119" t="s">
        <v>107</v>
      </c>
      <c r="C14" s="113">
        <v>49.329417163836624</v>
      </c>
      <c r="D14" s="114">
        <v>134361</v>
      </c>
      <c r="E14" s="114">
        <v>135261</v>
      </c>
      <c r="F14" s="114">
        <v>135293</v>
      </c>
      <c r="G14" s="114">
        <v>133479</v>
      </c>
      <c r="H14" s="114">
        <v>133677</v>
      </c>
      <c r="I14" s="115">
        <v>684</v>
      </c>
      <c r="J14" s="116">
        <v>0.51168114185686397</v>
      </c>
    </row>
    <row r="15" spans="1:15" s="110" customFormat="1" ht="13.5" customHeight="1" x14ac:dyDescent="0.2">
      <c r="A15" s="118" t="s">
        <v>105</v>
      </c>
      <c r="B15" s="121" t="s">
        <v>108</v>
      </c>
      <c r="C15" s="113">
        <v>8.6373565855897194</v>
      </c>
      <c r="D15" s="114">
        <v>23526</v>
      </c>
      <c r="E15" s="114">
        <v>24144</v>
      </c>
      <c r="F15" s="114">
        <v>24229</v>
      </c>
      <c r="G15" s="114">
        <v>21584</v>
      </c>
      <c r="H15" s="114">
        <v>21889</v>
      </c>
      <c r="I15" s="115">
        <v>1637</v>
      </c>
      <c r="J15" s="116">
        <v>7.478642240394719</v>
      </c>
    </row>
    <row r="16" spans="1:15" s="110" customFormat="1" ht="13.5" customHeight="1" x14ac:dyDescent="0.2">
      <c r="A16" s="118"/>
      <c r="B16" s="121" t="s">
        <v>109</v>
      </c>
      <c r="C16" s="113">
        <v>71.886553464892145</v>
      </c>
      <c r="D16" s="114">
        <v>195801</v>
      </c>
      <c r="E16" s="114">
        <v>196494</v>
      </c>
      <c r="F16" s="114">
        <v>196988</v>
      </c>
      <c r="G16" s="114">
        <v>196139</v>
      </c>
      <c r="H16" s="114">
        <v>195954</v>
      </c>
      <c r="I16" s="115">
        <v>-153</v>
      </c>
      <c r="J16" s="116">
        <v>-7.8079549281974345E-2</v>
      </c>
    </row>
    <row r="17" spans="1:10" s="110" customFormat="1" ht="13.5" customHeight="1" x14ac:dyDescent="0.2">
      <c r="A17" s="118"/>
      <c r="B17" s="121" t="s">
        <v>110</v>
      </c>
      <c r="C17" s="113">
        <v>18.571087654887563</v>
      </c>
      <c r="D17" s="114">
        <v>50583</v>
      </c>
      <c r="E17" s="114">
        <v>50413</v>
      </c>
      <c r="F17" s="114">
        <v>50130</v>
      </c>
      <c r="G17" s="114">
        <v>49350</v>
      </c>
      <c r="H17" s="114">
        <v>48596</v>
      </c>
      <c r="I17" s="115">
        <v>1987</v>
      </c>
      <c r="J17" s="116">
        <v>4.0888138941476662</v>
      </c>
    </row>
    <row r="18" spans="1:10" s="110" customFormat="1" ht="13.5" customHeight="1" x14ac:dyDescent="0.2">
      <c r="A18" s="120"/>
      <c r="B18" s="121" t="s">
        <v>111</v>
      </c>
      <c r="C18" s="113">
        <v>0.90500229463056447</v>
      </c>
      <c r="D18" s="114">
        <v>2465</v>
      </c>
      <c r="E18" s="114">
        <v>2493</v>
      </c>
      <c r="F18" s="114">
        <v>2436</v>
      </c>
      <c r="G18" s="114">
        <v>2349</v>
      </c>
      <c r="H18" s="114">
        <v>2231</v>
      </c>
      <c r="I18" s="115">
        <v>234</v>
      </c>
      <c r="J18" s="116">
        <v>10.488570147915732</v>
      </c>
    </row>
    <row r="19" spans="1:10" s="110" customFormat="1" ht="13.5" customHeight="1" x14ac:dyDescent="0.2">
      <c r="A19" s="120"/>
      <c r="B19" s="121" t="s">
        <v>112</v>
      </c>
      <c r="C19" s="113">
        <v>0.31060119320789353</v>
      </c>
      <c r="D19" s="114">
        <v>846</v>
      </c>
      <c r="E19" s="114">
        <v>831</v>
      </c>
      <c r="F19" s="114">
        <v>876</v>
      </c>
      <c r="G19" s="114">
        <v>751</v>
      </c>
      <c r="H19" s="114">
        <v>708</v>
      </c>
      <c r="I19" s="115">
        <v>138</v>
      </c>
      <c r="J19" s="116">
        <v>19.491525423728813</v>
      </c>
    </row>
    <row r="20" spans="1:10" s="110" customFormat="1" ht="13.5" customHeight="1" x14ac:dyDescent="0.2">
      <c r="A20" s="118" t="s">
        <v>113</v>
      </c>
      <c r="B20" s="122" t="s">
        <v>114</v>
      </c>
      <c r="C20" s="113">
        <v>68.355392381826519</v>
      </c>
      <c r="D20" s="114">
        <v>186183</v>
      </c>
      <c r="E20" s="114">
        <v>187191</v>
      </c>
      <c r="F20" s="114">
        <v>188142</v>
      </c>
      <c r="G20" s="114">
        <v>185793</v>
      </c>
      <c r="H20" s="114">
        <v>185854</v>
      </c>
      <c r="I20" s="115">
        <v>329</v>
      </c>
      <c r="J20" s="116">
        <v>0.17702067214049738</v>
      </c>
    </row>
    <row r="21" spans="1:10" s="110" customFormat="1" ht="13.5" customHeight="1" x14ac:dyDescent="0.2">
      <c r="A21" s="120"/>
      <c r="B21" s="122" t="s">
        <v>115</v>
      </c>
      <c r="C21" s="113">
        <v>31.644607618173474</v>
      </c>
      <c r="D21" s="114">
        <v>86192</v>
      </c>
      <c r="E21" s="114">
        <v>86353</v>
      </c>
      <c r="F21" s="114">
        <v>85641</v>
      </c>
      <c r="G21" s="114">
        <v>83629</v>
      </c>
      <c r="H21" s="114">
        <v>82816</v>
      </c>
      <c r="I21" s="115">
        <v>3376</v>
      </c>
      <c r="J21" s="116">
        <v>4.0765069551777433</v>
      </c>
    </row>
    <row r="22" spans="1:10" s="110" customFormat="1" ht="13.5" customHeight="1" x14ac:dyDescent="0.2">
      <c r="A22" s="118" t="s">
        <v>113</v>
      </c>
      <c r="B22" s="122" t="s">
        <v>116</v>
      </c>
      <c r="C22" s="113">
        <v>92.997154658100044</v>
      </c>
      <c r="D22" s="114">
        <v>253301</v>
      </c>
      <c r="E22" s="114">
        <v>254588</v>
      </c>
      <c r="F22" s="114">
        <v>254932</v>
      </c>
      <c r="G22" s="114">
        <v>251528</v>
      </c>
      <c r="H22" s="114">
        <v>251518</v>
      </c>
      <c r="I22" s="115">
        <v>1783</v>
      </c>
      <c r="J22" s="116">
        <v>0.70889558600179714</v>
      </c>
    </row>
    <row r="23" spans="1:10" s="110" customFormat="1" ht="13.5" customHeight="1" x14ac:dyDescent="0.2">
      <c r="A23" s="123"/>
      <c r="B23" s="124" t="s">
        <v>117</v>
      </c>
      <c r="C23" s="125">
        <v>6.9826525929325376</v>
      </c>
      <c r="D23" s="114">
        <v>19019</v>
      </c>
      <c r="E23" s="114">
        <v>18902</v>
      </c>
      <c r="F23" s="114">
        <v>18799</v>
      </c>
      <c r="G23" s="114">
        <v>17836</v>
      </c>
      <c r="H23" s="114">
        <v>17095</v>
      </c>
      <c r="I23" s="115">
        <v>1924</v>
      </c>
      <c r="J23" s="116">
        <v>11.254752851711027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34304</v>
      </c>
      <c r="E26" s="114">
        <v>36096</v>
      </c>
      <c r="F26" s="114">
        <v>35617</v>
      </c>
      <c r="G26" s="114">
        <v>36522</v>
      </c>
      <c r="H26" s="140">
        <v>35545</v>
      </c>
      <c r="I26" s="115">
        <v>-1241</v>
      </c>
      <c r="J26" s="116">
        <v>-3.4913489942326628</v>
      </c>
    </row>
    <row r="27" spans="1:10" s="110" customFormat="1" ht="13.5" customHeight="1" x14ac:dyDescent="0.2">
      <c r="A27" s="118" t="s">
        <v>105</v>
      </c>
      <c r="B27" s="119" t="s">
        <v>106</v>
      </c>
      <c r="C27" s="113">
        <v>47.513409514925371</v>
      </c>
      <c r="D27" s="115">
        <v>16299</v>
      </c>
      <c r="E27" s="114">
        <v>16932</v>
      </c>
      <c r="F27" s="114">
        <v>16689</v>
      </c>
      <c r="G27" s="114">
        <v>16942</v>
      </c>
      <c r="H27" s="140">
        <v>16599</v>
      </c>
      <c r="I27" s="115">
        <v>-300</v>
      </c>
      <c r="J27" s="116">
        <v>-1.8073377914332189</v>
      </c>
    </row>
    <row r="28" spans="1:10" s="110" customFormat="1" ht="13.5" customHeight="1" x14ac:dyDescent="0.2">
      <c r="A28" s="120"/>
      <c r="B28" s="119" t="s">
        <v>107</v>
      </c>
      <c r="C28" s="113">
        <v>52.486590485074629</v>
      </c>
      <c r="D28" s="115">
        <v>18005</v>
      </c>
      <c r="E28" s="114">
        <v>19164</v>
      </c>
      <c r="F28" s="114">
        <v>18928</v>
      </c>
      <c r="G28" s="114">
        <v>19580</v>
      </c>
      <c r="H28" s="140">
        <v>18946</v>
      </c>
      <c r="I28" s="115">
        <v>-941</v>
      </c>
      <c r="J28" s="116">
        <v>-4.9667475984376646</v>
      </c>
    </row>
    <row r="29" spans="1:10" s="110" customFormat="1" ht="13.5" customHeight="1" x14ac:dyDescent="0.2">
      <c r="A29" s="118" t="s">
        <v>105</v>
      </c>
      <c r="B29" s="121" t="s">
        <v>108</v>
      </c>
      <c r="C29" s="113">
        <v>23.956389925373134</v>
      </c>
      <c r="D29" s="115">
        <v>8218</v>
      </c>
      <c r="E29" s="114">
        <v>8767</v>
      </c>
      <c r="F29" s="114">
        <v>8403</v>
      </c>
      <c r="G29" s="114">
        <v>8903</v>
      </c>
      <c r="H29" s="140">
        <v>8222</v>
      </c>
      <c r="I29" s="115">
        <v>-4</v>
      </c>
      <c r="J29" s="116">
        <v>-4.8649963512527365E-2</v>
      </c>
    </row>
    <row r="30" spans="1:10" s="110" customFormat="1" ht="13.5" customHeight="1" x14ac:dyDescent="0.2">
      <c r="A30" s="118"/>
      <c r="B30" s="121" t="s">
        <v>109</v>
      </c>
      <c r="C30" s="113">
        <v>44.088152985074629</v>
      </c>
      <c r="D30" s="115">
        <v>15124</v>
      </c>
      <c r="E30" s="114">
        <v>15890</v>
      </c>
      <c r="F30" s="114">
        <v>15765</v>
      </c>
      <c r="G30" s="114">
        <v>16156</v>
      </c>
      <c r="H30" s="140">
        <v>15973</v>
      </c>
      <c r="I30" s="115">
        <v>-849</v>
      </c>
      <c r="J30" s="116">
        <v>-5.3152194327928379</v>
      </c>
    </row>
    <row r="31" spans="1:10" s="110" customFormat="1" ht="13.5" customHeight="1" x14ac:dyDescent="0.2">
      <c r="A31" s="118"/>
      <c r="B31" s="121" t="s">
        <v>110</v>
      </c>
      <c r="C31" s="113">
        <v>13.561100746268657</v>
      </c>
      <c r="D31" s="115">
        <v>4652</v>
      </c>
      <c r="E31" s="114">
        <v>4869</v>
      </c>
      <c r="F31" s="114">
        <v>4992</v>
      </c>
      <c r="G31" s="114">
        <v>5107</v>
      </c>
      <c r="H31" s="140">
        <v>5135</v>
      </c>
      <c r="I31" s="115">
        <v>-483</v>
      </c>
      <c r="J31" s="116">
        <v>-9.4060370009737095</v>
      </c>
    </row>
    <row r="32" spans="1:10" s="110" customFormat="1" ht="13.5" customHeight="1" x14ac:dyDescent="0.2">
      <c r="A32" s="120"/>
      <c r="B32" s="121" t="s">
        <v>111</v>
      </c>
      <c r="C32" s="113">
        <v>18.394356343283583</v>
      </c>
      <c r="D32" s="115">
        <v>6310</v>
      </c>
      <c r="E32" s="114">
        <v>6570</v>
      </c>
      <c r="F32" s="114">
        <v>6457</v>
      </c>
      <c r="G32" s="114">
        <v>6356</v>
      </c>
      <c r="H32" s="140">
        <v>6215</v>
      </c>
      <c r="I32" s="115">
        <v>95</v>
      </c>
      <c r="J32" s="116">
        <v>1.5285599356395816</v>
      </c>
    </row>
    <row r="33" spans="1:10" s="110" customFormat="1" ht="13.5" customHeight="1" x14ac:dyDescent="0.2">
      <c r="A33" s="120"/>
      <c r="B33" s="121" t="s">
        <v>112</v>
      </c>
      <c r="C33" s="113">
        <v>1.8802472014925373</v>
      </c>
      <c r="D33" s="115">
        <v>645</v>
      </c>
      <c r="E33" s="114">
        <v>678</v>
      </c>
      <c r="F33" s="114">
        <v>681</v>
      </c>
      <c r="G33" s="114">
        <v>575</v>
      </c>
      <c r="H33" s="140">
        <v>542</v>
      </c>
      <c r="I33" s="115">
        <v>103</v>
      </c>
      <c r="J33" s="116">
        <v>19.00369003690037</v>
      </c>
    </row>
    <row r="34" spans="1:10" s="110" customFormat="1" ht="13.5" customHeight="1" x14ac:dyDescent="0.2">
      <c r="A34" s="118" t="s">
        <v>113</v>
      </c>
      <c r="B34" s="122" t="s">
        <v>116</v>
      </c>
      <c r="C34" s="113">
        <v>91.627798507462686</v>
      </c>
      <c r="D34" s="115">
        <v>31432</v>
      </c>
      <c r="E34" s="114">
        <v>33093</v>
      </c>
      <c r="F34" s="114">
        <v>32672</v>
      </c>
      <c r="G34" s="114">
        <v>33495</v>
      </c>
      <c r="H34" s="140">
        <v>32708</v>
      </c>
      <c r="I34" s="115">
        <v>-1276</v>
      </c>
      <c r="J34" s="116">
        <v>-3.9011862541274307</v>
      </c>
    </row>
    <row r="35" spans="1:10" s="110" customFormat="1" ht="13.5" customHeight="1" x14ac:dyDescent="0.2">
      <c r="A35" s="118"/>
      <c r="B35" s="119" t="s">
        <v>117</v>
      </c>
      <c r="C35" s="113">
        <v>8.246851679104477</v>
      </c>
      <c r="D35" s="115">
        <v>2829</v>
      </c>
      <c r="E35" s="114">
        <v>2951</v>
      </c>
      <c r="F35" s="114">
        <v>2897</v>
      </c>
      <c r="G35" s="114">
        <v>2967</v>
      </c>
      <c r="H35" s="140">
        <v>2788</v>
      </c>
      <c r="I35" s="115">
        <v>41</v>
      </c>
      <c r="J35" s="116">
        <v>1.4705882352941178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22418</v>
      </c>
      <c r="E37" s="114">
        <v>23629</v>
      </c>
      <c r="F37" s="114">
        <v>23392</v>
      </c>
      <c r="G37" s="114">
        <v>24372</v>
      </c>
      <c r="H37" s="140">
        <v>23792</v>
      </c>
      <c r="I37" s="115">
        <v>-1374</v>
      </c>
      <c r="J37" s="116">
        <v>-5.7750504371217213</v>
      </c>
    </row>
    <row r="38" spans="1:10" s="110" customFormat="1" ht="13.5" customHeight="1" x14ac:dyDescent="0.2">
      <c r="A38" s="118" t="s">
        <v>105</v>
      </c>
      <c r="B38" s="119" t="s">
        <v>106</v>
      </c>
      <c r="C38" s="113">
        <v>48.657328932108129</v>
      </c>
      <c r="D38" s="115">
        <v>10908</v>
      </c>
      <c r="E38" s="114">
        <v>11337</v>
      </c>
      <c r="F38" s="114">
        <v>11207</v>
      </c>
      <c r="G38" s="114">
        <v>11591</v>
      </c>
      <c r="H38" s="140">
        <v>11445</v>
      </c>
      <c r="I38" s="115">
        <v>-537</v>
      </c>
      <c r="J38" s="116">
        <v>-4.6920052424639582</v>
      </c>
    </row>
    <row r="39" spans="1:10" s="110" customFormat="1" ht="13.5" customHeight="1" x14ac:dyDescent="0.2">
      <c r="A39" s="120"/>
      <c r="B39" s="119" t="s">
        <v>107</v>
      </c>
      <c r="C39" s="113">
        <v>51.342671067891871</v>
      </c>
      <c r="D39" s="115">
        <v>11510</v>
      </c>
      <c r="E39" s="114">
        <v>12292</v>
      </c>
      <c r="F39" s="114">
        <v>12185</v>
      </c>
      <c r="G39" s="114">
        <v>12781</v>
      </c>
      <c r="H39" s="140">
        <v>12347</v>
      </c>
      <c r="I39" s="115">
        <v>-837</v>
      </c>
      <c r="J39" s="116">
        <v>-6.778974649712481</v>
      </c>
    </row>
    <row r="40" spans="1:10" s="110" customFormat="1" ht="13.5" customHeight="1" x14ac:dyDescent="0.2">
      <c r="A40" s="118" t="s">
        <v>105</v>
      </c>
      <c r="B40" s="121" t="s">
        <v>108</v>
      </c>
      <c r="C40" s="113">
        <v>30.024979926844502</v>
      </c>
      <c r="D40" s="115">
        <v>6731</v>
      </c>
      <c r="E40" s="114">
        <v>7166</v>
      </c>
      <c r="F40" s="114">
        <v>6836</v>
      </c>
      <c r="G40" s="114">
        <v>7491</v>
      </c>
      <c r="H40" s="140">
        <v>6843</v>
      </c>
      <c r="I40" s="115">
        <v>-112</v>
      </c>
      <c r="J40" s="116">
        <v>-1.6367090457401725</v>
      </c>
    </row>
    <row r="41" spans="1:10" s="110" customFormat="1" ht="13.5" customHeight="1" x14ac:dyDescent="0.2">
      <c r="A41" s="118"/>
      <c r="B41" s="121" t="s">
        <v>109</v>
      </c>
      <c r="C41" s="113">
        <v>28.655544651619234</v>
      </c>
      <c r="D41" s="115">
        <v>6424</v>
      </c>
      <c r="E41" s="114">
        <v>6780</v>
      </c>
      <c r="F41" s="114">
        <v>6836</v>
      </c>
      <c r="G41" s="114">
        <v>7154</v>
      </c>
      <c r="H41" s="140">
        <v>7279</v>
      </c>
      <c r="I41" s="115">
        <v>-855</v>
      </c>
      <c r="J41" s="116">
        <v>-11.746118972386316</v>
      </c>
    </row>
    <row r="42" spans="1:10" s="110" customFormat="1" ht="13.5" customHeight="1" x14ac:dyDescent="0.2">
      <c r="A42" s="118"/>
      <c r="B42" s="121" t="s">
        <v>110</v>
      </c>
      <c r="C42" s="113">
        <v>13.814791685252922</v>
      </c>
      <c r="D42" s="115">
        <v>3097</v>
      </c>
      <c r="E42" s="114">
        <v>3267</v>
      </c>
      <c r="F42" s="114">
        <v>3409</v>
      </c>
      <c r="G42" s="114">
        <v>3515</v>
      </c>
      <c r="H42" s="140">
        <v>3600</v>
      </c>
      <c r="I42" s="115">
        <v>-503</v>
      </c>
      <c r="J42" s="116">
        <v>-13.972222222222221</v>
      </c>
    </row>
    <row r="43" spans="1:10" s="110" customFormat="1" ht="13.5" customHeight="1" x14ac:dyDescent="0.2">
      <c r="A43" s="120"/>
      <c r="B43" s="121" t="s">
        <v>111</v>
      </c>
      <c r="C43" s="113">
        <v>27.504683736283344</v>
      </c>
      <c r="D43" s="115">
        <v>6166</v>
      </c>
      <c r="E43" s="114">
        <v>6416</v>
      </c>
      <c r="F43" s="114">
        <v>6311</v>
      </c>
      <c r="G43" s="114">
        <v>6212</v>
      </c>
      <c r="H43" s="140">
        <v>6070</v>
      </c>
      <c r="I43" s="115">
        <v>96</v>
      </c>
      <c r="J43" s="116">
        <v>1.5815485996705108</v>
      </c>
    </row>
    <row r="44" spans="1:10" s="110" customFormat="1" ht="13.5" customHeight="1" x14ac:dyDescent="0.2">
      <c r="A44" s="120"/>
      <c r="B44" s="121" t="s">
        <v>112</v>
      </c>
      <c r="C44" s="113">
        <v>2.743331251672763</v>
      </c>
      <c r="D44" s="115">
        <v>615</v>
      </c>
      <c r="E44" s="114">
        <v>638</v>
      </c>
      <c r="F44" s="114">
        <v>653</v>
      </c>
      <c r="G44" s="114">
        <v>554</v>
      </c>
      <c r="H44" s="140">
        <v>522</v>
      </c>
      <c r="I44" s="115">
        <v>93</v>
      </c>
      <c r="J44" s="116">
        <v>17.816091954022987</v>
      </c>
    </row>
    <row r="45" spans="1:10" s="110" customFormat="1" ht="13.5" customHeight="1" x14ac:dyDescent="0.2">
      <c r="A45" s="118" t="s">
        <v>113</v>
      </c>
      <c r="B45" s="122" t="s">
        <v>116</v>
      </c>
      <c r="C45" s="113">
        <v>90.99830493353555</v>
      </c>
      <c r="D45" s="115">
        <v>20400</v>
      </c>
      <c r="E45" s="114">
        <v>21513</v>
      </c>
      <c r="F45" s="114">
        <v>21281</v>
      </c>
      <c r="G45" s="114">
        <v>22130</v>
      </c>
      <c r="H45" s="140">
        <v>21677</v>
      </c>
      <c r="I45" s="115">
        <v>-1277</v>
      </c>
      <c r="J45" s="116">
        <v>-5.8910365825529363</v>
      </c>
    </row>
    <row r="46" spans="1:10" s="110" customFormat="1" ht="13.5" customHeight="1" x14ac:dyDescent="0.2">
      <c r="A46" s="118"/>
      <c r="B46" s="119" t="s">
        <v>117</v>
      </c>
      <c r="C46" s="113">
        <v>8.8143456151306978</v>
      </c>
      <c r="D46" s="115">
        <v>1976</v>
      </c>
      <c r="E46" s="114">
        <v>2064</v>
      </c>
      <c r="F46" s="114">
        <v>2063</v>
      </c>
      <c r="G46" s="114">
        <v>2183</v>
      </c>
      <c r="H46" s="140">
        <v>2066</v>
      </c>
      <c r="I46" s="115">
        <v>-90</v>
      </c>
      <c r="J46" s="116">
        <v>-4.3562439496611809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11886</v>
      </c>
      <c r="E48" s="114">
        <v>12467</v>
      </c>
      <c r="F48" s="114">
        <v>12225</v>
      </c>
      <c r="G48" s="114">
        <v>12150</v>
      </c>
      <c r="H48" s="140">
        <v>11753</v>
      </c>
      <c r="I48" s="115">
        <v>133</v>
      </c>
      <c r="J48" s="116">
        <v>1.1316259678379987</v>
      </c>
    </row>
    <row r="49" spans="1:12" s="110" customFormat="1" ht="13.5" customHeight="1" x14ac:dyDescent="0.2">
      <c r="A49" s="118" t="s">
        <v>105</v>
      </c>
      <c r="B49" s="119" t="s">
        <v>106</v>
      </c>
      <c r="C49" s="113">
        <v>45.355880868248363</v>
      </c>
      <c r="D49" s="115">
        <v>5391</v>
      </c>
      <c r="E49" s="114">
        <v>5595</v>
      </c>
      <c r="F49" s="114">
        <v>5482</v>
      </c>
      <c r="G49" s="114">
        <v>5351</v>
      </c>
      <c r="H49" s="140">
        <v>5154</v>
      </c>
      <c r="I49" s="115">
        <v>237</v>
      </c>
      <c r="J49" s="116">
        <v>4.5983701979045399</v>
      </c>
    </row>
    <row r="50" spans="1:12" s="110" customFormat="1" ht="13.5" customHeight="1" x14ac:dyDescent="0.2">
      <c r="A50" s="120"/>
      <c r="B50" s="119" t="s">
        <v>107</v>
      </c>
      <c r="C50" s="113">
        <v>54.644119131751637</v>
      </c>
      <c r="D50" s="115">
        <v>6495</v>
      </c>
      <c r="E50" s="114">
        <v>6872</v>
      </c>
      <c r="F50" s="114">
        <v>6743</v>
      </c>
      <c r="G50" s="114">
        <v>6799</v>
      </c>
      <c r="H50" s="140">
        <v>6599</v>
      </c>
      <c r="I50" s="115">
        <v>-104</v>
      </c>
      <c r="J50" s="116">
        <v>-1.575996363085316</v>
      </c>
    </row>
    <row r="51" spans="1:12" s="110" customFormat="1" ht="13.5" customHeight="1" x14ac:dyDescent="0.2">
      <c r="A51" s="118" t="s">
        <v>105</v>
      </c>
      <c r="B51" s="121" t="s">
        <v>108</v>
      </c>
      <c r="C51" s="113">
        <v>12.510516574120814</v>
      </c>
      <c r="D51" s="115">
        <v>1487</v>
      </c>
      <c r="E51" s="114">
        <v>1601</v>
      </c>
      <c r="F51" s="114">
        <v>1567</v>
      </c>
      <c r="G51" s="114">
        <v>1412</v>
      </c>
      <c r="H51" s="140">
        <v>1379</v>
      </c>
      <c r="I51" s="115">
        <v>108</v>
      </c>
      <c r="J51" s="116">
        <v>7.8317621464829585</v>
      </c>
    </row>
    <row r="52" spans="1:12" s="110" customFormat="1" ht="13.5" customHeight="1" x14ac:dyDescent="0.2">
      <c r="A52" s="118"/>
      <c r="B52" s="121" t="s">
        <v>109</v>
      </c>
      <c r="C52" s="113">
        <v>73.195355880868249</v>
      </c>
      <c r="D52" s="115">
        <v>8700</v>
      </c>
      <c r="E52" s="114">
        <v>9110</v>
      </c>
      <c r="F52" s="114">
        <v>8929</v>
      </c>
      <c r="G52" s="114">
        <v>9002</v>
      </c>
      <c r="H52" s="140">
        <v>8694</v>
      </c>
      <c r="I52" s="115">
        <v>6</v>
      </c>
      <c r="J52" s="116">
        <v>6.901311249137336E-2</v>
      </c>
    </row>
    <row r="53" spans="1:12" s="110" customFormat="1" ht="13.5" customHeight="1" x14ac:dyDescent="0.2">
      <c r="A53" s="118"/>
      <c r="B53" s="121" t="s">
        <v>110</v>
      </c>
      <c r="C53" s="113">
        <v>13.082618206293118</v>
      </c>
      <c r="D53" s="115">
        <v>1555</v>
      </c>
      <c r="E53" s="114">
        <v>1602</v>
      </c>
      <c r="F53" s="114">
        <v>1583</v>
      </c>
      <c r="G53" s="114">
        <v>1592</v>
      </c>
      <c r="H53" s="140">
        <v>1535</v>
      </c>
      <c r="I53" s="115">
        <v>20</v>
      </c>
      <c r="J53" s="116">
        <v>1.3029315960912051</v>
      </c>
    </row>
    <row r="54" spans="1:12" s="110" customFormat="1" ht="13.5" customHeight="1" x14ac:dyDescent="0.2">
      <c r="A54" s="120"/>
      <c r="B54" s="121" t="s">
        <v>111</v>
      </c>
      <c r="C54" s="113">
        <v>1.2115093387178193</v>
      </c>
      <c r="D54" s="115">
        <v>144</v>
      </c>
      <c r="E54" s="114">
        <v>154</v>
      </c>
      <c r="F54" s="114">
        <v>146</v>
      </c>
      <c r="G54" s="114">
        <v>144</v>
      </c>
      <c r="H54" s="140">
        <v>145</v>
      </c>
      <c r="I54" s="115">
        <v>-1</v>
      </c>
      <c r="J54" s="116">
        <v>-0.68965517241379315</v>
      </c>
    </row>
    <row r="55" spans="1:12" s="110" customFormat="1" ht="13.5" customHeight="1" x14ac:dyDescent="0.2">
      <c r="A55" s="120"/>
      <c r="B55" s="121" t="s">
        <v>112</v>
      </c>
      <c r="C55" s="113">
        <v>0.25239777889954568</v>
      </c>
      <c r="D55" s="115">
        <v>30</v>
      </c>
      <c r="E55" s="114">
        <v>40</v>
      </c>
      <c r="F55" s="114">
        <v>28</v>
      </c>
      <c r="G55" s="114">
        <v>21</v>
      </c>
      <c r="H55" s="140">
        <v>20</v>
      </c>
      <c r="I55" s="115">
        <v>10</v>
      </c>
      <c r="J55" s="116">
        <v>50</v>
      </c>
    </row>
    <row r="56" spans="1:12" s="110" customFormat="1" ht="13.5" customHeight="1" x14ac:dyDescent="0.2">
      <c r="A56" s="118" t="s">
        <v>113</v>
      </c>
      <c r="B56" s="122" t="s">
        <v>116</v>
      </c>
      <c r="C56" s="113">
        <v>92.815076560659605</v>
      </c>
      <c r="D56" s="115">
        <v>11032</v>
      </c>
      <c r="E56" s="114">
        <v>11580</v>
      </c>
      <c r="F56" s="114">
        <v>11391</v>
      </c>
      <c r="G56" s="114">
        <v>11365</v>
      </c>
      <c r="H56" s="140">
        <v>11031</v>
      </c>
      <c r="I56" s="115">
        <v>1</v>
      </c>
      <c r="J56" s="116">
        <v>9.0653612546459979E-3</v>
      </c>
    </row>
    <row r="57" spans="1:12" s="110" customFormat="1" ht="13.5" customHeight="1" x14ac:dyDescent="0.2">
      <c r="A57" s="142"/>
      <c r="B57" s="124" t="s">
        <v>117</v>
      </c>
      <c r="C57" s="125">
        <v>7.1765101800437492</v>
      </c>
      <c r="D57" s="143">
        <v>853</v>
      </c>
      <c r="E57" s="144">
        <v>887</v>
      </c>
      <c r="F57" s="144">
        <v>834</v>
      </c>
      <c r="G57" s="144">
        <v>784</v>
      </c>
      <c r="H57" s="145">
        <v>722</v>
      </c>
      <c r="I57" s="143">
        <v>131</v>
      </c>
      <c r="J57" s="146">
        <v>18.144044321329641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272375</v>
      </c>
      <c r="E12" s="236">
        <v>273544</v>
      </c>
      <c r="F12" s="114">
        <v>273783</v>
      </c>
      <c r="G12" s="114">
        <v>269422</v>
      </c>
      <c r="H12" s="140">
        <v>268670</v>
      </c>
      <c r="I12" s="115">
        <v>3705</v>
      </c>
      <c r="J12" s="116">
        <v>1.3790151486954256</v>
      </c>
    </row>
    <row r="13" spans="1:15" s="110" customFormat="1" ht="12" customHeight="1" x14ac:dyDescent="0.2">
      <c r="A13" s="118" t="s">
        <v>105</v>
      </c>
      <c r="B13" s="119" t="s">
        <v>106</v>
      </c>
      <c r="C13" s="113">
        <v>50.670582836163376</v>
      </c>
      <c r="D13" s="115">
        <v>138014</v>
      </c>
      <c r="E13" s="114">
        <v>138283</v>
      </c>
      <c r="F13" s="114">
        <v>138490</v>
      </c>
      <c r="G13" s="114">
        <v>135943</v>
      </c>
      <c r="H13" s="140">
        <v>134993</v>
      </c>
      <c r="I13" s="115">
        <v>3021</v>
      </c>
      <c r="J13" s="116">
        <v>2.2378938167164222</v>
      </c>
    </row>
    <row r="14" spans="1:15" s="110" customFormat="1" ht="12" customHeight="1" x14ac:dyDescent="0.2">
      <c r="A14" s="118"/>
      <c r="B14" s="119" t="s">
        <v>107</v>
      </c>
      <c r="C14" s="113">
        <v>49.329417163836624</v>
      </c>
      <c r="D14" s="115">
        <v>134361</v>
      </c>
      <c r="E14" s="114">
        <v>135261</v>
      </c>
      <c r="F14" s="114">
        <v>135293</v>
      </c>
      <c r="G14" s="114">
        <v>133479</v>
      </c>
      <c r="H14" s="140">
        <v>133677</v>
      </c>
      <c r="I14" s="115">
        <v>684</v>
      </c>
      <c r="J14" s="116">
        <v>0.51168114185686397</v>
      </c>
    </row>
    <row r="15" spans="1:15" s="110" customFormat="1" ht="12" customHeight="1" x14ac:dyDescent="0.2">
      <c r="A15" s="118" t="s">
        <v>105</v>
      </c>
      <c r="B15" s="121" t="s">
        <v>108</v>
      </c>
      <c r="C15" s="113">
        <v>8.6373565855897194</v>
      </c>
      <c r="D15" s="115">
        <v>23526</v>
      </c>
      <c r="E15" s="114">
        <v>24144</v>
      </c>
      <c r="F15" s="114">
        <v>24229</v>
      </c>
      <c r="G15" s="114">
        <v>21584</v>
      </c>
      <c r="H15" s="140">
        <v>21889</v>
      </c>
      <c r="I15" s="115">
        <v>1637</v>
      </c>
      <c r="J15" s="116">
        <v>7.478642240394719</v>
      </c>
    </row>
    <row r="16" spans="1:15" s="110" customFormat="1" ht="12" customHeight="1" x14ac:dyDescent="0.2">
      <c r="A16" s="118"/>
      <c r="B16" s="121" t="s">
        <v>109</v>
      </c>
      <c r="C16" s="113">
        <v>71.886553464892145</v>
      </c>
      <c r="D16" s="115">
        <v>195801</v>
      </c>
      <c r="E16" s="114">
        <v>196494</v>
      </c>
      <c r="F16" s="114">
        <v>196988</v>
      </c>
      <c r="G16" s="114">
        <v>196139</v>
      </c>
      <c r="H16" s="140">
        <v>195954</v>
      </c>
      <c r="I16" s="115">
        <v>-153</v>
      </c>
      <c r="J16" s="116">
        <v>-7.8079549281974345E-2</v>
      </c>
    </row>
    <row r="17" spans="1:10" s="110" customFormat="1" ht="12" customHeight="1" x14ac:dyDescent="0.2">
      <c r="A17" s="118"/>
      <c r="B17" s="121" t="s">
        <v>110</v>
      </c>
      <c r="C17" s="113">
        <v>18.571087654887563</v>
      </c>
      <c r="D17" s="115">
        <v>50583</v>
      </c>
      <c r="E17" s="114">
        <v>50413</v>
      </c>
      <c r="F17" s="114">
        <v>50130</v>
      </c>
      <c r="G17" s="114">
        <v>49350</v>
      </c>
      <c r="H17" s="140">
        <v>48596</v>
      </c>
      <c r="I17" s="115">
        <v>1987</v>
      </c>
      <c r="J17" s="116">
        <v>4.0888138941476662</v>
      </c>
    </row>
    <row r="18" spans="1:10" s="110" customFormat="1" ht="12" customHeight="1" x14ac:dyDescent="0.2">
      <c r="A18" s="120"/>
      <c r="B18" s="121" t="s">
        <v>111</v>
      </c>
      <c r="C18" s="113">
        <v>0.90500229463056447</v>
      </c>
      <c r="D18" s="115">
        <v>2465</v>
      </c>
      <c r="E18" s="114">
        <v>2493</v>
      </c>
      <c r="F18" s="114">
        <v>2436</v>
      </c>
      <c r="G18" s="114">
        <v>2349</v>
      </c>
      <c r="H18" s="140">
        <v>2231</v>
      </c>
      <c r="I18" s="115">
        <v>234</v>
      </c>
      <c r="J18" s="116">
        <v>10.488570147915732</v>
      </c>
    </row>
    <row r="19" spans="1:10" s="110" customFormat="1" ht="12" customHeight="1" x14ac:dyDescent="0.2">
      <c r="A19" s="120"/>
      <c r="B19" s="121" t="s">
        <v>112</v>
      </c>
      <c r="C19" s="113">
        <v>0.31060119320789353</v>
      </c>
      <c r="D19" s="115">
        <v>846</v>
      </c>
      <c r="E19" s="114">
        <v>831</v>
      </c>
      <c r="F19" s="114">
        <v>876</v>
      </c>
      <c r="G19" s="114">
        <v>751</v>
      </c>
      <c r="H19" s="140">
        <v>708</v>
      </c>
      <c r="I19" s="115">
        <v>138</v>
      </c>
      <c r="J19" s="116">
        <v>19.491525423728813</v>
      </c>
    </row>
    <row r="20" spans="1:10" s="110" customFormat="1" ht="12" customHeight="1" x14ac:dyDescent="0.2">
      <c r="A20" s="118" t="s">
        <v>113</v>
      </c>
      <c r="B20" s="119" t="s">
        <v>181</v>
      </c>
      <c r="C20" s="113">
        <v>68.355392381826519</v>
      </c>
      <c r="D20" s="115">
        <v>186183</v>
      </c>
      <c r="E20" s="114">
        <v>187191</v>
      </c>
      <c r="F20" s="114">
        <v>188142</v>
      </c>
      <c r="G20" s="114">
        <v>185793</v>
      </c>
      <c r="H20" s="140">
        <v>185854</v>
      </c>
      <c r="I20" s="115">
        <v>329</v>
      </c>
      <c r="J20" s="116">
        <v>0.17702067214049738</v>
      </c>
    </row>
    <row r="21" spans="1:10" s="110" customFormat="1" ht="12" customHeight="1" x14ac:dyDescent="0.2">
      <c r="A21" s="118"/>
      <c r="B21" s="119" t="s">
        <v>182</v>
      </c>
      <c r="C21" s="113">
        <v>31.644607618173474</v>
      </c>
      <c r="D21" s="115">
        <v>86192</v>
      </c>
      <c r="E21" s="114">
        <v>86353</v>
      </c>
      <c r="F21" s="114">
        <v>85641</v>
      </c>
      <c r="G21" s="114">
        <v>83629</v>
      </c>
      <c r="H21" s="140">
        <v>82816</v>
      </c>
      <c r="I21" s="115">
        <v>3376</v>
      </c>
      <c r="J21" s="116">
        <v>4.0765069551777433</v>
      </c>
    </row>
    <row r="22" spans="1:10" s="110" customFormat="1" ht="12" customHeight="1" x14ac:dyDescent="0.2">
      <c r="A22" s="118" t="s">
        <v>113</v>
      </c>
      <c r="B22" s="119" t="s">
        <v>116</v>
      </c>
      <c r="C22" s="113">
        <v>92.997154658100044</v>
      </c>
      <c r="D22" s="115">
        <v>253301</v>
      </c>
      <c r="E22" s="114">
        <v>254588</v>
      </c>
      <c r="F22" s="114">
        <v>254932</v>
      </c>
      <c r="G22" s="114">
        <v>251528</v>
      </c>
      <c r="H22" s="140">
        <v>251518</v>
      </c>
      <c r="I22" s="115">
        <v>1783</v>
      </c>
      <c r="J22" s="116">
        <v>0.70889558600179714</v>
      </c>
    </row>
    <row r="23" spans="1:10" s="110" customFormat="1" ht="12" customHeight="1" x14ac:dyDescent="0.2">
      <c r="A23" s="118"/>
      <c r="B23" s="119" t="s">
        <v>117</v>
      </c>
      <c r="C23" s="113">
        <v>6.9826525929325376</v>
      </c>
      <c r="D23" s="115">
        <v>19019</v>
      </c>
      <c r="E23" s="114">
        <v>18902</v>
      </c>
      <c r="F23" s="114">
        <v>18799</v>
      </c>
      <c r="G23" s="114">
        <v>17836</v>
      </c>
      <c r="H23" s="140">
        <v>17095</v>
      </c>
      <c r="I23" s="115">
        <v>1924</v>
      </c>
      <c r="J23" s="116">
        <v>11.254752851711027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232218</v>
      </c>
      <c r="E64" s="236">
        <v>232686</v>
      </c>
      <c r="F64" s="236">
        <v>232616</v>
      </c>
      <c r="G64" s="236">
        <v>228999</v>
      </c>
      <c r="H64" s="140">
        <v>228125</v>
      </c>
      <c r="I64" s="115">
        <v>4093</v>
      </c>
      <c r="J64" s="116">
        <v>1.7941917808219179</v>
      </c>
    </row>
    <row r="65" spans="1:12" s="110" customFormat="1" ht="12" customHeight="1" x14ac:dyDescent="0.2">
      <c r="A65" s="118" t="s">
        <v>105</v>
      </c>
      <c r="B65" s="119" t="s">
        <v>106</v>
      </c>
      <c r="C65" s="113">
        <v>52.278893109061315</v>
      </c>
      <c r="D65" s="235">
        <v>121401</v>
      </c>
      <c r="E65" s="236">
        <v>121351</v>
      </c>
      <c r="F65" s="236">
        <v>121490</v>
      </c>
      <c r="G65" s="236">
        <v>119514</v>
      </c>
      <c r="H65" s="140">
        <v>118444</v>
      </c>
      <c r="I65" s="115">
        <v>2957</v>
      </c>
      <c r="J65" s="116">
        <v>2.4965384485495257</v>
      </c>
    </row>
    <row r="66" spans="1:12" s="110" customFormat="1" ht="12" customHeight="1" x14ac:dyDescent="0.2">
      <c r="A66" s="118"/>
      <c r="B66" s="119" t="s">
        <v>107</v>
      </c>
      <c r="C66" s="113">
        <v>47.721106890938685</v>
      </c>
      <c r="D66" s="235">
        <v>110817</v>
      </c>
      <c r="E66" s="236">
        <v>111335</v>
      </c>
      <c r="F66" s="236">
        <v>111126</v>
      </c>
      <c r="G66" s="236">
        <v>109485</v>
      </c>
      <c r="H66" s="140">
        <v>109681</v>
      </c>
      <c r="I66" s="115">
        <v>1136</v>
      </c>
      <c r="J66" s="116">
        <v>1.0357308923149862</v>
      </c>
    </row>
    <row r="67" spans="1:12" s="110" customFormat="1" ht="12" customHeight="1" x14ac:dyDescent="0.2">
      <c r="A67" s="118" t="s">
        <v>105</v>
      </c>
      <c r="B67" s="121" t="s">
        <v>108</v>
      </c>
      <c r="C67" s="113">
        <v>8.6677174034743221</v>
      </c>
      <c r="D67" s="235">
        <v>20128</v>
      </c>
      <c r="E67" s="236">
        <v>20519</v>
      </c>
      <c r="F67" s="236">
        <v>20472</v>
      </c>
      <c r="G67" s="236">
        <v>18563</v>
      </c>
      <c r="H67" s="140">
        <v>18710</v>
      </c>
      <c r="I67" s="115">
        <v>1418</v>
      </c>
      <c r="J67" s="116">
        <v>7.57883484767504</v>
      </c>
    </row>
    <row r="68" spans="1:12" s="110" customFormat="1" ht="12" customHeight="1" x14ac:dyDescent="0.2">
      <c r="A68" s="118"/>
      <c r="B68" s="121" t="s">
        <v>109</v>
      </c>
      <c r="C68" s="113">
        <v>73.708325797311147</v>
      </c>
      <c r="D68" s="235">
        <v>171164</v>
      </c>
      <c r="E68" s="236">
        <v>171428</v>
      </c>
      <c r="F68" s="236">
        <v>171758</v>
      </c>
      <c r="G68" s="236">
        <v>170715</v>
      </c>
      <c r="H68" s="140">
        <v>170455</v>
      </c>
      <c r="I68" s="115">
        <v>709</v>
      </c>
      <c r="J68" s="116">
        <v>0.41594555747851342</v>
      </c>
    </row>
    <row r="69" spans="1:12" s="110" customFormat="1" ht="12" customHeight="1" x14ac:dyDescent="0.2">
      <c r="A69" s="118"/>
      <c r="B69" s="121" t="s">
        <v>110</v>
      </c>
      <c r="C69" s="113">
        <v>16.702839573159704</v>
      </c>
      <c r="D69" s="235">
        <v>38787</v>
      </c>
      <c r="E69" s="236">
        <v>38537</v>
      </c>
      <c r="F69" s="236">
        <v>38242</v>
      </c>
      <c r="G69" s="236">
        <v>37660</v>
      </c>
      <c r="H69" s="140">
        <v>37008</v>
      </c>
      <c r="I69" s="115">
        <v>1779</v>
      </c>
      <c r="J69" s="116">
        <v>4.8070687418936444</v>
      </c>
    </row>
    <row r="70" spans="1:12" s="110" customFormat="1" ht="12" customHeight="1" x14ac:dyDescent="0.2">
      <c r="A70" s="120"/>
      <c r="B70" s="121" t="s">
        <v>111</v>
      </c>
      <c r="C70" s="113">
        <v>0.92111722605482782</v>
      </c>
      <c r="D70" s="235">
        <v>2139</v>
      </c>
      <c r="E70" s="236">
        <v>2202</v>
      </c>
      <c r="F70" s="236">
        <v>2144</v>
      </c>
      <c r="G70" s="236">
        <v>2061</v>
      </c>
      <c r="H70" s="140">
        <v>1952</v>
      </c>
      <c r="I70" s="115">
        <v>187</v>
      </c>
      <c r="J70" s="116">
        <v>9.5799180327868854</v>
      </c>
    </row>
    <row r="71" spans="1:12" s="110" customFormat="1" ht="12" customHeight="1" x14ac:dyDescent="0.2">
      <c r="A71" s="120"/>
      <c r="B71" s="121" t="s">
        <v>112</v>
      </c>
      <c r="C71" s="113">
        <v>0.30101025760276984</v>
      </c>
      <c r="D71" s="235">
        <v>699</v>
      </c>
      <c r="E71" s="236">
        <v>721</v>
      </c>
      <c r="F71" s="236">
        <v>754</v>
      </c>
      <c r="G71" s="236">
        <v>661</v>
      </c>
      <c r="H71" s="140">
        <v>628</v>
      </c>
      <c r="I71" s="115">
        <v>71</v>
      </c>
      <c r="J71" s="116">
        <v>11.305732484076433</v>
      </c>
    </row>
    <row r="72" spans="1:12" s="110" customFormat="1" ht="12" customHeight="1" x14ac:dyDescent="0.2">
      <c r="A72" s="118" t="s">
        <v>113</v>
      </c>
      <c r="B72" s="119" t="s">
        <v>181</v>
      </c>
      <c r="C72" s="113">
        <v>68.354305006502514</v>
      </c>
      <c r="D72" s="235">
        <v>158731</v>
      </c>
      <c r="E72" s="236">
        <v>159452</v>
      </c>
      <c r="F72" s="236">
        <v>160268</v>
      </c>
      <c r="G72" s="236">
        <v>158284</v>
      </c>
      <c r="H72" s="140">
        <v>158275</v>
      </c>
      <c r="I72" s="115">
        <v>456</v>
      </c>
      <c r="J72" s="116">
        <v>0.28810614436897802</v>
      </c>
    </row>
    <row r="73" spans="1:12" s="110" customFormat="1" ht="12" customHeight="1" x14ac:dyDescent="0.2">
      <c r="A73" s="118"/>
      <c r="B73" s="119" t="s">
        <v>182</v>
      </c>
      <c r="C73" s="113">
        <v>31.645694993497489</v>
      </c>
      <c r="D73" s="115">
        <v>73487</v>
      </c>
      <c r="E73" s="114">
        <v>73234</v>
      </c>
      <c r="F73" s="114">
        <v>72348</v>
      </c>
      <c r="G73" s="114">
        <v>70715</v>
      </c>
      <c r="H73" s="140">
        <v>69850</v>
      </c>
      <c r="I73" s="115">
        <v>3637</v>
      </c>
      <c r="J73" s="116">
        <v>5.2068718682891912</v>
      </c>
    </row>
    <row r="74" spans="1:12" s="110" customFormat="1" ht="12" customHeight="1" x14ac:dyDescent="0.2">
      <c r="A74" s="118" t="s">
        <v>113</v>
      </c>
      <c r="B74" s="119" t="s">
        <v>116</v>
      </c>
      <c r="C74" s="113">
        <v>93.061692030764192</v>
      </c>
      <c r="D74" s="115">
        <v>216106</v>
      </c>
      <c r="E74" s="114">
        <v>216770</v>
      </c>
      <c r="F74" s="114">
        <v>217009</v>
      </c>
      <c r="G74" s="114">
        <v>214189</v>
      </c>
      <c r="H74" s="140">
        <v>214052</v>
      </c>
      <c r="I74" s="115">
        <v>2054</v>
      </c>
      <c r="J74" s="116">
        <v>0.9595799151608021</v>
      </c>
    </row>
    <row r="75" spans="1:12" s="110" customFormat="1" ht="12" customHeight="1" x14ac:dyDescent="0.2">
      <c r="A75" s="142"/>
      <c r="B75" s="124" t="s">
        <v>117</v>
      </c>
      <c r="C75" s="125">
        <v>6.9060107312955932</v>
      </c>
      <c r="D75" s="143">
        <v>16037</v>
      </c>
      <c r="E75" s="144">
        <v>15840</v>
      </c>
      <c r="F75" s="144">
        <v>15538</v>
      </c>
      <c r="G75" s="144">
        <v>14734</v>
      </c>
      <c r="H75" s="145">
        <v>14002</v>
      </c>
      <c r="I75" s="143">
        <v>2035</v>
      </c>
      <c r="J75" s="146">
        <v>14.533638051706898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272375</v>
      </c>
      <c r="G11" s="114">
        <v>273544</v>
      </c>
      <c r="H11" s="114">
        <v>273783</v>
      </c>
      <c r="I11" s="114">
        <v>269422</v>
      </c>
      <c r="J11" s="140">
        <v>268670</v>
      </c>
      <c r="K11" s="114">
        <v>3705</v>
      </c>
      <c r="L11" s="116">
        <v>1.3790151486954256</v>
      </c>
    </row>
    <row r="12" spans="1:17" s="110" customFormat="1" ht="24.95" customHeight="1" x14ac:dyDescent="0.2">
      <c r="A12" s="604" t="s">
        <v>185</v>
      </c>
      <c r="B12" s="605"/>
      <c r="C12" s="605"/>
      <c r="D12" s="606"/>
      <c r="E12" s="113">
        <v>50.670582836163376</v>
      </c>
      <c r="F12" s="115">
        <v>138014</v>
      </c>
      <c r="G12" s="114">
        <v>138283</v>
      </c>
      <c r="H12" s="114">
        <v>138490</v>
      </c>
      <c r="I12" s="114">
        <v>135943</v>
      </c>
      <c r="J12" s="140">
        <v>134993</v>
      </c>
      <c r="K12" s="114">
        <v>3021</v>
      </c>
      <c r="L12" s="116">
        <v>2.2378938167164222</v>
      </c>
    </row>
    <row r="13" spans="1:17" s="110" customFormat="1" ht="15" customHeight="1" x14ac:dyDescent="0.2">
      <c r="A13" s="120"/>
      <c r="B13" s="612" t="s">
        <v>107</v>
      </c>
      <c r="C13" s="612"/>
      <c r="E13" s="113">
        <v>49.329417163836624</v>
      </c>
      <c r="F13" s="115">
        <v>134361</v>
      </c>
      <c r="G13" s="114">
        <v>135261</v>
      </c>
      <c r="H13" s="114">
        <v>135293</v>
      </c>
      <c r="I13" s="114">
        <v>133479</v>
      </c>
      <c r="J13" s="140">
        <v>133677</v>
      </c>
      <c r="K13" s="114">
        <v>684</v>
      </c>
      <c r="L13" s="116">
        <v>0.51168114185686397</v>
      </c>
    </row>
    <row r="14" spans="1:17" s="110" customFormat="1" ht="24.95" customHeight="1" x14ac:dyDescent="0.2">
      <c r="A14" s="604" t="s">
        <v>186</v>
      </c>
      <c r="B14" s="605"/>
      <c r="C14" s="605"/>
      <c r="D14" s="606"/>
      <c r="E14" s="113">
        <v>8.6373565855897194</v>
      </c>
      <c r="F14" s="115">
        <v>23526</v>
      </c>
      <c r="G14" s="114">
        <v>24144</v>
      </c>
      <c r="H14" s="114">
        <v>24229</v>
      </c>
      <c r="I14" s="114">
        <v>21584</v>
      </c>
      <c r="J14" s="140">
        <v>21889</v>
      </c>
      <c r="K14" s="114">
        <v>1637</v>
      </c>
      <c r="L14" s="116">
        <v>7.478642240394719</v>
      </c>
    </row>
    <row r="15" spans="1:17" s="110" customFormat="1" ht="15" customHeight="1" x14ac:dyDescent="0.2">
      <c r="A15" s="120"/>
      <c r="B15" s="119"/>
      <c r="C15" s="258" t="s">
        <v>106</v>
      </c>
      <c r="E15" s="113">
        <v>53.753294227663012</v>
      </c>
      <c r="F15" s="115">
        <v>12646</v>
      </c>
      <c r="G15" s="114">
        <v>12930</v>
      </c>
      <c r="H15" s="114">
        <v>13059</v>
      </c>
      <c r="I15" s="114">
        <v>11585</v>
      </c>
      <c r="J15" s="140">
        <v>11627</v>
      </c>
      <c r="K15" s="114">
        <v>1019</v>
      </c>
      <c r="L15" s="116">
        <v>8.7640835985206849</v>
      </c>
    </row>
    <row r="16" spans="1:17" s="110" customFormat="1" ht="15" customHeight="1" x14ac:dyDescent="0.2">
      <c r="A16" s="120"/>
      <c r="B16" s="119"/>
      <c r="C16" s="258" t="s">
        <v>107</v>
      </c>
      <c r="E16" s="113">
        <v>46.246705772336988</v>
      </c>
      <c r="F16" s="115">
        <v>10880</v>
      </c>
      <c r="G16" s="114">
        <v>11214</v>
      </c>
      <c r="H16" s="114">
        <v>11170</v>
      </c>
      <c r="I16" s="114">
        <v>9999</v>
      </c>
      <c r="J16" s="140">
        <v>10262</v>
      </c>
      <c r="K16" s="114">
        <v>618</v>
      </c>
      <c r="L16" s="116">
        <v>6.0222178912492694</v>
      </c>
    </row>
    <row r="17" spans="1:12" s="110" customFormat="1" ht="15" customHeight="1" x14ac:dyDescent="0.2">
      <c r="A17" s="120"/>
      <c r="B17" s="121" t="s">
        <v>109</v>
      </c>
      <c r="C17" s="258"/>
      <c r="E17" s="113">
        <v>71.886553464892145</v>
      </c>
      <c r="F17" s="115">
        <v>195801</v>
      </c>
      <c r="G17" s="114">
        <v>196494</v>
      </c>
      <c r="H17" s="114">
        <v>196988</v>
      </c>
      <c r="I17" s="114">
        <v>196139</v>
      </c>
      <c r="J17" s="140">
        <v>195954</v>
      </c>
      <c r="K17" s="114">
        <v>-153</v>
      </c>
      <c r="L17" s="116">
        <v>-7.8079549281974345E-2</v>
      </c>
    </row>
    <row r="18" spans="1:12" s="110" customFormat="1" ht="15" customHeight="1" x14ac:dyDescent="0.2">
      <c r="A18" s="120"/>
      <c r="B18" s="119"/>
      <c r="C18" s="258" t="s">
        <v>106</v>
      </c>
      <c r="E18" s="113">
        <v>50.9767570134984</v>
      </c>
      <c r="F18" s="115">
        <v>99813</v>
      </c>
      <c r="G18" s="114">
        <v>99897</v>
      </c>
      <c r="H18" s="114">
        <v>100146</v>
      </c>
      <c r="I18" s="114">
        <v>99555</v>
      </c>
      <c r="J18" s="140">
        <v>99023</v>
      </c>
      <c r="K18" s="114">
        <v>790</v>
      </c>
      <c r="L18" s="116">
        <v>0.79779445179402764</v>
      </c>
    </row>
    <row r="19" spans="1:12" s="110" customFormat="1" ht="15" customHeight="1" x14ac:dyDescent="0.2">
      <c r="A19" s="120"/>
      <c r="B19" s="119"/>
      <c r="C19" s="258" t="s">
        <v>107</v>
      </c>
      <c r="E19" s="113">
        <v>49.0232429865016</v>
      </c>
      <c r="F19" s="115">
        <v>95988</v>
      </c>
      <c r="G19" s="114">
        <v>96597</v>
      </c>
      <c r="H19" s="114">
        <v>96842</v>
      </c>
      <c r="I19" s="114">
        <v>96584</v>
      </c>
      <c r="J19" s="140">
        <v>96931</v>
      </c>
      <c r="K19" s="114">
        <v>-943</v>
      </c>
      <c r="L19" s="116">
        <v>-0.97285698073887605</v>
      </c>
    </row>
    <row r="20" spans="1:12" s="110" customFormat="1" ht="15" customHeight="1" x14ac:dyDescent="0.2">
      <c r="A20" s="120"/>
      <c r="B20" s="121" t="s">
        <v>110</v>
      </c>
      <c r="C20" s="258"/>
      <c r="E20" s="113">
        <v>18.571087654887563</v>
      </c>
      <c r="F20" s="115">
        <v>50583</v>
      </c>
      <c r="G20" s="114">
        <v>50413</v>
      </c>
      <c r="H20" s="114">
        <v>50130</v>
      </c>
      <c r="I20" s="114">
        <v>49350</v>
      </c>
      <c r="J20" s="140">
        <v>48596</v>
      </c>
      <c r="K20" s="114">
        <v>1987</v>
      </c>
      <c r="L20" s="116">
        <v>4.0888138941476662</v>
      </c>
    </row>
    <row r="21" spans="1:12" s="110" customFormat="1" ht="15" customHeight="1" x14ac:dyDescent="0.2">
      <c r="A21" s="120"/>
      <c r="B21" s="119"/>
      <c r="C21" s="258" t="s">
        <v>106</v>
      </c>
      <c r="E21" s="113">
        <v>47.478401834608462</v>
      </c>
      <c r="F21" s="115">
        <v>24016</v>
      </c>
      <c r="G21" s="114">
        <v>23917</v>
      </c>
      <c r="H21" s="114">
        <v>23738</v>
      </c>
      <c r="I21" s="114">
        <v>23305</v>
      </c>
      <c r="J21" s="140">
        <v>22909</v>
      </c>
      <c r="K21" s="114">
        <v>1107</v>
      </c>
      <c r="L21" s="116">
        <v>4.8321620323890171</v>
      </c>
    </row>
    <row r="22" spans="1:12" s="110" customFormat="1" ht="15" customHeight="1" x14ac:dyDescent="0.2">
      <c r="A22" s="120"/>
      <c r="B22" s="119"/>
      <c r="C22" s="258" t="s">
        <v>107</v>
      </c>
      <c r="E22" s="113">
        <v>52.521598165391538</v>
      </c>
      <c r="F22" s="115">
        <v>26567</v>
      </c>
      <c r="G22" s="114">
        <v>26496</v>
      </c>
      <c r="H22" s="114">
        <v>26392</v>
      </c>
      <c r="I22" s="114">
        <v>26045</v>
      </c>
      <c r="J22" s="140">
        <v>25687</v>
      </c>
      <c r="K22" s="114">
        <v>880</v>
      </c>
      <c r="L22" s="116">
        <v>3.4258574376143573</v>
      </c>
    </row>
    <row r="23" spans="1:12" s="110" customFormat="1" ht="15" customHeight="1" x14ac:dyDescent="0.2">
      <c r="A23" s="120"/>
      <c r="B23" s="121" t="s">
        <v>111</v>
      </c>
      <c r="C23" s="258"/>
      <c r="E23" s="113">
        <v>0.90500229463056447</v>
      </c>
      <c r="F23" s="115">
        <v>2465</v>
      </c>
      <c r="G23" s="114">
        <v>2493</v>
      </c>
      <c r="H23" s="114">
        <v>2436</v>
      </c>
      <c r="I23" s="114">
        <v>2349</v>
      </c>
      <c r="J23" s="140">
        <v>2231</v>
      </c>
      <c r="K23" s="114">
        <v>234</v>
      </c>
      <c r="L23" s="116">
        <v>10.488570147915732</v>
      </c>
    </row>
    <row r="24" spans="1:12" s="110" customFormat="1" ht="15" customHeight="1" x14ac:dyDescent="0.2">
      <c r="A24" s="120"/>
      <c r="B24" s="119"/>
      <c r="C24" s="258" t="s">
        <v>106</v>
      </c>
      <c r="E24" s="113">
        <v>62.434077079107503</v>
      </c>
      <c r="F24" s="115">
        <v>1539</v>
      </c>
      <c r="G24" s="114">
        <v>1539</v>
      </c>
      <c r="H24" s="114">
        <v>1547</v>
      </c>
      <c r="I24" s="114">
        <v>1498</v>
      </c>
      <c r="J24" s="140">
        <v>1434</v>
      </c>
      <c r="K24" s="114">
        <v>105</v>
      </c>
      <c r="L24" s="116">
        <v>7.3221757322175733</v>
      </c>
    </row>
    <row r="25" spans="1:12" s="110" customFormat="1" ht="15" customHeight="1" x14ac:dyDescent="0.2">
      <c r="A25" s="120"/>
      <c r="B25" s="119"/>
      <c r="C25" s="258" t="s">
        <v>107</v>
      </c>
      <c r="E25" s="113">
        <v>37.565922920892497</v>
      </c>
      <c r="F25" s="115">
        <v>926</v>
      </c>
      <c r="G25" s="114">
        <v>954</v>
      </c>
      <c r="H25" s="114">
        <v>889</v>
      </c>
      <c r="I25" s="114">
        <v>851</v>
      </c>
      <c r="J25" s="140">
        <v>797</v>
      </c>
      <c r="K25" s="114">
        <v>129</v>
      </c>
      <c r="L25" s="116">
        <v>16.185696361355081</v>
      </c>
    </row>
    <row r="26" spans="1:12" s="110" customFormat="1" ht="15" customHeight="1" x14ac:dyDescent="0.2">
      <c r="A26" s="120"/>
      <c r="C26" s="121" t="s">
        <v>187</v>
      </c>
      <c r="D26" s="110" t="s">
        <v>188</v>
      </c>
      <c r="E26" s="113">
        <v>0.31060119320789353</v>
      </c>
      <c r="F26" s="115">
        <v>846</v>
      </c>
      <c r="G26" s="114">
        <v>831</v>
      </c>
      <c r="H26" s="114">
        <v>876</v>
      </c>
      <c r="I26" s="114">
        <v>751</v>
      </c>
      <c r="J26" s="140">
        <v>708</v>
      </c>
      <c r="K26" s="114">
        <v>138</v>
      </c>
      <c r="L26" s="116">
        <v>19.491525423728813</v>
      </c>
    </row>
    <row r="27" spans="1:12" s="110" customFormat="1" ht="15" customHeight="1" x14ac:dyDescent="0.2">
      <c r="A27" s="120"/>
      <c r="B27" s="119"/>
      <c r="D27" s="259" t="s">
        <v>106</v>
      </c>
      <c r="E27" s="113">
        <v>53.782505910165483</v>
      </c>
      <c r="F27" s="115">
        <v>455</v>
      </c>
      <c r="G27" s="114">
        <v>434</v>
      </c>
      <c r="H27" s="114">
        <v>484</v>
      </c>
      <c r="I27" s="114">
        <v>420</v>
      </c>
      <c r="J27" s="140">
        <v>392</v>
      </c>
      <c r="K27" s="114">
        <v>63</v>
      </c>
      <c r="L27" s="116">
        <v>16.071428571428573</v>
      </c>
    </row>
    <row r="28" spans="1:12" s="110" customFormat="1" ht="15" customHeight="1" x14ac:dyDescent="0.2">
      <c r="A28" s="120"/>
      <c r="B28" s="119"/>
      <c r="D28" s="259" t="s">
        <v>107</v>
      </c>
      <c r="E28" s="113">
        <v>46.217494089834517</v>
      </c>
      <c r="F28" s="115">
        <v>391</v>
      </c>
      <c r="G28" s="114">
        <v>397</v>
      </c>
      <c r="H28" s="114">
        <v>392</v>
      </c>
      <c r="I28" s="114">
        <v>331</v>
      </c>
      <c r="J28" s="140">
        <v>316</v>
      </c>
      <c r="K28" s="114">
        <v>75</v>
      </c>
      <c r="L28" s="116">
        <v>23.734177215189874</v>
      </c>
    </row>
    <row r="29" spans="1:12" s="110" customFormat="1" ht="24.95" customHeight="1" x14ac:dyDescent="0.2">
      <c r="A29" s="604" t="s">
        <v>189</v>
      </c>
      <c r="B29" s="605"/>
      <c r="C29" s="605"/>
      <c r="D29" s="606"/>
      <c r="E29" s="113">
        <v>92.997154658100044</v>
      </c>
      <c r="F29" s="115">
        <v>253301</v>
      </c>
      <c r="G29" s="114">
        <v>254588</v>
      </c>
      <c r="H29" s="114">
        <v>254932</v>
      </c>
      <c r="I29" s="114">
        <v>251528</v>
      </c>
      <c r="J29" s="140">
        <v>251518</v>
      </c>
      <c r="K29" s="114">
        <v>1783</v>
      </c>
      <c r="L29" s="116">
        <v>0.70889558600179714</v>
      </c>
    </row>
    <row r="30" spans="1:12" s="110" customFormat="1" ht="15" customHeight="1" x14ac:dyDescent="0.2">
      <c r="A30" s="120"/>
      <c r="B30" s="119"/>
      <c r="C30" s="258" t="s">
        <v>106</v>
      </c>
      <c r="E30" s="113">
        <v>49.663443886917143</v>
      </c>
      <c r="F30" s="115">
        <v>125798</v>
      </c>
      <c r="G30" s="114">
        <v>126158</v>
      </c>
      <c r="H30" s="114">
        <v>126300</v>
      </c>
      <c r="I30" s="114">
        <v>124370</v>
      </c>
      <c r="J30" s="140">
        <v>123936</v>
      </c>
      <c r="K30" s="114">
        <v>1862</v>
      </c>
      <c r="L30" s="116">
        <v>1.5023883294603666</v>
      </c>
    </row>
    <row r="31" spans="1:12" s="110" customFormat="1" ht="15" customHeight="1" x14ac:dyDescent="0.2">
      <c r="A31" s="120"/>
      <c r="B31" s="119"/>
      <c r="C31" s="258" t="s">
        <v>107</v>
      </c>
      <c r="E31" s="113">
        <v>50.336556113082857</v>
      </c>
      <c r="F31" s="115">
        <v>127503</v>
      </c>
      <c r="G31" s="114">
        <v>128430</v>
      </c>
      <c r="H31" s="114">
        <v>128632</v>
      </c>
      <c r="I31" s="114">
        <v>127158</v>
      </c>
      <c r="J31" s="140">
        <v>127582</v>
      </c>
      <c r="K31" s="114">
        <v>-79</v>
      </c>
      <c r="L31" s="116">
        <v>-6.1920960637080469E-2</v>
      </c>
    </row>
    <row r="32" spans="1:12" s="110" customFormat="1" ht="15" customHeight="1" x14ac:dyDescent="0.2">
      <c r="A32" s="120"/>
      <c r="B32" s="119" t="s">
        <v>117</v>
      </c>
      <c r="C32" s="258"/>
      <c r="E32" s="113">
        <v>6.9826525929325376</v>
      </c>
      <c r="F32" s="115">
        <v>19019</v>
      </c>
      <c r="G32" s="114">
        <v>18902</v>
      </c>
      <c r="H32" s="114">
        <v>18799</v>
      </c>
      <c r="I32" s="114">
        <v>17836</v>
      </c>
      <c r="J32" s="140">
        <v>17095</v>
      </c>
      <c r="K32" s="114">
        <v>1924</v>
      </c>
      <c r="L32" s="116">
        <v>11.254752851711027</v>
      </c>
    </row>
    <row r="33" spans="1:12" s="110" customFormat="1" ht="15" customHeight="1" x14ac:dyDescent="0.2">
      <c r="A33" s="120"/>
      <c r="B33" s="119"/>
      <c r="C33" s="258" t="s">
        <v>106</v>
      </c>
      <c r="E33" s="113">
        <v>64.041221935958774</v>
      </c>
      <c r="F33" s="115">
        <v>12180</v>
      </c>
      <c r="G33" s="114">
        <v>12087</v>
      </c>
      <c r="H33" s="114">
        <v>12152</v>
      </c>
      <c r="I33" s="114">
        <v>11531</v>
      </c>
      <c r="J33" s="140">
        <v>11016</v>
      </c>
      <c r="K33" s="114">
        <v>1164</v>
      </c>
      <c r="L33" s="116">
        <v>10.566448801742919</v>
      </c>
    </row>
    <row r="34" spans="1:12" s="110" customFormat="1" ht="15" customHeight="1" x14ac:dyDescent="0.2">
      <c r="A34" s="120"/>
      <c r="B34" s="119"/>
      <c r="C34" s="258" t="s">
        <v>107</v>
      </c>
      <c r="E34" s="113">
        <v>35.958778064041219</v>
      </c>
      <c r="F34" s="115">
        <v>6839</v>
      </c>
      <c r="G34" s="114">
        <v>6815</v>
      </c>
      <c r="H34" s="114">
        <v>6647</v>
      </c>
      <c r="I34" s="114">
        <v>6305</v>
      </c>
      <c r="J34" s="140">
        <v>6079</v>
      </c>
      <c r="K34" s="114">
        <v>760</v>
      </c>
      <c r="L34" s="116">
        <v>12.502056259253166</v>
      </c>
    </row>
    <row r="35" spans="1:12" s="110" customFormat="1" ht="24.95" customHeight="1" x14ac:dyDescent="0.2">
      <c r="A35" s="604" t="s">
        <v>190</v>
      </c>
      <c r="B35" s="605"/>
      <c r="C35" s="605"/>
      <c r="D35" s="606"/>
      <c r="E35" s="113">
        <v>68.355392381826519</v>
      </c>
      <c r="F35" s="115">
        <v>186183</v>
      </c>
      <c r="G35" s="114">
        <v>187191</v>
      </c>
      <c r="H35" s="114">
        <v>188142</v>
      </c>
      <c r="I35" s="114">
        <v>185793</v>
      </c>
      <c r="J35" s="140">
        <v>185854</v>
      </c>
      <c r="K35" s="114">
        <v>329</v>
      </c>
      <c r="L35" s="116">
        <v>0.17702067214049738</v>
      </c>
    </row>
    <row r="36" spans="1:12" s="110" customFormat="1" ht="15" customHeight="1" x14ac:dyDescent="0.2">
      <c r="A36" s="120"/>
      <c r="B36" s="119"/>
      <c r="C36" s="258" t="s">
        <v>106</v>
      </c>
      <c r="E36" s="113">
        <v>61.809617419420675</v>
      </c>
      <c r="F36" s="115">
        <v>115079</v>
      </c>
      <c r="G36" s="114">
        <v>115382</v>
      </c>
      <c r="H36" s="114">
        <v>115935</v>
      </c>
      <c r="I36" s="114">
        <v>114047</v>
      </c>
      <c r="J36" s="140">
        <v>113618</v>
      </c>
      <c r="K36" s="114">
        <v>1461</v>
      </c>
      <c r="L36" s="116">
        <v>1.2858877994683942</v>
      </c>
    </row>
    <row r="37" spans="1:12" s="110" customFormat="1" ht="15" customHeight="1" x14ac:dyDescent="0.2">
      <c r="A37" s="120"/>
      <c r="B37" s="119"/>
      <c r="C37" s="258" t="s">
        <v>107</v>
      </c>
      <c r="E37" s="113">
        <v>38.190382580579325</v>
      </c>
      <c r="F37" s="115">
        <v>71104</v>
      </c>
      <c r="G37" s="114">
        <v>71809</v>
      </c>
      <c r="H37" s="114">
        <v>72207</v>
      </c>
      <c r="I37" s="114">
        <v>71746</v>
      </c>
      <c r="J37" s="140">
        <v>72236</v>
      </c>
      <c r="K37" s="114">
        <v>-1132</v>
      </c>
      <c r="L37" s="116">
        <v>-1.5670856636580099</v>
      </c>
    </row>
    <row r="38" spans="1:12" s="110" customFormat="1" ht="15" customHeight="1" x14ac:dyDescent="0.2">
      <c r="A38" s="120"/>
      <c r="B38" s="119" t="s">
        <v>182</v>
      </c>
      <c r="C38" s="258"/>
      <c r="E38" s="113">
        <v>31.644607618173474</v>
      </c>
      <c r="F38" s="115">
        <v>86192</v>
      </c>
      <c r="G38" s="114">
        <v>86353</v>
      </c>
      <c r="H38" s="114">
        <v>85641</v>
      </c>
      <c r="I38" s="114">
        <v>83629</v>
      </c>
      <c r="J38" s="140">
        <v>82816</v>
      </c>
      <c r="K38" s="114">
        <v>3376</v>
      </c>
      <c r="L38" s="116">
        <v>4.0765069551777433</v>
      </c>
    </row>
    <row r="39" spans="1:12" s="110" customFormat="1" ht="15" customHeight="1" x14ac:dyDescent="0.2">
      <c r="A39" s="120"/>
      <c r="B39" s="119"/>
      <c r="C39" s="258" t="s">
        <v>106</v>
      </c>
      <c r="E39" s="113">
        <v>26.609198069426398</v>
      </c>
      <c r="F39" s="115">
        <v>22935</v>
      </c>
      <c r="G39" s="114">
        <v>22901</v>
      </c>
      <c r="H39" s="114">
        <v>22555</v>
      </c>
      <c r="I39" s="114">
        <v>21896</v>
      </c>
      <c r="J39" s="140">
        <v>21375</v>
      </c>
      <c r="K39" s="114">
        <v>1560</v>
      </c>
      <c r="L39" s="116">
        <v>7.2982456140350873</v>
      </c>
    </row>
    <row r="40" spans="1:12" s="110" customFormat="1" ht="15" customHeight="1" x14ac:dyDescent="0.2">
      <c r="A40" s="120"/>
      <c r="B40" s="119"/>
      <c r="C40" s="258" t="s">
        <v>107</v>
      </c>
      <c r="E40" s="113">
        <v>73.390801930573602</v>
      </c>
      <c r="F40" s="115">
        <v>63257</v>
      </c>
      <c r="G40" s="114">
        <v>63452</v>
      </c>
      <c r="H40" s="114">
        <v>63086</v>
      </c>
      <c r="I40" s="114">
        <v>61733</v>
      </c>
      <c r="J40" s="140">
        <v>61441</v>
      </c>
      <c r="K40" s="114">
        <v>1816</v>
      </c>
      <c r="L40" s="116">
        <v>2.9556810598785828</v>
      </c>
    </row>
    <row r="41" spans="1:12" s="110" customFormat="1" ht="24.75" customHeight="1" x14ac:dyDescent="0.2">
      <c r="A41" s="604" t="s">
        <v>518</v>
      </c>
      <c r="B41" s="605"/>
      <c r="C41" s="605"/>
      <c r="D41" s="606"/>
      <c r="E41" s="113">
        <v>3.5968793024323085</v>
      </c>
      <c r="F41" s="115">
        <v>9797</v>
      </c>
      <c r="G41" s="114">
        <v>10554</v>
      </c>
      <c r="H41" s="114">
        <v>10620</v>
      </c>
      <c r="I41" s="114">
        <v>8832</v>
      </c>
      <c r="J41" s="140">
        <v>9447</v>
      </c>
      <c r="K41" s="114">
        <v>350</v>
      </c>
      <c r="L41" s="116">
        <v>3.704879856038954</v>
      </c>
    </row>
    <row r="42" spans="1:12" s="110" customFormat="1" ht="15" customHeight="1" x14ac:dyDescent="0.2">
      <c r="A42" s="120"/>
      <c r="B42" s="119"/>
      <c r="C42" s="258" t="s">
        <v>106</v>
      </c>
      <c r="E42" s="113">
        <v>54.731040114320713</v>
      </c>
      <c r="F42" s="115">
        <v>5362</v>
      </c>
      <c r="G42" s="114">
        <v>5891</v>
      </c>
      <c r="H42" s="114">
        <v>5917</v>
      </c>
      <c r="I42" s="114">
        <v>4797</v>
      </c>
      <c r="J42" s="140">
        <v>5083</v>
      </c>
      <c r="K42" s="114">
        <v>279</v>
      </c>
      <c r="L42" s="116">
        <v>5.4888845170175093</v>
      </c>
    </row>
    <row r="43" spans="1:12" s="110" customFormat="1" ht="15" customHeight="1" x14ac:dyDescent="0.2">
      <c r="A43" s="123"/>
      <c r="B43" s="124"/>
      <c r="C43" s="260" t="s">
        <v>107</v>
      </c>
      <c r="D43" s="261"/>
      <c r="E43" s="125">
        <v>45.268959885679287</v>
      </c>
      <c r="F43" s="143">
        <v>4435</v>
      </c>
      <c r="G43" s="144">
        <v>4663</v>
      </c>
      <c r="H43" s="144">
        <v>4703</v>
      </c>
      <c r="I43" s="144">
        <v>4035</v>
      </c>
      <c r="J43" s="145">
        <v>4364</v>
      </c>
      <c r="K43" s="144">
        <v>71</v>
      </c>
      <c r="L43" s="146">
        <v>1.6269477543538038</v>
      </c>
    </row>
    <row r="44" spans="1:12" s="110" customFormat="1" ht="45.75" customHeight="1" x14ac:dyDescent="0.2">
      <c r="A44" s="604" t="s">
        <v>191</v>
      </c>
      <c r="B44" s="605"/>
      <c r="C44" s="605"/>
      <c r="D44" s="606"/>
      <c r="E44" s="113">
        <v>0.79596145020651676</v>
      </c>
      <c r="F44" s="115">
        <v>2168</v>
      </c>
      <c r="G44" s="114">
        <v>2202</v>
      </c>
      <c r="H44" s="114">
        <v>2246</v>
      </c>
      <c r="I44" s="114">
        <v>2135</v>
      </c>
      <c r="J44" s="140">
        <v>2183</v>
      </c>
      <c r="K44" s="114">
        <v>-15</v>
      </c>
      <c r="L44" s="116">
        <v>-0.6871278057718736</v>
      </c>
    </row>
    <row r="45" spans="1:12" s="110" customFormat="1" ht="15" customHeight="1" x14ac:dyDescent="0.2">
      <c r="A45" s="120"/>
      <c r="B45" s="119"/>
      <c r="C45" s="258" t="s">
        <v>106</v>
      </c>
      <c r="E45" s="113">
        <v>60.47047970479705</v>
      </c>
      <c r="F45" s="115">
        <v>1311</v>
      </c>
      <c r="G45" s="114">
        <v>1345</v>
      </c>
      <c r="H45" s="114">
        <v>1365</v>
      </c>
      <c r="I45" s="114">
        <v>1296</v>
      </c>
      <c r="J45" s="140">
        <v>1333</v>
      </c>
      <c r="K45" s="114">
        <v>-22</v>
      </c>
      <c r="L45" s="116">
        <v>-1.6504126031507877</v>
      </c>
    </row>
    <row r="46" spans="1:12" s="110" customFormat="1" ht="15" customHeight="1" x14ac:dyDescent="0.2">
      <c r="A46" s="123"/>
      <c r="B46" s="124"/>
      <c r="C46" s="260" t="s">
        <v>107</v>
      </c>
      <c r="D46" s="261"/>
      <c r="E46" s="125">
        <v>39.52952029520295</v>
      </c>
      <c r="F46" s="143">
        <v>857</v>
      </c>
      <c r="G46" s="144">
        <v>857</v>
      </c>
      <c r="H46" s="144">
        <v>881</v>
      </c>
      <c r="I46" s="144">
        <v>839</v>
      </c>
      <c r="J46" s="145">
        <v>850</v>
      </c>
      <c r="K46" s="144">
        <v>7</v>
      </c>
      <c r="L46" s="146">
        <v>0.82352941176470584</v>
      </c>
    </row>
    <row r="47" spans="1:12" s="110" customFormat="1" ht="39" customHeight="1" x14ac:dyDescent="0.2">
      <c r="A47" s="604" t="s">
        <v>519</v>
      </c>
      <c r="B47" s="607"/>
      <c r="C47" s="607"/>
      <c r="D47" s="608"/>
      <c r="E47" s="113">
        <v>0.34768242312987607</v>
      </c>
      <c r="F47" s="115">
        <v>947</v>
      </c>
      <c r="G47" s="114">
        <v>961</v>
      </c>
      <c r="H47" s="114">
        <v>857</v>
      </c>
      <c r="I47" s="114">
        <v>870</v>
      </c>
      <c r="J47" s="140">
        <v>925</v>
      </c>
      <c r="K47" s="114">
        <v>22</v>
      </c>
      <c r="L47" s="116">
        <v>2.3783783783783785</v>
      </c>
    </row>
    <row r="48" spans="1:12" s="110" customFormat="1" ht="15" customHeight="1" x14ac:dyDescent="0.2">
      <c r="A48" s="120"/>
      <c r="B48" s="119"/>
      <c r="C48" s="258" t="s">
        <v>106</v>
      </c>
      <c r="E48" s="113">
        <v>41.605068637803591</v>
      </c>
      <c r="F48" s="115">
        <v>394</v>
      </c>
      <c r="G48" s="114">
        <v>395</v>
      </c>
      <c r="H48" s="114">
        <v>360</v>
      </c>
      <c r="I48" s="114">
        <v>343</v>
      </c>
      <c r="J48" s="140">
        <v>363</v>
      </c>
      <c r="K48" s="114">
        <v>31</v>
      </c>
      <c r="L48" s="116">
        <v>8.5399449035812669</v>
      </c>
    </row>
    <row r="49" spans="1:12" s="110" customFormat="1" ht="15" customHeight="1" x14ac:dyDescent="0.2">
      <c r="A49" s="123"/>
      <c r="B49" s="124"/>
      <c r="C49" s="260" t="s">
        <v>107</v>
      </c>
      <c r="D49" s="261"/>
      <c r="E49" s="125">
        <v>58.394931362196409</v>
      </c>
      <c r="F49" s="143">
        <v>553</v>
      </c>
      <c r="G49" s="144">
        <v>566</v>
      </c>
      <c r="H49" s="144">
        <v>497</v>
      </c>
      <c r="I49" s="144">
        <v>527</v>
      </c>
      <c r="J49" s="145">
        <v>562</v>
      </c>
      <c r="K49" s="144">
        <v>-9</v>
      </c>
      <c r="L49" s="146">
        <v>-1.6014234875444839</v>
      </c>
    </row>
    <row r="50" spans="1:12" s="110" customFormat="1" ht="24.95" customHeight="1" x14ac:dyDescent="0.2">
      <c r="A50" s="609" t="s">
        <v>192</v>
      </c>
      <c r="B50" s="610"/>
      <c r="C50" s="610"/>
      <c r="D50" s="611"/>
      <c r="E50" s="262">
        <v>7.6614960991280405</v>
      </c>
      <c r="F50" s="263">
        <v>20868</v>
      </c>
      <c r="G50" s="264">
        <v>21756</v>
      </c>
      <c r="H50" s="264">
        <v>21732</v>
      </c>
      <c r="I50" s="264">
        <v>19554</v>
      </c>
      <c r="J50" s="265">
        <v>19700</v>
      </c>
      <c r="K50" s="263">
        <v>1168</v>
      </c>
      <c r="L50" s="266">
        <v>5.9289340101522843</v>
      </c>
    </row>
    <row r="51" spans="1:12" s="110" customFormat="1" ht="15" customHeight="1" x14ac:dyDescent="0.2">
      <c r="A51" s="120"/>
      <c r="B51" s="119"/>
      <c r="C51" s="258" t="s">
        <v>106</v>
      </c>
      <c r="E51" s="113">
        <v>59.56488403296914</v>
      </c>
      <c r="F51" s="115">
        <v>12430</v>
      </c>
      <c r="G51" s="114">
        <v>12848</v>
      </c>
      <c r="H51" s="114">
        <v>12855</v>
      </c>
      <c r="I51" s="114">
        <v>11691</v>
      </c>
      <c r="J51" s="140">
        <v>11677</v>
      </c>
      <c r="K51" s="114">
        <v>753</v>
      </c>
      <c r="L51" s="116">
        <v>6.4485741200650848</v>
      </c>
    </row>
    <row r="52" spans="1:12" s="110" customFormat="1" ht="15" customHeight="1" x14ac:dyDescent="0.2">
      <c r="A52" s="120"/>
      <c r="B52" s="119"/>
      <c r="C52" s="258" t="s">
        <v>107</v>
      </c>
      <c r="E52" s="113">
        <v>40.43511596703086</v>
      </c>
      <c r="F52" s="115">
        <v>8438</v>
      </c>
      <c r="G52" s="114">
        <v>8908</v>
      </c>
      <c r="H52" s="114">
        <v>8877</v>
      </c>
      <c r="I52" s="114">
        <v>7863</v>
      </c>
      <c r="J52" s="140">
        <v>8023</v>
      </c>
      <c r="K52" s="114">
        <v>415</v>
      </c>
      <c r="L52" s="116">
        <v>5.1726286925090363</v>
      </c>
    </row>
    <row r="53" spans="1:12" s="110" customFormat="1" ht="15" customHeight="1" x14ac:dyDescent="0.2">
      <c r="A53" s="120"/>
      <c r="B53" s="119"/>
      <c r="C53" s="258" t="s">
        <v>187</v>
      </c>
      <c r="D53" s="110" t="s">
        <v>193</v>
      </c>
      <c r="E53" s="113">
        <v>33.395629672225418</v>
      </c>
      <c r="F53" s="115">
        <v>6969</v>
      </c>
      <c r="G53" s="114">
        <v>7929</v>
      </c>
      <c r="H53" s="114">
        <v>8068</v>
      </c>
      <c r="I53" s="114">
        <v>6089</v>
      </c>
      <c r="J53" s="140">
        <v>6643</v>
      </c>
      <c r="K53" s="114">
        <v>326</v>
      </c>
      <c r="L53" s="116">
        <v>4.90742134577751</v>
      </c>
    </row>
    <row r="54" spans="1:12" s="110" customFormat="1" ht="15" customHeight="1" x14ac:dyDescent="0.2">
      <c r="A54" s="120"/>
      <c r="B54" s="119"/>
      <c r="D54" s="267" t="s">
        <v>194</v>
      </c>
      <c r="E54" s="113">
        <v>56.062562778016932</v>
      </c>
      <c r="F54" s="115">
        <v>3907</v>
      </c>
      <c r="G54" s="114">
        <v>4441</v>
      </c>
      <c r="H54" s="114">
        <v>4500</v>
      </c>
      <c r="I54" s="114">
        <v>3425</v>
      </c>
      <c r="J54" s="140">
        <v>3684</v>
      </c>
      <c r="K54" s="114">
        <v>223</v>
      </c>
      <c r="L54" s="116">
        <v>6.0532030401737238</v>
      </c>
    </row>
    <row r="55" spans="1:12" s="110" customFormat="1" ht="15" customHeight="1" x14ac:dyDescent="0.2">
      <c r="A55" s="120"/>
      <c r="B55" s="119"/>
      <c r="D55" s="267" t="s">
        <v>195</v>
      </c>
      <c r="E55" s="113">
        <v>43.937437221983068</v>
      </c>
      <c r="F55" s="115">
        <v>3062</v>
      </c>
      <c r="G55" s="114">
        <v>3488</v>
      </c>
      <c r="H55" s="114">
        <v>3568</v>
      </c>
      <c r="I55" s="114">
        <v>2664</v>
      </c>
      <c r="J55" s="140">
        <v>2959</v>
      </c>
      <c r="K55" s="114">
        <v>103</v>
      </c>
      <c r="L55" s="116">
        <v>3.4809057113889827</v>
      </c>
    </row>
    <row r="56" spans="1:12" s="110" customFormat="1" ht="15" customHeight="1" x14ac:dyDescent="0.2">
      <c r="A56" s="120"/>
      <c r="B56" s="119" t="s">
        <v>196</v>
      </c>
      <c r="C56" s="258"/>
      <c r="E56" s="113">
        <v>57.894446994033963</v>
      </c>
      <c r="F56" s="115">
        <v>157690</v>
      </c>
      <c r="G56" s="114">
        <v>157698</v>
      </c>
      <c r="H56" s="114">
        <v>158267</v>
      </c>
      <c r="I56" s="114">
        <v>157107</v>
      </c>
      <c r="J56" s="140">
        <v>156743</v>
      </c>
      <c r="K56" s="114">
        <v>947</v>
      </c>
      <c r="L56" s="116">
        <v>0.60417371110671614</v>
      </c>
    </row>
    <row r="57" spans="1:12" s="110" customFormat="1" ht="15" customHeight="1" x14ac:dyDescent="0.2">
      <c r="A57" s="120"/>
      <c r="B57" s="119"/>
      <c r="C57" s="258" t="s">
        <v>106</v>
      </c>
      <c r="E57" s="113">
        <v>48.362610184539285</v>
      </c>
      <c r="F57" s="115">
        <v>76263</v>
      </c>
      <c r="G57" s="114">
        <v>76062</v>
      </c>
      <c r="H57" s="114">
        <v>76398</v>
      </c>
      <c r="I57" s="114">
        <v>75699</v>
      </c>
      <c r="J57" s="140">
        <v>75138</v>
      </c>
      <c r="K57" s="114">
        <v>1125</v>
      </c>
      <c r="L57" s="116">
        <v>1.4972450690729058</v>
      </c>
    </row>
    <row r="58" spans="1:12" s="110" customFormat="1" ht="15" customHeight="1" x14ac:dyDescent="0.2">
      <c r="A58" s="120"/>
      <c r="B58" s="119"/>
      <c r="C58" s="258" t="s">
        <v>107</v>
      </c>
      <c r="E58" s="113">
        <v>51.637389815460715</v>
      </c>
      <c r="F58" s="115">
        <v>81427</v>
      </c>
      <c r="G58" s="114">
        <v>81636</v>
      </c>
      <c r="H58" s="114">
        <v>81869</v>
      </c>
      <c r="I58" s="114">
        <v>81408</v>
      </c>
      <c r="J58" s="140">
        <v>81605</v>
      </c>
      <c r="K58" s="114">
        <v>-178</v>
      </c>
      <c r="L58" s="116">
        <v>-0.21812388946755715</v>
      </c>
    </row>
    <row r="59" spans="1:12" s="110" customFormat="1" ht="15" customHeight="1" x14ac:dyDescent="0.2">
      <c r="A59" s="120"/>
      <c r="B59" s="119"/>
      <c r="C59" s="258" t="s">
        <v>105</v>
      </c>
      <c r="D59" s="110" t="s">
        <v>197</v>
      </c>
      <c r="E59" s="113">
        <v>87.344156255945208</v>
      </c>
      <c r="F59" s="115">
        <v>137733</v>
      </c>
      <c r="G59" s="114">
        <v>137720</v>
      </c>
      <c r="H59" s="114">
        <v>138268</v>
      </c>
      <c r="I59" s="114">
        <v>137387</v>
      </c>
      <c r="J59" s="140">
        <v>137080</v>
      </c>
      <c r="K59" s="114">
        <v>653</v>
      </c>
      <c r="L59" s="116">
        <v>0.47636416690983369</v>
      </c>
    </row>
    <row r="60" spans="1:12" s="110" customFormat="1" ht="15" customHeight="1" x14ac:dyDescent="0.2">
      <c r="A60" s="120"/>
      <c r="B60" s="119"/>
      <c r="C60" s="258"/>
      <c r="D60" s="267" t="s">
        <v>198</v>
      </c>
      <c r="E60" s="113">
        <v>49.002054700035579</v>
      </c>
      <c r="F60" s="115">
        <v>67492</v>
      </c>
      <c r="G60" s="114">
        <v>67348</v>
      </c>
      <c r="H60" s="114">
        <v>67678</v>
      </c>
      <c r="I60" s="114">
        <v>67099</v>
      </c>
      <c r="J60" s="140">
        <v>66610</v>
      </c>
      <c r="K60" s="114">
        <v>882</v>
      </c>
      <c r="L60" s="116">
        <v>1.3241255066806785</v>
      </c>
    </row>
    <row r="61" spans="1:12" s="110" customFormat="1" ht="15" customHeight="1" x14ac:dyDescent="0.2">
      <c r="A61" s="120"/>
      <c r="B61" s="119"/>
      <c r="C61" s="258"/>
      <c r="D61" s="267" t="s">
        <v>199</v>
      </c>
      <c r="E61" s="113">
        <v>50.997945299964421</v>
      </c>
      <c r="F61" s="115">
        <v>70241</v>
      </c>
      <c r="G61" s="114">
        <v>70372</v>
      </c>
      <c r="H61" s="114">
        <v>70590</v>
      </c>
      <c r="I61" s="114">
        <v>70288</v>
      </c>
      <c r="J61" s="140">
        <v>70470</v>
      </c>
      <c r="K61" s="114">
        <v>-229</v>
      </c>
      <c r="L61" s="116">
        <v>-0.32496097630197246</v>
      </c>
    </row>
    <row r="62" spans="1:12" s="110" customFormat="1" ht="15" customHeight="1" x14ac:dyDescent="0.2">
      <c r="A62" s="120"/>
      <c r="B62" s="119"/>
      <c r="C62" s="258"/>
      <c r="D62" s="258" t="s">
        <v>200</v>
      </c>
      <c r="E62" s="113">
        <v>12.65584374405479</v>
      </c>
      <c r="F62" s="115">
        <v>19957</v>
      </c>
      <c r="G62" s="114">
        <v>19978</v>
      </c>
      <c r="H62" s="114">
        <v>19999</v>
      </c>
      <c r="I62" s="114">
        <v>19720</v>
      </c>
      <c r="J62" s="140">
        <v>19663</v>
      </c>
      <c r="K62" s="114">
        <v>294</v>
      </c>
      <c r="L62" s="116">
        <v>1.495194019223923</v>
      </c>
    </row>
    <row r="63" spans="1:12" s="110" customFormat="1" ht="15" customHeight="1" x14ac:dyDescent="0.2">
      <c r="A63" s="120"/>
      <c r="B63" s="119"/>
      <c r="C63" s="258"/>
      <c r="D63" s="267" t="s">
        <v>198</v>
      </c>
      <c r="E63" s="113">
        <v>43.949491406524025</v>
      </c>
      <c r="F63" s="115">
        <v>8771</v>
      </c>
      <c r="G63" s="114">
        <v>8714</v>
      </c>
      <c r="H63" s="114">
        <v>8720</v>
      </c>
      <c r="I63" s="114">
        <v>8600</v>
      </c>
      <c r="J63" s="140">
        <v>8528</v>
      </c>
      <c r="K63" s="114">
        <v>243</v>
      </c>
      <c r="L63" s="116">
        <v>2.8494371482176359</v>
      </c>
    </row>
    <row r="64" spans="1:12" s="110" customFormat="1" ht="15" customHeight="1" x14ac:dyDescent="0.2">
      <c r="A64" s="120"/>
      <c r="B64" s="119"/>
      <c r="C64" s="258"/>
      <c r="D64" s="267" t="s">
        <v>199</v>
      </c>
      <c r="E64" s="113">
        <v>56.050508593475975</v>
      </c>
      <c r="F64" s="115">
        <v>11186</v>
      </c>
      <c r="G64" s="114">
        <v>11264</v>
      </c>
      <c r="H64" s="114">
        <v>11279</v>
      </c>
      <c r="I64" s="114">
        <v>11120</v>
      </c>
      <c r="J64" s="140">
        <v>11135</v>
      </c>
      <c r="K64" s="114">
        <v>51</v>
      </c>
      <c r="L64" s="116">
        <v>0.4580152671755725</v>
      </c>
    </row>
    <row r="65" spans="1:12" s="110" customFormat="1" ht="15" customHeight="1" x14ac:dyDescent="0.2">
      <c r="A65" s="120"/>
      <c r="B65" s="119" t="s">
        <v>201</v>
      </c>
      <c r="C65" s="258"/>
      <c r="E65" s="113">
        <v>28.267278568150527</v>
      </c>
      <c r="F65" s="115">
        <v>76993</v>
      </c>
      <c r="G65" s="114">
        <v>76975</v>
      </c>
      <c r="H65" s="114">
        <v>76412</v>
      </c>
      <c r="I65" s="114">
        <v>75738</v>
      </c>
      <c r="J65" s="140">
        <v>75209</v>
      </c>
      <c r="K65" s="114">
        <v>1784</v>
      </c>
      <c r="L65" s="116">
        <v>2.3720565357869403</v>
      </c>
    </row>
    <row r="66" spans="1:12" s="110" customFormat="1" ht="15" customHeight="1" x14ac:dyDescent="0.2">
      <c r="A66" s="120"/>
      <c r="B66" s="119"/>
      <c r="C66" s="258" t="s">
        <v>106</v>
      </c>
      <c r="E66" s="113">
        <v>51.560531476887512</v>
      </c>
      <c r="F66" s="115">
        <v>39698</v>
      </c>
      <c r="G66" s="114">
        <v>39642</v>
      </c>
      <c r="H66" s="114">
        <v>39373</v>
      </c>
      <c r="I66" s="114">
        <v>38956</v>
      </c>
      <c r="J66" s="140">
        <v>38626</v>
      </c>
      <c r="K66" s="114">
        <v>1072</v>
      </c>
      <c r="L66" s="116">
        <v>2.7753326774711335</v>
      </c>
    </row>
    <row r="67" spans="1:12" s="110" customFormat="1" ht="15" customHeight="1" x14ac:dyDescent="0.2">
      <c r="A67" s="120"/>
      <c r="B67" s="119"/>
      <c r="C67" s="258" t="s">
        <v>107</v>
      </c>
      <c r="E67" s="113">
        <v>48.439468523112488</v>
      </c>
      <c r="F67" s="115">
        <v>37295</v>
      </c>
      <c r="G67" s="114">
        <v>37333</v>
      </c>
      <c r="H67" s="114">
        <v>37039</v>
      </c>
      <c r="I67" s="114">
        <v>36782</v>
      </c>
      <c r="J67" s="140">
        <v>36583</v>
      </c>
      <c r="K67" s="114">
        <v>712</v>
      </c>
      <c r="L67" s="116">
        <v>1.9462591914277123</v>
      </c>
    </row>
    <row r="68" spans="1:12" s="110" customFormat="1" ht="15" customHeight="1" x14ac:dyDescent="0.2">
      <c r="A68" s="120"/>
      <c r="B68" s="119"/>
      <c r="C68" s="258" t="s">
        <v>105</v>
      </c>
      <c r="D68" s="110" t="s">
        <v>202</v>
      </c>
      <c r="E68" s="113">
        <v>11.642616861273103</v>
      </c>
      <c r="F68" s="115">
        <v>8964</v>
      </c>
      <c r="G68" s="114">
        <v>8850</v>
      </c>
      <c r="H68" s="114">
        <v>8617</v>
      </c>
      <c r="I68" s="114">
        <v>8391</v>
      </c>
      <c r="J68" s="140">
        <v>7999</v>
      </c>
      <c r="K68" s="114">
        <v>965</v>
      </c>
      <c r="L68" s="116">
        <v>12.064008001000126</v>
      </c>
    </row>
    <row r="69" spans="1:12" s="110" customFormat="1" ht="15" customHeight="1" x14ac:dyDescent="0.2">
      <c r="A69" s="120"/>
      <c r="B69" s="119"/>
      <c r="C69" s="258"/>
      <c r="D69" s="267" t="s">
        <v>198</v>
      </c>
      <c r="E69" s="113">
        <v>46.140116019634092</v>
      </c>
      <c r="F69" s="115">
        <v>4136</v>
      </c>
      <c r="G69" s="114">
        <v>4070</v>
      </c>
      <c r="H69" s="114">
        <v>3981</v>
      </c>
      <c r="I69" s="114">
        <v>3877</v>
      </c>
      <c r="J69" s="140">
        <v>3664</v>
      </c>
      <c r="K69" s="114">
        <v>472</v>
      </c>
      <c r="L69" s="116">
        <v>12.882096069868995</v>
      </c>
    </row>
    <row r="70" spans="1:12" s="110" customFormat="1" ht="15" customHeight="1" x14ac:dyDescent="0.2">
      <c r="A70" s="120"/>
      <c r="B70" s="119"/>
      <c r="C70" s="258"/>
      <c r="D70" s="267" t="s">
        <v>199</v>
      </c>
      <c r="E70" s="113">
        <v>53.859883980365908</v>
      </c>
      <c r="F70" s="115">
        <v>4828</v>
      </c>
      <c r="G70" s="114">
        <v>4780</v>
      </c>
      <c r="H70" s="114">
        <v>4636</v>
      </c>
      <c r="I70" s="114">
        <v>4514</v>
      </c>
      <c r="J70" s="140">
        <v>4335</v>
      </c>
      <c r="K70" s="114">
        <v>493</v>
      </c>
      <c r="L70" s="116">
        <v>11.372549019607844</v>
      </c>
    </row>
    <row r="71" spans="1:12" s="110" customFormat="1" ht="15" customHeight="1" x14ac:dyDescent="0.2">
      <c r="A71" s="120"/>
      <c r="B71" s="119"/>
      <c r="C71" s="258"/>
      <c r="D71" s="110" t="s">
        <v>203</v>
      </c>
      <c r="E71" s="113">
        <v>80.364448716117053</v>
      </c>
      <c r="F71" s="115">
        <v>61875</v>
      </c>
      <c r="G71" s="114">
        <v>61986</v>
      </c>
      <c r="H71" s="114">
        <v>61711</v>
      </c>
      <c r="I71" s="114">
        <v>61428</v>
      </c>
      <c r="J71" s="140">
        <v>61344</v>
      </c>
      <c r="K71" s="114">
        <v>531</v>
      </c>
      <c r="L71" s="116">
        <v>0.86561032863849763</v>
      </c>
    </row>
    <row r="72" spans="1:12" s="110" customFormat="1" ht="15" customHeight="1" x14ac:dyDescent="0.2">
      <c r="A72" s="120"/>
      <c r="B72" s="119"/>
      <c r="C72" s="258"/>
      <c r="D72" s="267" t="s">
        <v>198</v>
      </c>
      <c r="E72" s="113">
        <v>51.254949494949493</v>
      </c>
      <c r="F72" s="115">
        <v>31714</v>
      </c>
      <c r="G72" s="114">
        <v>31729</v>
      </c>
      <c r="H72" s="114">
        <v>31581</v>
      </c>
      <c r="I72" s="114">
        <v>31364</v>
      </c>
      <c r="J72" s="140">
        <v>31268</v>
      </c>
      <c r="K72" s="114">
        <v>446</v>
      </c>
      <c r="L72" s="116">
        <v>1.4263784060381219</v>
      </c>
    </row>
    <row r="73" spans="1:12" s="110" customFormat="1" ht="15" customHeight="1" x14ac:dyDescent="0.2">
      <c r="A73" s="120"/>
      <c r="B73" s="119"/>
      <c r="C73" s="258"/>
      <c r="D73" s="267" t="s">
        <v>199</v>
      </c>
      <c r="E73" s="113">
        <v>48.745050505050507</v>
      </c>
      <c r="F73" s="115">
        <v>30161</v>
      </c>
      <c r="G73" s="114">
        <v>30257</v>
      </c>
      <c r="H73" s="114">
        <v>30130</v>
      </c>
      <c r="I73" s="114">
        <v>30064</v>
      </c>
      <c r="J73" s="140">
        <v>30076</v>
      </c>
      <c r="K73" s="114">
        <v>85</v>
      </c>
      <c r="L73" s="116">
        <v>0.28261736933102805</v>
      </c>
    </row>
    <row r="74" spans="1:12" s="110" customFormat="1" ht="15" customHeight="1" x14ac:dyDescent="0.2">
      <c r="A74" s="120"/>
      <c r="B74" s="119"/>
      <c r="C74" s="258"/>
      <c r="D74" s="110" t="s">
        <v>204</v>
      </c>
      <c r="E74" s="113">
        <v>7.9929344226098475</v>
      </c>
      <c r="F74" s="115">
        <v>6154</v>
      </c>
      <c r="G74" s="114">
        <v>6139</v>
      </c>
      <c r="H74" s="114">
        <v>6084</v>
      </c>
      <c r="I74" s="114">
        <v>5919</v>
      </c>
      <c r="J74" s="140">
        <v>5866</v>
      </c>
      <c r="K74" s="114">
        <v>288</v>
      </c>
      <c r="L74" s="116">
        <v>4.9096488237299694</v>
      </c>
    </row>
    <row r="75" spans="1:12" s="110" customFormat="1" ht="15" customHeight="1" x14ac:dyDescent="0.2">
      <c r="A75" s="120"/>
      <c r="B75" s="119"/>
      <c r="C75" s="258"/>
      <c r="D75" s="267" t="s">
        <v>198</v>
      </c>
      <c r="E75" s="113">
        <v>62.528436789080274</v>
      </c>
      <c r="F75" s="115">
        <v>3848</v>
      </c>
      <c r="G75" s="114">
        <v>3843</v>
      </c>
      <c r="H75" s="114">
        <v>3811</v>
      </c>
      <c r="I75" s="114">
        <v>3715</v>
      </c>
      <c r="J75" s="140">
        <v>3694</v>
      </c>
      <c r="K75" s="114">
        <v>154</v>
      </c>
      <c r="L75" s="116">
        <v>4.1689225771521388</v>
      </c>
    </row>
    <row r="76" spans="1:12" s="110" customFormat="1" ht="15" customHeight="1" x14ac:dyDescent="0.2">
      <c r="A76" s="120"/>
      <c r="B76" s="119"/>
      <c r="C76" s="258"/>
      <c r="D76" s="267" t="s">
        <v>199</v>
      </c>
      <c r="E76" s="113">
        <v>37.471563210919726</v>
      </c>
      <c r="F76" s="115">
        <v>2306</v>
      </c>
      <c r="G76" s="114">
        <v>2296</v>
      </c>
      <c r="H76" s="114">
        <v>2273</v>
      </c>
      <c r="I76" s="114">
        <v>2204</v>
      </c>
      <c r="J76" s="140">
        <v>2172</v>
      </c>
      <c r="K76" s="114">
        <v>134</v>
      </c>
      <c r="L76" s="116">
        <v>6.1694290976058932</v>
      </c>
    </row>
    <row r="77" spans="1:12" s="110" customFormat="1" ht="15" customHeight="1" x14ac:dyDescent="0.2">
      <c r="A77" s="534"/>
      <c r="B77" s="119" t="s">
        <v>205</v>
      </c>
      <c r="C77" s="268"/>
      <c r="D77" s="182"/>
      <c r="E77" s="113">
        <v>6.1767783386874715</v>
      </c>
      <c r="F77" s="115">
        <v>16824</v>
      </c>
      <c r="G77" s="114">
        <v>17115</v>
      </c>
      <c r="H77" s="114">
        <v>17372</v>
      </c>
      <c r="I77" s="114">
        <v>17023</v>
      </c>
      <c r="J77" s="140">
        <v>17018</v>
      </c>
      <c r="K77" s="114">
        <v>-194</v>
      </c>
      <c r="L77" s="116">
        <v>-1.1399694441179926</v>
      </c>
    </row>
    <row r="78" spans="1:12" s="110" customFormat="1" ht="15" customHeight="1" x14ac:dyDescent="0.2">
      <c r="A78" s="120"/>
      <c r="B78" s="119"/>
      <c r="C78" s="268" t="s">
        <v>106</v>
      </c>
      <c r="D78" s="182"/>
      <c r="E78" s="113">
        <v>57.198050404184499</v>
      </c>
      <c r="F78" s="115">
        <v>9623</v>
      </c>
      <c r="G78" s="114">
        <v>9731</v>
      </c>
      <c r="H78" s="114">
        <v>9864</v>
      </c>
      <c r="I78" s="114">
        <v>9597</v>
      </c>
      <c r="J78" s="140">
        <v>9552</v>
      </c>
      <c r="K78" s="114">
        <v>71</v>
      </c>
      <c r="L78" s="116">
        <v>0.74329983249581244</v>
      </c>
    </row>
    <row r="79" spans="1:12" s="110" customFormat="1" ht="15" customHeight="1" x14ac:dyDescent="0.2">
      <c r="A79" s="123"/>
      <c r="B79" s="124"/>
      <c r="C79" s="260" t="s">
        <v>107</v>
      </c>
      <c r="D79" s="261"/>
      <c r="E79" s="125">
        <v>42.801949595815501</v>
      </c>
      <c r="F79" s="143">
        <v>7201</v>
      </c>
      <c r="G79" s="144">
        <v>7384</v>
      </c>
      <c r="H79" s="144">
        <v>7508</v>
      </c>
      <c r="I79" s="144">
        <v>7426</v>
      </c>
      <c r="J79" s="145">
        <v>7466</v>
      </c>
      <c r="K79" s="144">
        <v>-265</v>
      </c>
      <c r="L79" s="146">
        <v>-3.5494240557192605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272375</v>
      </c>
      <c r="E11" s="114">
        <v>273544</v>
      </c>
      <c r="F11" s="114">
        <v>273783</v>
      </c>
      <c r="G11" s="114">
        <v>269422</v>
      </c>
      <c r="H11" s="140">
        <v>268670</v>
      </c>
      <c r="I11" s="115">
        <v>3705</v>
      </c>
      <c r="J11" s="116">
        <v>1.3790151486954256</v>
      </c>
    </row>
    <row r="12" spans="1:15" s="110" customFormat="1" ht="24.95" customHeight="1" x14ac:dyDescent="0.2">
      <c r="A12" s="193" t="s">
        <v>132</v>
      </c>
      <c r="B12" s="194" t="s">
        <v>133</v>
      </c>
      <c r="C12" s="113">
        <v>0.1674162459843965</v>
      </c>
      <c r="D12" s="115">
        <v>456</v>
      </c>
      <c r="E12" s="114">
        <v>367</v>
      </c>
      <c r="F12" s="114">
        <v>416</v>
      </c>
      <c r="G12" s="114">
        <v>424</v>
      </c>
      <c r="H12" s="140">
        <v>414</v>
      </c>
      <c r="I12" s="115">
        <v>42</v>
      </c>
      <c r="J12" s="116">
        <v>10.144927536231885</v>
      </c>
    </row>
    <row r="13" spans="1:15" s="110" customFormat="1" ht="24.95" customHeight="1" x14ac:dyDescent="0.2">
      <c r="A13" s="193" t="s">
        <v>134</v>
      </c>
      <c r="B13" s="199" t="s">
        <v>214</v>
      </c>
      <c r="C13" s="113">
        <v>1.7439192290041303</v>
      </c>
      <c r="D13" s="115">
        <v>4750</v>
      </c>
      <c r="E13" s="114">
        <v>4505</v>
      </c>
      <c r="F13" s="114">
        <v>4496</v>
      </c>
      <c r="G13" s="114">
        <v>4336</v>
      </c>
      <c r="H13" s="140">
        <v>4336</v>
      </c>
      <c r="I13" s="115">
        <v>414</v>
      </c>
      <c r="J13" s="116">
        <v>9.5479704797047962</v>
      </c>
    </row>
    <row r="14" spans="1:15" s="287" customFormat="1" ht="24" customHeight="1" x14ac:dyDescent="0.2">
      <c r="A14" s="193" t="s">
        <v>215</v>
      </c>
      <c r="B14" s="199" t="s">
        <v>137</v>
      </c>
      <c r="C14" s="113">
        <v>11.450390087195961</v>
      </c>
      <c r="D14" s="115">
        <v>31188</v>
      </c>
      <c r="E14" s="114">
        <v>31528</v>
      </c>
      <c r="F14" s="114">
        <v>31581</v>
      </c>
      <c r="G14" s="114">
        <v>31135</v>
      </c>
      <c r="H14" s="140">
        <v>31094</v>
      </c>
      <c r="I14" s="115">
        <v>94</v>
      </c>
      <c r="J14" s="116">
        <v>0.30230912716279668</v>
      </c>
      <c r="K14" s="110"/>
      <c r="L14" s="110"/>
      <c r="M14" s="110"/>
      <c r="N14" s="110"/>
      <c r="O14" s="110"/>
    </row>
    <row r="15" spans="1:15" s="110" customFormat="1" ht="24.75" customHeight="1" x14ac:dyDescent="0.2">
      <c r="A15" s="193" t="s">
        <v>216</v>
      </c>
      <c r="B15" s="199" t="s">
        <v>217</v>
      </c>
      <c r="C15" s="113">
        <v>2.2347865993575033</v>
      </c>
      <c r="D15" s="115">
        <v>6087</v>
      </c>
      <c r="E15" s="114">
        <v>6203</v>
      </c>
      <c r="F15" s="114">
        <v>6256</v>
      </c>
      <c r="G15" s="114">
        <v>6108</v>
      </c>
      <c r="H15" s="140">
        <v>6092</v>
      </c>
      <c r="I15" s="115">
        <v>-5</v>
      </c>
      <c r="J15" s="116">
        <v>-8.2074852265265924E-2</v>
      </c>
    </row>
    <row r="16" spans="1:15" s="287" customFormat="1" ht="24.95" customHeight="1" x14ac:dyDescent="0.2">
      <c r="A16" s="193" t="s">
        <v>218</v>
      </c>
      <c r="B16" s="199" t="s">
        <v>141</v>
      </c>
      <c r="C16" s="113">
        <v>8.682147774208353</v>
      </c>
      <c r="D16" s="115">
        <v>23648</v>
      </c>
      <c r="E16" s="114">
        <v>23869</v>
      </c>
      <c r="F16" s="114">
        <v>23866</v>
      </c>
      <c r="G16" s="114">
        <v>23505</v>
      </c>
      <c r="H16" s="140">
        <v>23501</v>
      </c>
      <c r="I16" s="115">
        <v>147</v>
      </c>
      <c r="J16" s="116">
        <v>0.62550529764690865</v>
      </c>
      <c r="K16" s="110"/>
      <c r="L16" s="110"/>
      <c r="M16" s="110"/>
      <c r="N16" s="110"/>
      <c r="O16" s="110"/>
    </row>
    <row r="17" spans="1:15" s="110" customFormat="1" ht="24.95" customHeight="1" x14ac:dyDescent="0.2">
      <c r="A17" s="193" t="s">
        <v>219</v>
      </c>
      <c r="B17" s="199" t="s">
        <v>220</v>
      </c>
      <c r="C17" s="113">
        <v>0.53345571363010558</v>
      </c>
      <c r="D17" s="115">
        <v>1453</v>
      </c>
      <c r="E17" s="114">
        <v>1456</v>
      </c>
      <c r="F17" s="114">
        <v>1459</v>
      </c>
      <c r="G17" s="114">
        <v>1522</v>
      </c>
      <c r="H17" s="140">
        <v>1501</v>
      </c>
      <c r="I17" s="115">
        <v>-48</v>
      </c>
      <c r="J17" s="116">
        <v>-3.1978680879413726</v>
      </c>
    </row>
    <row r="18" spans="1:15" s="287" customFormat="1" ht="24.95" customHeight="1" x14ac:dyDescent="0.2">
      <c r="A18" s="201" t="s">
        <v>144</v>
      </c>
      <c r="B18" s="202" t="s">
        <v>145</v>
      </c>
      <c r="C18" s="113">
        <v>4.1461220743460299</v>
      </c>
      <c r="D18" s="115">
        <v>11293</v>
      </c>
      <c r="E18" s="114">
        <v>11256</v>
      </c>
      <c r="F18" s="114">
        <v>11693</v>
      </c>
      <c r="G18" s="114">
        <v>11540</v>
      </c>
      <c r="H18" s="140">
        <v>11572</v>
      </c>
      <c r="I18" s="115">
        <v>-279</v>
      </c>
      <c r="J18" s="116">
        <v>-2.4109920497753197</v>
      </c>
      <c r="K18" s="110"/>
      <c r="L18" s="110"/>
      <c r="M18" s="110"/>
      <c r="N18" s="110"/>
      <c r="O18" s="110"/>
    </row>
    <row r="19" spans="1:15" s="110" customFormat="1" ht="24.95" customHeight="1" x14ac:dyDescent="0.2">
      <c r="A19" s="193" t="s">
        <v>146</v>
      </c>
      <c r="B19" s="199" t="s">
        <v>147</v>
      </c>
      <c r="C19" s="113">
        <v>10.815603487838459</v>
      </c>
      <c r="D19" s="115">
        <v>29459</v>
      </c>
      <c r="E19" s="114">
        <v>29748</v>
      </c>
      <c r="F19" s="114">
        <v>29628</v>
      </c>
      <c r="G19" s="114">
        <v>29058</v>
      </c>
      <c r="H19" s="140">
        <v>29086</v>
      </c>
      <c r="I19" s="115">
        <v>373</v>
      </c>
      <c r="J19" s="116">
        <v>1.2824039056590799</v>
      </c>
    </row>
    <row r="20" spans="1:15" s="287" customFormat="1" ht="24.95" customHeight="1" x14ac:dyDescent="0.2">
      <c r="A20" s="193" t="s">
        <v>148</v>
      </c>
      <c r="B20" s="199" t="s">
        <v>149</v>
      </c>
      <c r="C20" s="113">
        <v>4.3939421753097747</v>
      </c>
      <c r="D20" s="115">
        <v>11968</v>
      </c>
      <c r="E20" s="114">
        <v>11951</v>
      </c>
      <c r="F20" s="114">
        <v>11881</v>
      </c>
      <c r="G20" s="114">
        <v>11624</v>
      </c>
      <c r="H20" s="140">
        <v>11550</v>
      </c>
      <c r="I20" s="115">
        <v>418</v>
      </c>
      <c r="J20" s="116">
        <v>3.6190476190476191</v>
      </c>
      <c r="K20" s="110"/>
      <c r="L20" s="110"/>
      <c r="M20" s="110"/>
      <c r="N20" s="110"/>
      <c r="O20" s="110"/>
    </row>
    <row r="21" spans="1:15" s="110" customFormat="1" ht="24.95" customHeight="1" x14ac:dyDescent="0.2">
      <c r="A21" s="201" t="s">
        <v>150</v>
      </c>
      <c r="B21" s="202" t="s">
        <v>151</v>
      </c>
      <c r="C21" s="113">
        <v>4.3432767324460766</v>
      </c>
      <c r="D21" s="115">
        <v>11830</v>
      </c>
      <c r="E21" s="114">
        <v>12108</v>
      </c>
      <c r="F21" s="114">
        <v>12259</v>
      </c>
      <c r="G21" s="114">
        <v>12044</v>
      </c>
      <c r="H21" s="140">
        <v>11759</v>
      </c>
      <c r="I21" s="115">
        <v>71</v>
      </c>
      <c r="J21" s="116">
        <v>0.60379283952717067</v>
      </c>
    </row>
    <row r="22" spans="1:15" s="110" customFormat="1" ht="24.95" customHeight="1" x14ac:dyDescent="0.2">
      <c r="A22" s="201" t="s">
        <v>152</v>
      </c>
      <c r="B22" s="199" t="s">
        <v>153</v>
      </c>
      <c r="C22" s="113">
        <v>5.484717760440569</v>
      </c>
      <c r="D22" s="115">
        <v>14939</v>
      </c>
      <c r="E22" s="114">
        <v>14959</v>
      </c>
      <c r="F22" s="114">
        <v>14809</v>
      </c>
      <c r="G22" s="114">
        <v>14413</v>
      </c>
      <c r="H22" s="140">
        <v>14232</v>
      </c>
      <c r="I22" s="115">
        <v>707</v>
      </c>
      <c r="J22" s="116">
        <v>4.9676784710511521</v>
      </c>
    </row>
    <row r="23" spans="1:15" s="110" customFormat="1" ht="24.95" customHeight="1" x14ac:dyDescent="0.2">
      <c r="A23" s="193" t="s">
        <v>154</v>
      </c>
      <c r="B23" s="199" t="s">
        <v>155</v>
      </c>
      <c r="C23" s="113">
        <v>2.0901330885727396</v>
      </c>
      <c r="D23" s="115">
        <v>5693</v>
      </c>
      <c r="E23" s="114">
        <v>5731</v>
      </c>
      <c r="F23" s="114">
        <v>5767</v>
      </c>
      <c r="G23" s="114">
        <v>5763</v>
      </c>
      <c r="H23" s="140">
        <v>5774</v>
      </c>
      <c r="I23" s="115">
        <v>-81</v>
      </c>
      <c r="J23" s="116">
        <v>-1.4028403186698994</v>
      </c>
    </row>
    <row r="24" spans="1:15" s="110" customFormat="1" ht="24.95" customHeight="1" x14ac:dyDescent="0.2">
      <c r="A24" s="193" t="s">
        <v>156</v>
      </c>
      <c r="B24" s="199" t="s">
        <v>221</v>
      </c>
      <c r="C24" s="113">
        <v>10.936392840752639</v>
      </c>
      <c r="D24" s="115">
        <v>29788</v>
      </c>
      <c r="E24" s="114">
        <v>29739</v>
      </c>
      <c r="F24" s="114">
        <v>29402</v>
      </c>
      <c r="G24" s="114">
        <v>29118</v>
      </c>
      <c r="H24" s="140">
        <v>28957</v>
      </c>
      <c r="I24" s="115">
        <v>831</v>
      </c>
      <c r="J24" s="116">
        <v>2.869772421176227</v>
      </c>
    </row>
    <row r="25" spans="1:15" s="110" customFormat="1" ht="24.95" customHeight="1" x14ac:dyDescent="0.2">
      <c r="A25" s="193" t="s">
        <v>222</v>
      </c>
      <c r="B25" s="204" t="s">
        <v>159</v>
      </c>
      <c r="C25" s="113">
        <v>6.3284075263882515</v>
      </c>
      <c r="D25" s="115">
        <v>17237</v>
      </c>
      <c r="E25" s="114">
        <v>17311</v>
      </c>
      <c r="F25" s="114">
        <v>17434</v>
      </c>
      <c r="G25" s="114">
        <v>17188</v>
      </c>
      <c r="H25" s="140">
        <v>17244</v>
      </c>
      <c r="I25" s="115">
        <v>-7</v>
      </c>
      <c r="J25" s="116">
        <v>-4.0593829737879845E-2</v>
      </c>
    </row>
    <row r="26" spans="1:15" s="110" customFormat="1" ht="24.95" customHeight="1" x14ac:dyDescent="0.2">
      <c r="A26" s="201">
        <v>782.78300000000002</v>
      </c>
      <c r="B26" s="203" t="s">
        <v>160</v>
      </c>
      <c r="C26" s="113">
        <v>2.3555759522716841</v>
      </c>
      <c r="D26" s="115">
        <v>6416</v>
      </c>
      <c r="E26" s="114">
        <v>6562</v>
      </c>
      <c r="F26" s="114">
        <v>7130</v>
      </c>
      <c r="G26" s="114">
        <v>7209</v>
      </c>
      <c r="H26" s="140">
        <v>6972</v>
      </c>
      <c r="I26" s="115">
        <v>-556</v>
      </c>
      <c r="J26" s="116">
        <v>-7.9747561675272518</v>
      </c>
    </row>
    <row r="27" spans="1:15" s="110" customFormat="1" ht="24.95" customHeight="1" x14ac:dyDescent="0.2">
      <c r="A27" s="193" t="s">
        <v>161</v>
      </c>
      <c r="B27" s="199" t="s">
        <v>223</v>
      </c>
      <c r="C27" s="113">
        <v>8.5106929784304732</v>
      </c>
      <c r="D27" s="115">
        <v>23181</v>
      </c>
      <c r="E27" s="114">
        <v>23459</v>
      </c>
      <c r="F27" s="114">
        <v>23614</v>
      </c>
      <c r="G27" s="114">
        <v>23376</v>
      </c>
      <c r="H27" s="140">
        <v>23430</v>
      </c>
      <c r="I27" s="115">
        <v>-249</v>
      </c>
      <c r="J27" s="116">
        <v>-1.0627400768245838</v>
      </c>
    </row>
    <row r="28" spans="1:15" s="110" customFormat="1" ht="24.95" customHeight="1" x14ac:dyDescent="0.2">
      <c r="A28" s="193" t="s">
        <v>163</v>
      </c>
      <c r="B28" s="199" t="s">
        <v>164</v>
      </c>
      <c r="C28" s="113">
        <v>8.0055071133547493</v>
      </c>
      <c r="D28" s="115">
        <v>21805</v>
      </c>
      <c r="E28" s="114">
        <v>21975</v>
      </c>
      <c r="F28" s="114">
        <v>21808</v>
      </c>
      <c r="G28" s="114">
        <v>21464</v>
      </c>
      <c r="H28" s="140">
        <v>21678</v>
      </c>
      <c r="I28" s="115">
        <v>127</v>
      </c>
      <c r="J28" s="116">
        <v>0.58584740289694626</v>
      </c>
    </row>
    <row r="29" spans="1:15" s="110" customFormat="1" ht="24.95" customHeight="1" x14ac:dyDescent="0.2">
      <c r="A29" s="193">
        <v>86</v>
      </c>
      <c r="B29" s="199" t="s">
        <v>165</v>
      </c>
      <c r="C29" s="113">
        <v>8.4475447452960069</v>
      </c>
      <c r="D29" s="115">
        <v>23009</v>
      </c>
      <c r="E29" s="114">
        <v>22974</v>
      </c>
      <c r="F29" s="114">
        <v>22783</v>
      </c>
      <c r="G29" s="114">
        <v>22142</v>
      </c>
      <c r="H29" s="140">
        <v>22157</v>
      </c>
      <c r="I29" s="115">
        <v>852</v>
      </c>
      <c r="J29" s="116">
        <v>3.8452859141580538</v>
      </c>
    </row>
    <row r="30" spans="1:15" s="110" customFormat="1" ht="24.95" customHeight="1" x14ac:dyDescent="0.2">
      <c r="A30" s="193">
        <v>87.88</v>
      </c>
      <c r="B30" s="204" t="s">
        <v>166</v>
      </c>
      <c r="C30" s="113">
        <v>5.835337310692978</v>
      </c>
      <c r="D30" s="115">
        <v>15894</v>
      </c>
      <c r="E30" s="114">
        <v>15778</v>
      </c>
      <c r="F30" s="114">
        <v>15529</v>
      </c>
      <c r="G30" s="114">
        <v>15272</v>
      </c>
      <c r="H30" s="140">
        <v>15239</v>
      </c>
      <c r="I30" s="115">
        <v>655</v>
      </c>
      <c r="J30" s="116">
        <v>4.2981822954262094</v>
      </c>
    </row>
    <row r="31" spans="1:15" s="110" customFormat="1" ht="24.95" customHeight="1" x14ac:dyDescent="0.2">
      <c r="A31" s="193" t="s">
        <v>167</v>
      </c>
      <c r="B31" s="199" t="s">
        <v>168</v>
      </c>
      <c r="C31" s="113">
        <v>4.9450206516750805</v>
      </c>
      <c r="D31" s="115">
        <v>13469</v>
      </c>
      <c r="E31" s="114">
        <v>13593</v>
      </c>
      <c r="F31" s="114">
        <v>13553</v>
      </c>
      <c r="G31" s="114">
        <v>13316</v>
      </c>
      <c r="H31" s="140">
        <v>13176</v>
      </c>
      <c r="I31" s="115">
        <v>293</v>
      </c>
      <c r="J31" s="116">
        <v>2.2237401335761993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0.1674162459843965</v>
      </c>
      <c r="D34" s="115">
        <v>456</v>
      </c>
      <c r="E34" s="114">
        <v>367</v>
      </c>
      <c r="F34" s="114">
        <v>416</v>
      </c>
      <c r="G34" s="114">
        <v>424</v>
      </c>
      <c r="H34" s="140">
        <v>414</v>
      </c>
      <c r="I34" s="115">
        <v>42</v>
      </c>
      <c r="J34" s="116">
        <v>10.144927536231885</v>
      </c>
    </row>
    <row r="35" spans="1:10" s="110" customFormat="1" ht="24.95" customHeight="1" x14ac:dyDescent="0.2">
      <c r="A35" s="292" t="s">
        <v>171</v>
      </c>
      <c r="B35" s="293" t="s">
        <v>172</v>
      </c>
      <c r="C35" s="113">
        <v>17.340431390546122</v>
      </c>
      <c r="D35" s="115">
        <v>47231</v>
      </c>
      <c r="E35" s="114">
        <v>47289</v>
      </c>
      <c r="F35" s="114">
        <v>47770</v>
      </c>
      <c r="G35" s="114">
        <v>47011</v>
      </c>
      <c r="H35" s="140">
        <v>47002</v>
      </c>
      <c r="I35" s="115">
        <v>229</v>
      </c>
      <c r="J35" s="116">
        <v>0.48721331007191182</v>
      </c>
    </row>
    <row r="36" spans="1:10" s="110" customFormat="1" ht="24.95" customHeight="1" x14ac:dyDescent="0.2">
      <c r="A36" s="294" t="s">
        <v>173</v>
      </c>
      <c r="B36" s="295" t="s">
        <v>174</v>
      </c>
      <c r="C36" s="125">
        <v>82.492152363469486</v>
      </c>
      <c r="D36" s="143">
        <v>224688</v>
      </c>
      <c r="E36" s="144">
        <v>225888</v>
      </c>
      <c r="F36" s="144">
        <v>225597</v>
      </c>
      <c r="G36" s="144">
        <v>221987</v>
      </c>
      <c r="H36" s="145">
        <v>221254</v>
      </c>
      <c r="I36" s="143">
        <v>3434</v>
      </c>
      <c r="J36" s="146">
        <v>1.5520623355961927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2020-09-28T06:43:43Z</dcterms:created>
  <dcterms:modified xsi:type="dcterms:W3CDTF">2020-09-28T10:32:02Z</dcterms:modified>
</cp:coreProperties>
</file>