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E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B18" i="24"/>
  <c r="L57" i="15"/>
  <c r="K57" i="15"/>
  <c r="C45" i="24"/>
  <c r="C38" i="24"/>
  <c r="C37" i="24"/>
  <c r="C35" i="24"/>
  <c r="C34" i="24"/>
  <c r="C33" i="24"/>
  <c r="C32" i="24"/>
  <c r="E32" i="24" s="1"/>
  <c r="C31" i="24"/>
  <c r="C30" i="24"/>
  <c r="M30" i="24" s="1"/>
  <c r="C29" i="24"/>
  <c r="C28" i="24"/>
  <c r="C27" i="24"/>
  <c r="C26" i="24"/>
  <c r="M26" i="24" s="1"/>
  <c r="C25" i="24"/>
  <c r="C24" i="24"/>
  <c r="C23" i="24"/>
  <c r="C22" i="24"/>
  <c r="G22" i="24" s="1"/>
  <c r="C21" i="24"/>
  <c r="I21" i="24" s="1"/>
  <c r="C20" i="24"/>
  <c r="C19" i="24"/>
  <c r="C18" i="24"/>
  <c r="C17" i="24"/>
  <c r="C16" i="24"/>
  <c r="C15" i="24"/>
  <c r="C9" i="24"/>
  <c r="C8" i="24"/>
  <c r="C7" i="24"/>
  <c r="B38" i="24"/>
  <c r="B37" i="24"/>
  <c r="B35" i="24"/>
  <c r="B34" i="24"/>
  <c r="B33" i="24"/>
  <c r="B32" i="24"/>
  <c r="B31" i="24"/>
  <c r="B30" i="24"/>
  <c r="B29" i="24"/>
  <c r="B28" i="24"/>
  <c r="B27" i="24"/>
  <c r="B26" i="24"/>
  <c r="B25" i="24"/>
  <c r="B24" i="24"/>
  <c r="B23" i="24"/>
  <c r="F23" i="24" s="1"/>
  <c r="B22" i="24"/>
  <c r="B21" i="24"/>
  <c r="B20" i="24"/>
  <c r="B19" i="24"/>
  <c r="K19" i="24" s="1"/>
  <c r="B17" i="24"/>
  <c r="B16" i="24"/>
  <c r="B15" i="24"/>
  <c r="B9" i="24"/>
  <c r="B8" i="24"/>
  <c r="B7" i="24"/>
  <c r="G30" i="24" l="1"/>
  <c r="K8" i="24"/>
  <c r="H8" i="24"/>
  <c r="F8" i="24"/>
  <c r="D8" i="24"/>
  <c r="J8" i="24"/>
  <c r="G25" i="24"/>
  <c r="M25" i="24"/>
  <c r="E25" i="24"/>
  <c r="L25" i="24"/>
  <c r="I25" i="24"/>
  <c r="K34" i="24"/>
  <c r="H34" i="24"/>
  <c r="F34" i="24"/>
  <c r="D34" i="24"/>
  <c r="J34" i="24"/>
  <c r="D9" i="24"/>
  <c r="J9" i="24"/>
  <c r="H9" i="24"/>
  <c r="K9" i="24"/>
  <c r="F9" i="24"/>
  <c r="D7" i="24"/>
  <c r="J7" i="24"/>
  <c r="H7" i="24"/>
  <c r="K7" i="24"/>
  <c r="F7" i="24"/>
  <c r="I16" i="24"/>
  <c r="L16" i="24"/>
  <c r="M16" i="24"/>
  <c r="G16" i="24"/>
  <c r="G33" i="24"/>
  <c r="M33" i="24"/>
  <c r="E33" i="24"/>
  <c r="L33" i="24"/>
  <c r="I33" i="24"/>
  <c r="D15" i="24"/>
  <c r="J15" i="24"/>
  <c r="H15" i="24"/>
  <c r="K15" i="24"/>
  <c r="F15" i="24"/>
  <c r="D25" i="24"/>
  <c r="J25" i="24"/>
  <c r="H25" i="24"/>
  <c r="K25" i="24"/>
  <c r="F25" i="24"/>
  <c r="K28" i="24"/>
  <c r="H28" i="24"/>
  <c r="F28" i="24"/>
  <c r="D28" i="24"/>
  <c r="K32" i="24"/>
  <c r="H32" i="24"/>
  <c r="F32" i="24"/>
  <c r="D32" i="24"/>
  <c r="J32" i="24"/>
  <c r="G23" i="24"/>
  <c r="M23" i="24"/>
  <c r="E23" i="24"/>
  <c r="L23" i="24"/>
  <c r="I23" i="24"/>
  <c r="G27" i="24"/>
  <c r="M27" i="24"/>
  <c r="E27" i="24"/>
  <c r="L27" i="24"/>
  <c r="I27" i="24"/>
  <c r="M38" i="24"/>
  <c r="E38" i="24"/>
  <c r="L38" i="24"/>
  <c r="G38" i="24"/>
  <c r="K58" i="24"/>
  <c r="I58" i="24"/>
  <c r="J58" i="24"/>
  <c r="I20" i="24"/>
  <c r="L20" i="24"/>
  <c r="M20" i="24"/>
  <c r="G20" i="24"/>
  <c r="E20" i="24"/>
  <c r="K18" i="24"/>
  <c r="H18" i="24"/>
  <c r="F18" i="24"/>
  <c r="D18" i="24"/>
  <c r="J18" i="24"/>
  <c r="K22" i="24"/>
  <c r="H22" i="24"/>
  <c r="F22" i="24"/>
  <c r="D22" i="24"/>
  <c r="J22" i="24"/>
  <c r="D35" i="24"/>
  <c r="J35" i="24"/>
  <c r="H35" i="24"/>
  <c r="F35" i="24"/>
  <c r="G17" i="24"/>
  <c r="M17" i="24"/>
  <c r="E17" i="24"/>
  <c r="L17" i="24"/>
  <c r="I17" i="24"/>
  <c r="I34" i="24"/>
  <c r="L34" i="24"/>
  <c r="M34" i="24"/>
  <c r="G34" i="24"/>
  <c r="E34" i="24"/>
  <c r="K35" i="24"/>
  <c r="K16" i="24"/>
  <c r="H16" i="24"/>
  <c r="F16" i="24"/>
  <c r="D16" i="24"/>
  <c r="J16" i="24"/>
  <c r="D29" i="24"/>
  <c r="J29" i="24"/>
  <c r="H29" i="24"/>
  <c r="K29" i="24"/>
  <c r="F29" i="24"/>
  <c r="G9" i="24"/>
  <c r="M9" i="24"/>
  <c r="E9" i="24"/>
  <c r="L9" i="24"/>
  <c r="I9" i="24"/>
  <c r="G21" i="24"/>
  <c r="M21" i="24"/>
  <c r="E21" i="24"/>
  <c r="L21" i="24"/>
  <c r="I24" i="24"/>
  <c r="L24" i="24"/>
  <c r="G24" i="24"/>
  <c r="E24" i="24"/>
  <c r="M24" i="24"/>
  <c r="I28" i="24"/>
  <c r="L28" i="24"/>
  <c r="E28" i="24"/>
  <c r="M28" i="24"/>
  <c r="G28" i="24"/>
  <c r="K74" i="24"/>
  <c r="I74" i="24"/>
  <c r="J74" i="24"/>
  <c r="J77" i="24" s="1"/>
  <c r="D19" i="24"/>
  <c r="J19" i="24"/>
  <c r="H19" i="24"/>
  <c r="F19" i="24"/>
  <c r="D23" i="24"/>
  <c r="J23" i="24"/>
  <c r="H23" i="24"/>
  <c r="K23" i="24"/>
  <c r="K26" i="24"/>
  <c r="H26" i="24"/>
  <c r="F26" i="24"/>
  <c r="D26" i="24"/>
  <c r="J26" i="24"/>
  <c r="D33" i="24"/>
  <c r="J33" i="24"/>
  <c r="H33" i="24"/>
  <c r="F33" i="24"/>
  <c r="K33" i="24"/>
  <c r="H37" i="24"/>
  <c r="F37" i="24"/>
  <c r="D37" i="24"/>
  <c r="J37" i="24"/>
  <c r="K37" i="24"/>
  <c r="I18" i="24"/>
  <c r="L18" i="24"/>
  <c r="M18" i="24"/>
  <c r="G18" i="24"/>
  <c r="E18" i="24"/>
  <c r="G31" i="24"/>
  <c r="M31" i="24"/>
  <c r="E31" i="24"/>
  <c r="L31" i="24"/>
  <c r="I31" i="24"/>
  <c r="G35" i="24"/>
  <c r="M35" i="24"/>
  <c r="E35" i="24"/>
  <c r="L35" i="24"/>
  <c r="I35" i="24"/>
  <c r="I45" i="24"/>
  <c r="G45" i="24"/>
  <c r="L45" i="24"/>
  <c r="E45" i="24"/>
  <c r="K30" i="24"/>
  <c r="H30" i="24"/>
  <c r="F30" i="24"/>
  <c r="D30" i="24"/>
  <c r="J30" i="24"/>
  <c r="I8" i="24"/>
  <c r="L8" i="24"/>
  <c r="E8" i="24"/>
  <c r="M8" i="24"/>
  <c r="G8" i="24"/>
  <c r="I38" i="24"/>
  <c r="M45" i="24"/>
  <c r="B45" i="24"/>
  <c r="B39" i="24"/>
  <c r="D17" i="24"/>
  <c r="J17" i="24"/>
  <c r="H17" i="24"/>
  <c r="F17" i="24"/>
  <c r="K17" i="24"/>
  <c r="K20" i="24"/>
  <c r="H20" i="24"/>
  <c r="F20" i="24"/>
  <c r="D20" i="24"/>
  <c r="J20" i="24"/>
  <c r="K24" i="24"/>
  <c r="H24" i="24"/>
  <c r="F24" i="24"/>
  <c r="D24" i="24"/>
  <c r="J24" i="24"/>
  <c r="D38" i="24"/>
  <c r="K38" i="24"/>
  <c r="J38" i="24"/>
  <c r="H38" i="24"/>
  <c r="F38" i="24"/>
  <c r="G15" i="24"/>
  <c r="M15" i="24"/>
  <c r="E15" i="24"/>
  <c r="L15" i="24"/>
  <c r="I15" i="24"/>
  <c r="G19" i="24"/>
  <c r="M19" i="24"/>
  <c r="E19" i="24"/>
  <c r="L19" i="24"/>
  <c r="I19" i="24"/>
  <c r="G29" i="24"/>
  <c r="M29" i="24"/>
  <c r="E29" i="24"/>
  <c r="L29" i="24"/>
  <c r="I29" i="24"/>
  <c r="I32" i="24"/>
  <c r="L32" i="24"/>
  <c r="M32" i="24"/>
  <c r="G32" i="24"/>
  <c r="I37" i="24"/>
  <c r="G37" i="24"/>
  <c r="L37" i="24"/>
  <c r="M37" i="24"/>
  <c r="E37" i="24"/>
  <c r="J28" i="24"/>
  <c r="K66" i="24"/>
  <c r="I66" i="24"/>
  <c r="J66" i="24"/>
  <c r="D21" i="24"/>
  <c r="J21" i="24"/>
  <c r="H21" i="24"/>
  <c r="K21" i="24"/>
  <c r="F21" i="24"/>
  <c r="B14" i="24"/>
  <c r="B6" i="24"/>
  <c r="D27" i="24"/>
  <c r="J27" i="24"/>
  <c r="H27" i="24"/>
  <c r="K27" i="24"/>
  <c r="F27" i="24"/>
  <c r="D31" i="24"/>
  <c r="J31" i="24"/>
  <c r="H31" i="24"/>
  <c r="K31" i="24"/>
  <c r="F31" i="24"/>
  <c r="G7" i="24"/>
  <c r="M7" i="24"/>
  <c r="E7" i="24"/>
  <c r="L7" i="24"/>
  <c r="I7" i="24"/>
  <c r="I26" i="24"/>
  <c r="L26" i="24"/>
  <c r="G26" i="24"/>
  <c r="E26" i="24"/>
  <c r="E16" i="24"/>
  <c r="E30" i="24"/>
  <c r="K53" i="24"/>
  <c r="I53" i="24"/>
  <c r="K61" i="24"/>
  <c r="I61" i="24"/>
  <c r="K69" i="24"/>
  <c r="I69" i="24"/>
  <c r="C39" i="24"/>
  <c r="I43" i="24"/>
  <c r="G43" i="24"/>
  <c r="L43" i="24"/>
  <c r="K55" i="24"/>
  <c r="I55" i="24"/>
  <c r="K63" i="24"/>
  <c r="I63" i="24"/>
  <c r="K71" i="24"/>
  <c r="I71" i="24"/>
  <c r="K52" i="24"/>
  <c r="I52" i="24"/>
  <c r="K60" i="24"/>
  <c r="I60" i="24"/>
  <c r="K68" i="24"/>
  <c r="I68" i="24"/>
  <c r="E22" i="24"/>
  <c r="K57" i="24"/>
  <c r="I57" i="24"/>
  <c r="K65" i="24"/>
  <c r="I65" i="24"/>
  <c r="K73" i="24"/>
  <c r="I73" i="24"/>
  <c r="I41" i="24"/>
  <c r="G41" i="24"/>
  <c r="L41" i="24"/>
  <c r="K54" i="24"/>
  <c r="I54" i="24"/>
  <c r="K62" i="24"/>
  <c r="I62" i="24"/>
  <c r="K70" i="24"/>
  <c r="I70" i="24"/>
  <c r="C14" i="24"/>
  <c r="C6" i="24"/>
  <c r="I22" i="24"/>
  <c r="L22" i="24"/>
  <c r="I30" i="24"/>
  <c r="L30" i="24"/>
  <c r="K51" i="24"/>
  <c r="I51" i="24"/>
  <c r="K59" i="24"/>
  <c r="I59" i="24"/>
  <c r="K67" i="24"/>
  <c r="I67" i="24"/>
  <c r="K75" i="24"/>
  <c r="K77" i="24" s="1"/>
  <c r="I75" i="24"/>
  <c r="M22" i="24"/>
  <c r="M43" i="24"/>
  <c r="K56" i="24"/>
  <c r="I56" i="24"/>
  <c r="K64" i="24"/>
  <c r="I64" i="24"/>
  <c r="K72" i="24"/>
  <c r="I72" i="24"/>
  <c r="F40" i="24"/>
  <c r="J41" i="24"/>
  <c r="F42" i="24"/>
  <c r="J43" i="24"/>
  <c r="F44" i="24"/>
  <c r="H40" i="24"/>
  <c r="H42" i="24"/>
  <c r="H44" i="24"/>
  <c r="J40" i="24"/>
  <c r="J42" i="24"/>
  <c r="J44" i="24"/>
  <c r="E40" i="24"/>
  <c r="E42" i="24"/>
  <c r="E44" i="24"/>
  <c r="J79" i="24" l="1"/>
  <c r="I6" i="24"/>
  <c r="L6" i="24"/>
  <c r="G6" i="24"/>
  <c r="E6" i="24"/>
  <c r="M6" i="24"/>
  <c r="I14" i="24"/>
  <c r="L14" i="24"/>
  <c r="M14" i="24"/>
  <c r="E14" i="24"/>
  <c r="G14" i="24"/>
  <c r="I39" i="24"/>
  <c r="G39" i="24"/>
  <c r="L39" i="24"/>
  <c r="M39" i="24"/>
  <c r="E39" i="24"/>
  <c r="I77" i="24"/>
  <c r="K78" i="24" s="1"/>
  <c r="H39" i="24"/>
  <c r="F39" i="24"/>
  <c r="D39" i="24"/>
  <c r="J39" i="24"/>
  <c r="K39" i="24"/>
  <c r="K79" i="24"/>
  <c r="K6" i="24"/>
  <c r="H6" i="24"/>
  <c r="F6" i="24"/>
  <c r="D6" i="24"/>
  <c r="J6" i="24"/>
  <c r="H45" i="24"/>
  <c r="F45" i="24"/>
  <c r="D45" i="24"/>
  <c r="J45" i="24"/>
  <c r="K45" i="24"/>
  <c r="K14" i="24"/>
  <c r="H14" i="24"/>
  <c r="F14" i="24"/>
  <c r="D14" i="24"/>
  <c r="J14" i="24"/>
  <c r="I78" i="24" l="1"/>
  <c r="I79" i="24"/>
  <c r="J78" i="24"/>
  <c r="I83" i="24" l="1"/>
  <c r="I82" i="24"/>
  <c r="I81" i="24"/>
</calcChain>
</file>

<file path=xl/sharedStrings.xml><?xml version="1.0" encoding="utf-8"?>
<sst xmlns="http://schemas.openxmlformats.org/spreadsheetml/2006/main" count="1682" uniqueCount="521">
  <si>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</si>
  <si>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</si>
  <si>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</si>
  <si>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</si>
  <si>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</si>
  <si>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</si>
  <si>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</si>
  <si>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</si>
  <si>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</si>
  <si>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</si>
  <si>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</si>
  <si>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</si>
  <si>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</si>
  <si>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Pirna (077)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</si>
  <si>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</si>
  <si>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</si>
  <si>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</si>
  <si>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</si>
  <si>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</si>
  <si>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</si>
  <si>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</si>
  <si>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</si>
  <si>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</si>
  <si>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</si>
  <si>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</si>
  <si>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</si>
  <si>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</si>
  <si>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</si>
  <si>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</si>
  <si>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</si>
  <si>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</si>
  <si>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</si>
  <si>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</si>
  <si>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</si>
  <si>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</si>
  <si>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</si>
  <si>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</si>
  <si>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</si>
  <si>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</si>
  <si>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</si>
  <si>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</si>
  <si>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</si>
  <si>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</si>
  <si>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</si>
  <si>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</si>
  <si>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</si>
  <si>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</si>
  <si>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</si>
  <si>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</si>
  <si>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</si>
  <si>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</si>
  <si>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</si>
  <si>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</si>
  <si>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</si>
  <si>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</si>
  <si>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</si>
  <si>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</si>
  <si>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</si>
  <si>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</si>
  <si>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</si>
  <si>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</si>
  <si>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</si>
  <si>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</si>
  <si>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</si>
  <si>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</si>
  <si>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</si>
  <si>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</si>
  <si>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</si>
  <si>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</si>
  <si>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</si>
  <si>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</si>
  <si>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</si>
  <si>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</si>
  <si>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</si>
  <si>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</si>
  <si>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</si>
  <si>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</si>
  <si>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</si>
  <si>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</si>
  <si>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</si>
  <si>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</si>
  <si>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</si>
  <si>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</si>
  <si>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</si>
  <si>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</si>
  <si>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</si>
  <si>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</si>
  <si>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</si>
  <si>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</si>
  <si>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</si>
  <si>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</si>
  <si>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</si>
  <si>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Pirna (077);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</si>
  <si>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</si>
  <si>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</si>
  <si>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</si>
  <si>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</si>
  <si>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</si>
  <si>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</si>
  <si>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</si>
  <si>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</si>
  <si>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</si>
  <si>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</si>
  <si>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</si>
  <si>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</si>
  <si>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</si>
  <si>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</si>
  <si>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</si>
  <si>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</si>
  <si>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</si>
  <si>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</si>
  <si>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</si>
  <si>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</si>
  <si>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</si>
  <si>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</si>
  <si>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</si>
  <si>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</si>
  <si>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</si>
  <si>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</si>
  <si>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</si>
  <si>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</si>
  <si>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</si>
  <si>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</si>
  <si>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</si>
  <si>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</si>
  <si>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</si>
  <si>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</si>
  <si>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</si>
  <si>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</si>
  <si>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</si>
  <si>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</si>
  <si>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</si>
  <si>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</si>
  <si>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</si>
  <si>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</si>
  <si>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</si>
  <si>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</si>
  <si>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</si>
  <si>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</si>
  <si>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</si>
  <si>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</si>
  <si>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</si>
  <si>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</si>
  <si>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</si>
  <si>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</si>
  <si>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</si>
  <si>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</si>
  <si>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</si>
  <si>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</si>
  <si>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</si>
  <si>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</si>
  <si>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</si>
  <si>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</si>
  <si>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</si>
  <si>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</si>
  <si>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</si>
  <si>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</si>
  <si>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</si>
  <si>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</si>
  <si>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</si>
  <si>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</si>
  <si>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</si>
  <si>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</si>
  <si>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</si>
  <si>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</si>
  <si>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</si>
  <si>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</si>
  <si>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</si>
  <si>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</si>
  <si>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</si>
  <si>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</si>
  <si>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</si>
  <si>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</si>
  <si>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</si>
  <si>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</si>
  <si>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</si>
  <si>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</si>
  <si>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</si>
  <si>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</si>
  <si>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</si>
  <si>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</si>
  <si>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</si>
  <si>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</si>
  <si>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Pirna (077)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</si>
  <si>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</si>
  <si>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</si>
  <si>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</si>
  <si>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</si>
  <si>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</si>
  <si>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</si>
  <si>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</si>
  <si>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</si>
  <si>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</si>
  <si>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</si>
  <si>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</si>
  <si>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</si>
  <si>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</si>
  <si>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</si>
  <si>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</si>
  <si>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</si>
  <si>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</si>
  <si>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</si>
  <si>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</si>
  <si>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</si>
  <si>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</si>
  <si>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</si>
  <si>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</si>
  <si>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</si>
  <si>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</si>
  <si>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</si>
  <si>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</si>
  <si>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</si>
  <si>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</si>
  <si>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</si>
  <si>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</si>
  <si>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</si>
  <si>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</si>
  <si>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</si>
  <si>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</si>
  <si>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</si>
  <si>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</si>
  <si>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</si>
  <si>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</si>
  <si>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</si>
  <si>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</si>
  <si>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</si>
  <si>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</si>
  <si>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</si>
  <si>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</si>
  <si>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</si>
  <si>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</si>
  <si>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</si>
  <si>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</si>
  <si>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</si>
  <si>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</si>
  <si>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</si>
  <si>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</si>
  <si>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</si>
  <si>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</si>
  <si>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</si>
  <si>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</si>
  <si>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</si>
  <si>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</si>
  <si>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</si>
  <si>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</si>
  <si>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</si>
  <si>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</si>
  <si>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</si>
  <si>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</si>
  <si>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</si>
  <si>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</si>
  <si>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</si>
  <si>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</si>
  <si>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</si>
  <si>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</si>
  <si>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</si>
  <si>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</si>
  <si>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</si>
  <si>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</si>
  <si>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</si>
  <si>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</si>
  <si>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</si>
  <si>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</si>
  <si>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</si>
  <si>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</si>
  <si>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</si>
  <si>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</si>
  <si>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</si>
  <si>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</si>
  <si>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</si>
  <si>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</si>
  <si>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</si>
  <si>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</si>
  <si>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</si>
  <si>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</si>
  <si>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</si>
  <si>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</si>
  <si>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</si>
  <si>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</si>
  <si>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</si>
  <si>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</si>
  <si>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</si>
  <si>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</si>
  <si>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</si>
  <si>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</si>
  <si>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</si>
  <si>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</si>
  <si>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</si>
  <si>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</si>
  <si>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</si>
  <si>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</si>
  <si>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</si>
  <si>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</si>
  <si>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</si>
  <si>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</si>
  <si>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</si>
  <si>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</si>
  <si>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</si>
  <si>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</si>
  <si>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</si>
  <si>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</si>
  <si>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</si>
  <si>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</si>
  <si>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</si>
  <si>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</si>
  <si>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</si>
  <si>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</si>
  <si>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</si>
  <si>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</si>
  <si>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</si>
  <si>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</si>
  <si>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</si>
  <si>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</si>
  <si>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</si>
  <si>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</si>
  <si>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</si>
  <si>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</si>
  <si>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</si>
  <si>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</si>
  <si>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</si>
  <si>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</si>
  <si>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</si>
  <si>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</si>
  <si>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</si>
  <si>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</si>
  <si>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</si>
  <si>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</si>
  <si>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Pirna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</si>
  <si>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</si>
  <si>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</si>
  <si>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</si>
  <si>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</si>
  <si>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</si>
  <si>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</si>
  <si>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</si>
  <si>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</si>
  <si>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</si>
  <si>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</si>
  <si>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</si>
  <si>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</si>
  <si>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</si>
  <si>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</si>
  <si>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</si>
  <si>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</si>
  <si>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</si>
  <si>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</si>
  <si>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</si>
  <si>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</si>
  <si>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</si>
  <si>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</si>
  <si>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</si>
  <si>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</si>
  <si>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</si>
  <si>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</si>
  <si>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</si>
  <si>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</si>
  <si>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</si>
  <si>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</si>
  <si>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</si>
  <si>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</si>
  <si>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</si>
  <si>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</si>
  <si>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</si>
  <si>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</si>
  <si>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</si>
  <si>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</si>
  <si>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</si>
  <si>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</si>
  <si>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</si>
  <si>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</si>
  <si>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</si>
  <si>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</si>
  <si>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</si>
  <si>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</si>
  <si>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Pirna (077);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</si>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</sst>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{54F3D1DE-45C7-4488-A325-2DBAF30F53CE}</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62C2-4A8F-9A13-F18A86974EC6}"/>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{0842717C-914B-46FF-AEBA-ABFEE697D17E}</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62C2-4A8F-9A13-F18A86974EC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{DCE2F7EE-1402-4732-B87E-42E22665519B}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62C2-4A8F-9A13-F18A86974EC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{31BFA934-B06F-47F9-A6F2-B629F51EC2D7}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2C2-4A8F-9A13-F18A86974EC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1.0109434629868324</c:v>
                </c:pt>
                <c:pt idx="1">
                  <c:v>0.53902318103720548</c:v>
                </c:pt>
                <c:pt idx="2">
                  <c:v>0.95490282911153723</c:v>
                </c:pt>
                <c:pt idx="3">
                  <c:v>1.0875687030768</c:v>
                </c:pt>
              </c:numCache>
            </c:numRef>
          </c:val>
          <c:extLst>
            <c:ext xmlns:c16="http://schemas.microsoft.com/office/drawing/2014/chart" uri="{C3380CC4-5D6E-409C-BE32-E72D297353CC}">
              <c16:uniqueId val="{00000004-62C2-4A8F-9A13-F18A86974EC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{243CAE89-E410-48B2-9836-429011A9E152}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2C2-4A8F-9A13-F18A86974EC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{57C9A3C8-9301-4AF1-8894-0599CFDAC2DF}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2C2-4A8F-9A13-F18A86974EC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{B5AD69BB-8E4E-4480-9480-FED28E1E3D36}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2C2-4A8F-9A13-F18A86974EC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{EB2EE115-53C6-4DC4-83BF-E81FD9BBFAB8}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2C2-4A8F-9A13-F18A86974E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2C2-4A8F-9A13-F18A86974EC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2C2-4A8F-9A13-F18A86974EC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{E2406037-AB0C-4A47-943E-FCD43143C589}</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A1DB-4391-A83C-59CEBDC46C6A}"/>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{09446D9F-2C6C-4EB4-9380-0F866FB7E17A}</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A1DB-4391-A83C-59CEBDC46C6A}"/>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{0A646F1A-D9F7-45CD-9C71-704B3B347997}</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A1DB-4391-A83C-59CEBDC46C6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{9142F373-1909-497E-8898-E648D94D457E}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1DB-4391-A83C-59CEBDC46C6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-3.1369688126937807</c:v>
                </c:pt>
                <c:pt idx="1">
                  <c:v>-3.5996476124832824</c:v>
                </c:pt>
                <c:pt idx="2">
                  <c:v>-3.6279896103654186</c:v>
                </c:pt>
                <c:pt idx="3">
                  <c:v>-2.8655893304673015</c:v>
                </c:pt>
              </c:numCache>
            </c:numRef>
          </c:val>
          <c:extLst>
            <c:ext xmlns:c16="http://schemas.microsoft.com/office/drawing/2014/chart" uri="{C3380CC4-5D6E-409C-BE32-E72D297353CC}">
              <c16:uniqueId val="{00000004-A1DB-4391-A83C-59CEBDC46C6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{CCBA0139-950B-47A9-8047-BDA365AE247E}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1DB-4391-A83C-59CEBDC46C6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{7B5EDA22-B89B-41CE-B8AA-E322E00ECB09}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1DB-4391-A83C-59CEBDC46C6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{40A341FC-4B05-478F-A9C1-731BF6FB80FA}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1DB-4391-A83C-59CEBDC46C6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{B37B5C88-A210-4180-846E-05B1142DB647}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1DB-4391-A83C-59CEBDC46C6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1DB-4391-A83C-59CEBDC46C6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1DB-4391-A83C-59CEBDC46C6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{8D84A040-B76A-417B-B2BA-746AFBB5DE35}</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F3FD-4FA0-8A12-9A13193D8FF9}"/>
                </c:ext>
              </c:extLst>
            </c:dLbl>
            <c:dLbl>
              <c:idx val="1"/>
              <c:tx>
                <c:strRef>
                  <c:f>Daten_Diagramme!$D$15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{7C623F1F-E963-427C-8BA0-A17A713B428B}</c15:txfldGUID>
                      <c15:f>Daten_Diagramme!$D$15</c15:f>
                      <c15:dlblFieldTableCache>
                        <c:ptCount val="1"/>
                        <c:pt idx="0">
                          <c:v>-1.5</c:v>
                        </c:pt>
                      </c15:dlblFieldTableCache>
                    </c15:dlblFTEntry>
                  </c15:dlblFieldTable>
                  <c15:showDataLabelsRange val="0"/>
                </c:ext>
                <c:ext xmlns:c16="http://schemas.microsoft.com/office/drawing/2014/chart" uri="{C3380CC4-5D6E-409C-BE32-E72D297353CC}">
                  <c16:uniqueId val="{00000001-F3FD-4FA0-8A12-9A13193D8FF9}"/>
                </c:ext>
              </c:extLst>
            </c:dLbl>
            <c:dLbl>
              <c:idx val="2"/>
              <c:tx>
                <c:strRef>
                  <c:f>Daten_Diagramme!$D$16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{BD2D000E-5556-4082-91EA-ADABA5AF096F}</c15:txfldGUID>
                      <c15:f>Daten_Diagramme!$D$16</c15:f>
                      <c15:dlblFieldTableCache>
                        <c:ptCount val="1"/>
                        <c:pt idx="0">
                          <c:v>1.2</c:v>
                        </c:pt>
                      </c15:dlblFieldTableCache>
                    </c15:dlblFTEntry>
                  </c15:dlblFieldTable>
                  <c15:showDataLabelsRange val="0"/>
                </c:ext>
                <c:ext xmlns:c16="http://schemas.microsoft.com/office/drawing/2014/chart" uri="{C3380CC4-5D6E-409C-BE32-E72D297353CC}">
                  <c16:uniqueId val="{00000002-F3FD-4FA0-8A12-9A13193D8FF9}"/>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{FE38470C-7A67-4FE8-AF11-BD96DA8C6FC3}</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F3FD-4FA0-8A12-9A13193D8FF9}"/>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{A33A1D78-AF45-489A-8CFC-EC244EB37B68}</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F3FD-4FA0-8A12-9A13193D8FF9}"/>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{77AE546D-9547-47C1-876F-6F7A71CF64F5}</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F3FD-4FA0-8A12-9A13193D8FF9}"/>
                </c:ext>
              </c:extLst>
            </c:dLbl>
            <c:dLbl>
              <c:idx val="6"/>
              <c:tx>
                <c:strRef>
                  <c:f>Daten_Diagramme!$D$20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{0C43E9FC-5CC2-4450-965A-757BD7BDED70}</c15:txfldGUID>
                      <c15:f>Daten_Diagramme!$D$20</c15:f>
                      <c15:dlblFieldTableCache>
                        <c:ptCount val="1"/>
                        <c:pt idx="0">
                          <c:v>-3.8</c:v>
                        </c:pt>
                      </c15:dlblFieldTableCache>
                    </c15:dlblFTEntry>
                  </c15:dlblFieldTable>
                  <c15:showDataLabelsRange val="0"/>
                </c:ext>
                <c:ext xmlns:c16="http://schemas.microsoft.com/office/drawing/2014/chart" uri="{C3380CC4-5D6E-409C-BE32-E72D297353CC}">
                  <c16:uniqueId val="{00000006-F3FD-4FA0-8A12-9A13193D8FF9}"/>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{60AFF170-E47E-4AB1-88D9-7E86EFF68D28}</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F3FD-4FA0-8A12-9A13193D8FF9}"/>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{92D437CB-B6BC-4BCD-BD11-2093336538E4}</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F3FD-4FA0-8A12-9A13193D8FF9}"/>
                </c:ext>
              </c:extLst>
            </c:dLbl>
            <c:dLbl>
              <c:idx val="9"/>
              <c:tx>
                <c:strRef>
                  <c:f>Daten_Diagramme!$D$23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{99F7219D-848C-4013-A495-FFE5D1D3F2C7}</c15:txfldGUID>
                      <c15:f>Daten_Diagramme!$D$23</c15:f>
                      <c15:dlblFieldTableCache>
                        <c:ptCount val="1"/>
                        <c:pt idx="0">
                          <c:v>1.9</c:v>
                        </c:pt>
                      </c15:dlblFieldTableCache>
                    </c15:dlblFTEntry>
                  </c15:dlblFieldTable>
                  <c15:showDataLabelsRange val="0"/>
                </c:ext>
                <c:ext xmlns:c16="http://schemas.microsoft.com/office/drawing/2014/chart" uri="{C3380CC4-5D6E-409C-BE32-E72D297353CC}">
                  <c16:uniqueId val="{00000009-F3FD-4FA0-8A12-9A13193D8FF9}"/>
                </c:ext>
              </c:extLst>
            </c:dLbl>
            <c:dLbl>
              <c:idx val="10"/>
              <c:tx>
                <c:strRef>
                  <c:f>Daten_Diagramme!$D$24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{5C3A1F61-9DA0-4A40-B7D8-11575FA1CE87}</c15:txfldGUID>
                      <c15:f>Daten_Diagramme!$D$24</c15:f>
                      <c15:dlblFieldTableCache>
                        <c:ptCount val="1"/>
                        <c:pt idx="0">
                          <c:v>4.3</c:v>
                        </c:pt>
                      </c15:dlblFieldTableCache>
                    </c15:dlblFTEntry>
                  </c15:dlblFieldTable>
                  <c15:showDataLabelsRange val="0"/>
                </c:ext>
                <c:ext xmlns:c16="http://schemas.microsoft.com/office/drawing/2014/chart" uri="{C3380CC4-5D6E-409C-BE32-E72D297353CC}">
                  <c16:uniqueId val="{0000000A-F3FD-4FA0-8A12-9A13193D8FF9}"/>
                </c:ext>
              </c:extLst>
            </c:dLbl>
            <c:dLbl>
              <c:idx val="11"/>
              <c:tx>
                <c:strRef>
                  <c:f>Daten_Diagramme!$D$25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{CDBD3399-20BB-45A1-A266-A51B693D068F}</c15:txfldGUID>
                      <c15:f>Daten_Diagramme!$D$25</c15:f>
                      <c15:dlblFieldTableCache>
                        <c:ptCount val="1"/>
                        <c:pt idx="0">
                          <c:v>9.7</c:v>
                        </c:pt>
                      </c15:dlblFieldTableCache>
                    </c15:dlblFTEntry>
                  </c15:dlblFieldTable>
                  <c15:showDataLabelsRange val="0"/>
                </c:ext>
                <c:ext xmlns:c16="http://schemas.microsoft.com/office/drawing/2014/chart" uri="{C3380CC4-5D6E-409C-BE32-E72D297353CC}">
                  <c16:uniqueId val="{0000000B-F3FD-4FA0-8A12-9A13193D8FF9}"/>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{B094AC4D-D4E9-4561-AA34-E1BA5D7C16B3}</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F3FD-4FA0-8A12-9A13193D8FF9}"/>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{A3B15B33-6D46-432A-9EDE-A4C7F557F51E}</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F3FD-4FA0-8A12-9A13193D8FF9}"/>
                </c:ext>
              </c:extLst>
            </c:dLbl>
            <c:dLbl>
              <c:idx val="14"/>
              <c:tx>
                <c:strRef>
                  <c:f>Daten_Diagramme!$D$28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{F05E6936-E829-49B8-AD91-5A125088F72A}</c15:txfldGUID>
                      <c15:f>Daten_Diagramme!$D$28</c15:f>
                      <c15:dlblFieldTableCache>
                        <c:ptCount val="1"/>
                        <c:pt idx="0">
                          <c:v>-5.7</c:v>
                        </c:pt>
                      </c15:dlblFieldTableCache>
                    </c15:dlblFTEntry>
                  </c15:dlblFieldTable>
                  <c15:showDataLabelsRange val="0"/>
                </c:ext>
                <c:ext xmlns:c16="http://schemas.microsoft.com/office/drawing/2014/chart" uri="{C3380CC4-5D6E-409C-BE32-E72D297353CC}">
                  <c16:uniqueId val="{0000000E-F3FD-4FA0-8A12-9A13193D8FF9}"/>
                </c:ext>
              </c:extLst>
            </c:dLbl>
            <c:dLbl>
              <c:idx val="15"/>
              <c:tx>
                <c:strRef>
                  <c:f>Daten_Diagramme!$D$29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{9F329FBF-E249-4AC1-BD19-4BF174F3E3BA}</c15:txfldGUID>
                      <c15:f>Daten_Diagramme!$D$29</c15:f>
                      <c15:dlblFieldTableCache>
                        <c:ptCount val="1"/>
                        <c:pt idx="0">
                          <c:v>-7.0</c:v>
                        </c:pt>
                      </c15:dlblFieldTableCache>
                    </c15:dlblFTEntry>
                  </c15:dlblFieldTable>
                  <c15:showDataLabelsRange val="0"/>
                </c:ext>
                <c:ext xmlns:c16="http://schemas.microsoft.com/office/drawing/2014/chart" uri="{C3380CC4-5D6E-409C-BE32-E72D297353CC}">
                  <c16:uniqueId val="{0000000F-F3FD-4FA0-8A12-9A13193D8FF9}"/>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{AA94E6EC-EAD2-4851-A929-9D592351CDDF}</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F3FD-4FA0-8A12-9A13193D8FF9}"/>
                </c:ext>
              </c:extLst>
            </c:dLbl>
            <c:dLbl>
              <c:idx val="17"/>
              <c:tx>
                <c:strRef>
                  <c:f>Daten_Diagramme!$D$31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{1096BBFF-03CC-47BA-BF5E-CDA6EA77DCD0}</c15:txfldGUID>
                      <c15:f>Daten_Diagramme!$D$31</c15:f>
                      <c15:dlblFieldTableCache>
                        <c:ptCount val="1"/>
                        <c:pt idx="0">
                          <c:v>0.0</c:v>
                        </c:pt>
                      </c15:dlblFieldTableCache>
                    </c15:dlblFTEntry>
                  </c15:dlblFieldTable>
                  <c15:showDataLabelsRange val="0"/>
                </c:ext>
                <c:ext xmlns:c16="http://schemas.microsoft.com/office/drawing/2014/chart" uri="{C3380CC4-5D6E-409C-BE32-E72D297353CC}">
                  <c16:uniqueId val="{00000011-F3FD-4FA0-8A12-9A13193D8FF9}"/>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{AA115D90-31CE-47A5-8C8A-B4D2206C5451}</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F3FD-4FA0-8A12-9A13193D8FF9}"/>
                </c:ext>
              </c:extLst>
            </c:dLbl>
            <c:dLbl>
              <c:idx val="19"/>
              <c:tx>
                <c:strRef>
                  <c:f>Daten_Diagramme!$D$33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{9BF1233B-7B6B-441B-ABEB-496E3E74A569}</c15:txfldGUID>
                      <c15:f>Daten_Diagramme!$D$33</c15:f>
                      <c15:dlblFieldTableCache>
                        <c:ptCount val="1"/>
                        <c:pt idx="0">
                          <c:v>3.1</c:v>
                        </c:pt>
                      </c15:dlblFieldTableCache>
                    </c15:dlblFTEntry>
                  </c15:dlblFieldTable>
                  <c15:showDataLabelsRange val="0"/>
                </c:ext>
                <c:ext xmlns:c16="http://schemas.microsoft.com/office/drawing/2014/chart" uri="{C3380CC4-5D6E-409C-BE32-E72D297353CC}">
                  <c16:uniqueId val="{00000013-F3FD-4FA0-8A12-9A13193D8FF9}"/>
                </c:ext>
              </c:extLst>
            </c:dLbl>
            <c:dLbl>
              <c:idx val="20"/>
              <c:tx>
                <c:strRef>
                  <c:f>Daten_Diagramme!$D$34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{93E5EB04-89C7-4946-AF86-8168ECAEC1F9}</c15:txfldGUID>
                      <c15:f>Daten_Diagramme!$D$34</c15:f>
                      <c15:dlblFieldTableCache>
                        <c:ptCount val="1"/>
                        <c:pt idx="0">
                          <c:v>5.2</c:v>
                        </c:pt>
                      </c15:dlblFieldTableCache>
                    </c15:dlblFTEntry>
                  </c15:dlblFieldTable>
                  <c15:showDataLabelsRange val="0"/>
                </c:ext>
                <c:ext xmlns:c16="http://schemas.microsoft.com/office/drawing/2014/chart" uri="{C3380CC4-5D6E-409C-BE32-E72D297353CC}">
                  <c16:uniqueId val="{00000014-F3FD-4FA0-8A12-9A13193D8FF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{A597603E-E3A4-44AC-A8BA-039616AB73B3}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3FD-4FA0-8A12-9A13193D8FF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{E79B6814-6FD3-4D14-8BC8-ADC44138387F}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3FD-4FA0-8A12-9A13193D8FF9}"/>
                </c:ext>
              </c:extLst>
            </c:dLbl>
            <c:dLbl>
              <c:idx val="23"/>
              <c:tx>
                <c:strRef>
                  <c:f>Daten_Diagramme!$D$37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{D90D34CD-3ECF-467D-8C67-A2FD85D084B5}</c15:txfldGUID>
                      <c15:f>Daten_Diagramme!$D$37</c15:f>
                      <c15:dlblFieldTableCache>
                        <c:ptCount val="1"/>
                        <c:pt idx="0">
                          <c:v>-1.5</c:v>
                        </c:pt>
                      </c15:dlblFieldTableCache>
                    </c15:dlblFTEntry>
                  </c15:dlblFieldTable>
                  <c15:showDataLabelsRange val="0"/>
                </c:ext>
                <c:ext xmlns:c16="http://schemas.microsoft.com/office/drawing/2014/chart" uri="{C3380CC4-5D6E-409C-BE32-E72D297353CC}">
                  <c16:uniqueId val="{00000017-F3FD-4FA0-8A12-9A13193D8FF9}"/>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{9E264DDD-ABAE-4D20-AB60-549AF0A1C90F}</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F3FD-4FA0-8A12-9A13193D8FF9}"/>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{B6540AA7-075E-473E-A786-0FA8A78294DB}</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F3FD-4FA0-8A12-9A13193D8FF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{1DA636A9-87D0-46C0-A6AA-2EB23D200FC1}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3FD-4FA0-8A12-9A13193D8FF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{B84EFAE9-29B0-47E5-BBCC-625F3C7E0862}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3FD-4FA0-8A12-9A13193D8FF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{D0A8D750-991A-4D94-A272-6DD196AB1851}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3FD-4FA0-8A12-9A13193D8FF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{FFD0614C-310F-436A-BB56-C041FA0C2977}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3FD-4FA0-8A12-9A13193D8FF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{3F050E0C-5626-44D8-ADEE-C3A67B409B58}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3FD-4FA0-8A12-9A13193D8FF9}"/>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{D67B3D7C-EC0A-42CD-A44F-C634FEC53721}</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F3FD-4FA0-8A12-9A13193D8F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1.0109434629868324</c:v>
                </c:pt>
                <c:pt idx="1">
                  <c:v>-1.5489467162329615</c:v>
                </c:pt>
                <c:pt idx="2">
                  <c:v>1.2337217272104182</c:v>
                </c:pt>
                <c:pt idx="3">
                  <c:v>-0.7637835103692463</c:v>
                </c:pt>
                <c:pt idx="4">
                  <c:v>0.68137573004542507</c:v>
                </c:pt>
                <c:pt idx="5">
                  <c:v>-0.15802781289506954</c:v>
                </c:pt>
                <c:pt idx="6">
                  <c:v>-3.7698412698412698</c:v>
                </c:pt>
                <c:pt idx="7">
                  <c:v>1.4851485148514851</c:v>
                </c:pt>
                <c:pt idx="8">
                  <c:v>-0.13750429700928155</c:v>
                </c:pt>
                <c:pt idx="9">
                  <c:v>1.8824871648602395</c:v>
                </c:pt>
                <c:pt idx="10">
                  <c:v>4.2946614971667163</c:v>
                </c:pt>
                <c:pt idx="11">
                  <c:v>9.7173144876325086</c:v>
                </c:pt>
                <c:pt idx="12">
                  <c:v>0.44313146233382572</c:v>
                </c:pt>
                <c:pt idx="13">
                  <c:v>2.9930686830497795</c:v>
                </c:pt>
                <c:pt idx="14">
                  <c:v>-5.7409879839786377</c:v>
                </c:pt>
                <c:pt idx="15">
                  <c:v>-6.9943289224952743</c:v>
                </c:pt>
                <c:pt idx="16">
                  <c:v>2.7578947368421054</c:v>
                </c:pt>
                <c:pt idx="17">
                  <c:v>-2.6041666666666668E-2</c:v>
                </c:pt>
                <c:pt idx="18">
                  <c:v>2.3312411938004356</c:v>
                </c:pt>
                <c:pt idx="19">
                  <c:v>3.1494998648283321</c:v>
                </c:pt>
                <c:pt idx="20">
                  <c:v>5.2162282657155599</c:v>
                </c:pt>
                <c:pt idx="21">
                  <c:v>0</c:v>
                </c:pt>
                <c:pt idx="23">
                  <c:v>-1.5489467162329615</c:v>
                </c:pt>
                <c:pt idx="24">
                  <c:v>-7.6647040379054454E-2</c:v>
                </c:pt>
                <c:pt idx="25">
                  <c:v>1.7350513140914026</c:v>
                </c:pt>
              </c:numCache>
            </c:numRef>
          </c:val>
          <c:extLst>
            <c:ext xmlns:c16="http://schemas.microsoft.com/office/drawing/2014/chart" uri="{C3380CC4-5D6E-409C-BE32-E72D297353CC}">
              <c16:uniqueId val="{00000020-F3FD-4FA0-8A12-9A13193D8FF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{64577069-A50A-4728-81DD-6A5CE9019ED0}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3FD-4FA0-8A12-9A13193D8FF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{B6D3C911-CA0D-4C30-87EA-71D3A9380EE9}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3FD-4FA0-8A12-9A13193D8FF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{E055BD3B-44D4-4AB3-8471-DC289029E255}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3FD-4FA0-8A12-9A13193D8FF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{E0DD72D2-1120-4DBB-A3D3-1527B088E81E}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3FD-4FA0-8A12-9A13193D8FF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{919109B1-0B9B-4208-8BA1-FB7E6A58688C}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3FD-4FA0-8A12-9A13193D8FF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{59150BF5-15E0-44D5-84CA-585C2BF8399E}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3FD-4FA0-8A12-9A13193D8FF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{D778047B-B36C-4CFC-96BB-3CE15B3609C8}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3FD-4FA0-8A12-9A13193D8FF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{39D3739D-82C0-442C-95CA-DC158ADC0672}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3FD-4FA0-8A12-9A13193D8FF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{1D576AF4-70F9-405A-83A6-29ED2FC6070B}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3FD-4FA0-8A12-9A13193D8FF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{21B0001E-B2E6-41C9-B815-1F2CD15CDCD4}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3FD-4FA0-8A12-9A13193D8FF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{00B0B607-4A6E-4D42-A59F-DC62298E982E}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3FD-4FA0-8A12-9A13193D8FF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{8E649FDD-54EE-4CE3-8C3B-DE0C477E3901}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3FD-4FA0-8A12-9A13193D8FF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{781D798A-E656-42EC-9D97-4B47BB7CF931}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3FD-4FA0-8A12-9A13193D8FF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{FC2D1946-0227-41C3-8DA6-B8B4E1542ECB}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3FD-4FA0-8A12-9A13193D8FF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{C0E3F2E2-EB8B-45DC-953C-160197FADF9B}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3FD-4FA0-8A12-9A13193D8FF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{A994DE63-79DF-4586-B3DB-D3E1CE622835}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3FD-4FA0-8A12-9A13193D8FF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{BA4477DA-5D26-43A9-A04E-E63AD9860C49}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3FD-4FA0-8A12-9A13193D8FF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{79C41CAF-A4BF-49A0-9EC1-A17221433AE6}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3FD-4FA0-8A12-9A13193D8FF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{FBCD49DB-52D2-4CDB-8EDA-EC7AFACA6A91}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3FD-4FA0-8A12-9A13193D8FF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{E73013A1-DB30-4CEE-A447-6C5DA5073EA3}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3FD-4FA0-8A12-9A13193D8FF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{7B4EBD85-7C6B-466E-B31F-8E4CBCD459ED}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3FD-4FA0-8A12-9A13193D8FF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{4CF2672A-2E9D-43E1-B98B-77A680057232}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3FD-4FA0-8A12-9A13193D8FF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{31412E42-7793-4EAC-A068-BFBEB15A16C5}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3FD-4FA0-8A12-9A13193D8FF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{3A2853ED-8B95-45AB-9F0A-B2738FA720DB}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3FD-4FA0-8A12-9A13193D8FF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{EE51F528-5DF5-41FD-AA3D-0E21B718A674}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3FD-4FA0-8A12-9A13193D8FF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{B7EC84AF-C56E-466C-8969-D4A0F99785A7}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3FD-4FA0-8A12-9A13193D8FF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{90E48F97-5901-45FB-AE7D-A660B66215FF}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3FD-4FA0-8A12-9A13193D8FF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{BCA02FF4-F62F-4AC5-8CA2-F36B86EBB2A9}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3FD-4FA0-8A12-9A13193D8FF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{8D043712-0321-4C8D-9DEE-18ACC03CB974}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3FD-4FA0-8A12-9A13193D8FF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{82BCAB71-5AE6-4214-8308-8F7CC25453AE}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3FD-4FA0-8A12-9A13193D8FF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{B2014008-2EB0-444A-B3EA-39F985C586BC}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3FD-4FA0-8A12-9A13193D8FF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{EFB366F0-C25C-410B-A037-AF6D0E841A6E}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3FD-4FA0-8A12-9A13193D8F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3FD-4FA0-8A12-9A13193D8FF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3FD-4FA0-8A12-9A13193D8FF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{EEBB5E0E-D336-40A0-B5F3-314128695D43}</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6734-4C30-8FF7-7E113D656ED3}"/>
                </c:ext>
              </c:extLst>
            </c:dLbl>
            <c:dLbl>
              <c:idx val="1"/>
              <c:tx>
                <c:strRef>
                  <c:f>Daten_Diagramme!$E$15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{B0E6402E-4CEC-4195-8083-65A9AFB127B2}</c15:txfldGUID>
                      <c15:f>Daten_Diagramme!$E$15</c15:f>
                      <c15:dlblFieldTableCache>
                        <c:ptCount val="1"/>
                        <c:pt idx="0">
                          <c:v>-1.9</c:v>
                        </c:pt>
                      </c15:dlblFieldTableCache>
                    </c15:dlblFTEntry>
                  </c15:dlblFieldTable>
                  <c15:showDataLabelsRange val="0"/>
                </c:ext>
                <c:ext xmlns:c16="http://schemas.microsoft.com/office/drawing/2014/chart" uri="{C3380CC4-5D6E-409C-BE32-E72D297353CC}">
                  <c16:uniqueId val="{00000001-6734-4C30-8FF7-7E113D656ED3}"/>
                </c:ext>
              </c:extLst>
            </c:dLbl>
            <c:dLbl>
              <c:idx val="2"/>
              <c:tx>
                <c:strRef>
                  <c:f>Daten_Diagramme!$E$16</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{D68A6861-F601-4644-945D-5821333D43D8}</c15:txfldGUID>
                      <c15:f>Daten_Diagramme!$E$16</c15:f>
                      <c15:dlblFieldTableCache>
                        <c:ptCount val="1"/>
                        <c:pt idx="0">
                          <c:v>-6.4</c:v>
                        </c:pt>
                      </c15:dlblFieldTableCache>
                    </c15:dlblFTEntry>
                  </c15:dlblFieldTable>
                  <c15:showDataLabelsRange val="0"/>
                </c:ext>
                <c:ext xmlns:c16="http://schemas.microsoft.com/office/drawing/2014/chart" uri="{C3380CC4-5D6E-409C-BE32-E72D297353CC}">
                  <c16:uniqueId val="{00000002-6734-4C30-8FF7-7E113D656ED3}"/>
                </c:ext>
              </c:extLst>
            </c:dLbl>
            <c:dLbl>
              <c:idx val="3"/>
              <c:tx>
                <c:strRef>
                  <c:f>Daten_Diagramme!$E$17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{F66A88F7-79B6-4154-B959-FCDB53F83F06}</c15:txfldGUID>
                      <c15:f>Daten_Diagramme!$E$17</c15:f>
                      <c15:dlblFieldTableCache>
                        <c:ptCount val="1"/>
                        <c:pt idx="0">
                          <c:v>-4.9</c:v>
                        </c:pt>
                      </c15:dlblFieldTableCache>
                    </c15:dlblFTEntry>
                  </c15:dlblFieldTable>
                  <c15:showDataLabelsRange val="0"/>
                </c:ext>
                <c:ext xmlns:c16="http://schemas.microsoft.com/office/drawing/2014/chart" uri="{C3380CC4-5D6E-409C-BE32-E72D297353CC}">
                  <c16:uniqueId val="{00000003-6734-4C30-8FF7-7E113D656ED3}"/>
                </c:ext>
              </c:extLst>
            </c:dLbl>
            <c:dLbl>
              <c:idx val="4"/>
              <c:tx>
                <c:strRef>
                  <c:f>Daten_Diagramme!$E$18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{F953585E-AAB5-4A96-AFCB-F632B95EFB9F}</c15:txfldGUID>
                      <c15:f>Daten_Diagramme!$E$18</c15:f>
                      <c15:dlblFieldTableCache>
                        <c:ptCount val="1"/>
                        <c:pt idx="0">
                          <c:v>-1.8</c:v>
                        </c:pt>
                      </c15:dlblFieldTableCache>
                    </c15:dlblFTEntry>
                  </c15:dlblFieldTable>
                  <c15:showDataLabelsRange val="0"/>
                </c:ext>
                <c:ext xmlns:c16="http://schemas.microsoft.com/office/drawing/2014/chart" uri="{C3380CC4-5D6E-409C-BE32-E72D297353CC}">
                  <c16:uniqueId val="{00000004-6734-4C30-8FF7-7E113D656ED3}"/>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{873A143C-867D-438A-815F-A8790E1E80A1}</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6734-4C30-8FF7-7E113D656ED3}"/>
                </c:ext>
              </c:extLst>
            </c:dLbl>
            <c:dLbl>
              <c:idx val="6"/>
              <c:tx>
                <c:strRef>
                  <c:f>Daten_Diagramme!$E$20</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{8158A470-7434-4BBD-8D32-9B7EA59DC395}</c15:txfldGUID>
                      <c15:f>Daten_Diagramme!$E$20</c15:f>
                      <c15:dlblFieldTableCache>
                        <c:ptCount val="1"/>
                        <c:pt idx="0">
                          <c:v>-10.7</c:v>
                        </c:pt>
                      </c15:dlblFieldTableCache>
                    </c15:dlblFTEntry>
                  </c15:dlblFieldTable>
                  <c15:showDataLabelsRange val="0"/>
                </c:ext>
                <c:ext xmlns:c16="http://schemas.microsoft.com/office/drawing/2014/chart" uri="{C3380CC4-5D6E-409C-BE32-E72D297353CC}">
                  <c16:uniqueId val="{00000006-6734-4C30-8FF7-7E113D656ED3}"/>
                </c:ext>
              </c:extLst>
            </c:dLbl>
            <c:dLbl>
              <c:idx val="7"/>
              <c:tx>
                <c:strRef>
                  <c:f>Daten_Diagramme!$E$21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{FD1D8835-87FD-4384-BD4D-501B8575D88B}</c15:txfldGUID>
                      <c15:f>Daten_Diagramme!$E$21</c15:f>
                      <c15:dlblFieldTableCache>
                        <c:ptCount val="1"/>
                        <c:pt idx="0">
                          <c:v>-3.9</c:v>
                        </c:pt>
                      </c15:dlblFieldTableCache>
                    </c15:dlblFTEntry>
                  </c15:dlblFieldTable>
                  <c15:showDataLabelsRange val="0"/>
                </c:ext>
                <c:ext xmlns:c16="http://schemas.microsoft.com/office/drawing/2014/chart" uri="{C3380CC4-5D6E-409C-BE32-E72D297353CC}">
                  <c16:uniqueId val="{00000007-6734-4C30-8FF7-7E113D656ED3}"/>
                </c:ext>
              </c:extLst>
            </c:dLbl>
            <c:dLbl>
              <c:idx val="8"/>
              <c:tx>
                <c:strRef>
                  <c:f>Daten_Diagramme!$E$22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{EB1088A4-1B7F-4C51-BFF9-8D1DEBBB0995}</c15:txfldGUID>
                      <c15:f>Daten_Diagramme!$E$22</c15:f>
                      <c15:dlblFieldTableCache>
                        <c:ptCount val="1"/>
                        <c:pt idx="0">
                          <c:v>4.3</c:v>
                        </c:pt>
                      </c15:dlblFieldTableCache>
                    </c15:dlblFTEntry>
                  </c15:dlblFieldTable>
                  <c15:showDataLabelsRange val="0"/>
                </c:ext>
                <c:ext xmlns:c16="http://schemas.microsoft.com/office/drawing/2014/chart" uri="{C3380CC4-5D6E-409C-BE32-E72D297353CC}">
                  <c16:uniqueId val="{00000008-6734-4C30-8FF7-7E113D656ED3}"/>
                </c:ext>
              </c:extLst>
            </c:dLbl>
            <c:dLbl>
              <c:idx val="9"/>
              <c:tx>
                <c:strRef>
                  <c:f>Daten_Diagramme!$E$23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{6A6B4EDB-7F24-4D1C-81E3-C196F6396A15}</c15:txfldGUID>
                      <c15:f>Daten_Diagramme!$E$23</c15:f>
                      <c15:dlblFieldTableCache>
                        <c:ptCount val="1"/>
                        <c:pt idx="0">
                          <c:v>2.7</c:v>
                        </c:pt>
                      </c15:dlblFieldTableCache>
                    </c15:dlblFTEntry>
                  </c15:dlblFieldTable>
                  <c15:showDataLabelsRange val="0"/>
                </c:ext>
                <c:ext xmlns:c16="http://schemas.microsoft.com/office/drawing/2014/chart" uri="{C3380CC4-5D6E-409C-BE32-E72D297353CC}">
                  <c16:uniqueId val="{00000009-6734-4C30-8FF7-7E113D656ED3}"/>
                </c:ext>
              </c:extLst>
            </c:dLbl>
            <c:dLbl>
              <c:idx val="10"/>
              <c:tx>
                <c:strRef>
                  <c:f>Daten_Diagramme!$E$24</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{0D02FDE4-39D3-4C8F-8B90-375914298AA1}</c15:txfldGUID>
                      <c15:f>Daten_Diagramme!$E$24</c15:f>
                      <c15:dlblFieldTableCache>
                        <c:ptCount val="1"/>
                        <c:pt idx="0">
                          <c:v>-11.7</c:v>
                        </c:pt>
                      </c15:dlblFieldTableCache>
                    </c15:dlblFTEntry>
                  </c15:dlblFieldTable>
                  <c15:showDataLabelsRange val="0"/>
                </c:ext>
                <c:ext xmlns:c16="http://schemas.microsoft.com/office/drawing/2014/chart" uri="{C3380CC4-5D6E-409C-BE32-E72D297353CC}">
                  <c16:uniqueId val="{0000000A-6734-4C30-8FF7-7E113D656ED3}"/>
                </c:ext>
              </c:extLst>
            </c:dLbl>
            <c:dLbl>
              <c:idx val="11"/>
              <c:tx>
                <c:strRef>
                  <c:f>Daten_Diagramme!$E$25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{4777C637-AF52-46F3-B19D-8ED4DFF951C4}</c15:txfldGUID>
                      <c15:f>Daten_Diagramme!$E$25</c15:f>
                      <c15:dlblFieldTableCache>
                        <c:ptCount val="1"/>
                        <c:pt idx="0">
                          <c:v>-8.5</c:v>
                        </c:pt>
                      </c15:dlblFieldTableCache>
                    </c15:dlblFTEntry>
                  </c15:dlblFieldTable>
                  <c15:showDataLabelsRange val="0"/>
                </c:ext>
                <c:ext xmlns:c16="http://schemas.microsoft.com/office/drawing/2014/chart" uri="{C3380CC4-5D6E-409C-BE32-E72D297353CC}">
                  <c16:uniqueId val="{0000000B-6734-4C30-8FF7-7E113D656ED3}"/>
                </c:ext>
              </c:extLst>
            </c:dLbl>
            <c:dLbl>
              <c:idx val="12"/>
              <c:tx>
                <c:strRef>
                  <c:f>Daten_Diagramme!$E$26</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{404C1BBE-3C2B-494C-BCB3-2A051735BEBF}</c15:txfldGUID>
                      <c15:f>Daten_Diagramme!$E$26</c15:f>
                      <c15:dlblFieldTableCache>
                        <c:ptCount val="1"/>
                        <c:pt idx="0">
                          <c:v>18.2</c:v>
                        </c:pt>
                      </c15:dlblFieldTableCache>
                    </c15:dlblFTEntry>
                  </c15:dlblFieldTable>
                  <c15:showDataLabelsRange val="0"/>
                </c:ext>
                <c:ext xmlns:c16="http://schemas.microsoft.com/office/drawing/2014/chart" uri="{C3380CC4-5D6E-409C-BE32-E72D297353CC}">
                  <c16:uniqueId val="{0000000C-6734-4C30-8FF7-7E113D656ED3}"/>
                </c:ext>
              </c:extLst>
            </c:dLbl>
            <c:dLbl>
              <c:idx val="13"/>
              <c:tx>
                <c:strRef>
                  <c:f>Daten_Diagramme!$E$27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{3DFFF6D1-E7AB-4AC5-BA19-431A3C69C8C0}</c15:txfldGUID>
                      <c15:f>Daten_Diagramme!$E$27</c15:f>
                      <c15:dlblFieldTableCache>
                        <c:ptCount val="1"/>
                        <c:pt idx="0">
                          <c:v>-4.0</c:v>
                        </c:pt>
                      </c15:dlblFieldTableCache>
                    </c15:dlblFTEntry>
                  </c15:dlblFieldTable>
                  <c15:showDataLabelsRange val="0"/>
                </c:ext>
                <c:ext xmlns:c16="http://schemas.microsoft.com/office/drawing/2014/chart" uri="{C3380CC4-5D6E-409C-BE32-E72D297353CC}">
                  <c16:uniqueId val="{0000000D-6734-4C30-8FF7-7E113D656ED3}"/>
                </c:ext>
              </c:extLst>
            </c:dLbl>
            <c:dLbl>
              <c:idx val="14"/>
              <c:tx>
                <c:strRef>
                  <c:f>Daten_Diagramme!$E$28</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{95F3555A-A0A0-4BEB-9F78-B0919B1F2123}</c15:txfldGUID>
                      <c15:f>Daten_Diagramme!$E$28</c15:f>
                      <c15:dlblFieldTableCache>
                        <c:ptCount val="1"/>
                        <c:pt idx="0">
                          <c:v>-14.2</c:v>
                        </c:pt>
                      </c15:dlblFieldTableCache>
                    </c15:dlblFTEntry>
                  </c15:dlblFieldTable>
                  <c15:showDataLabelsRange val="0"/>
                </c:ext>
                <c:ext xmlns:c16="http://schemas.microsoft.com/office/drawing/2014/chart" uri="{C3380CC4-5D6E-409C-BE32-E72D297353CC}">
                  <c16:uniqueId val="{0000000E-6734-4C30-8FF7-7E113D656ED3}"/>
                </c:ext>
              </c:extLst>
            </c:dLbl>
            <c:dLbl>
              <c:idx val="15"/>
              <c:tx>
                <c:strRef>
                  <c:f>Daten_Diagramme!$E$29</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{E69B00B2-1598-4006-8600-D8E309B401FD}</c15:txfldGUID>
                      <c15:f>Daten_Diagramme!$E$29</c15:f>
                      <c15:dlblFieldTableCache>
                        <c:ptCount val="1"/>
                        <c:pt idx="0">
                          <c:v>-42.9</c:v>
                        </c:pt>
                      </c15:dlblFieldTableCache>
                    </c15:dlblFTEntry>
                  </c15:dlblFieldTable>
                  <c15:showDataLabelsRange val="0"/>
                </c:ext>
                <c:ext xmlns:c16="http://schemas.microsoft.com/office/drawing/2014/chart" uri="{C3380CC4-5D6E-409C-BE32-E72D297353CC}">
                  <c16:uniqueId val="{0000000F-6734-4C30-8FF7-7E113D656ED3}"/>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{64CF5B1D-2DC1-4C69-9F37-6F62A8370316}</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6734-4C30-8FF7-7E113D656ED3}"/>
                </c:ext>
              </c:extLst>
            </c:dLbl>
            <c:dLbl>
              <c:idx val="17"/>
              <c:tx>
                <c:strRef>
                  <c:f>Daten_Diagramme!$E$31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{C43448C8-23F1-44AA-949D-1069B433EC68}</c15:txfldGUID>
                      <c15:f>Daten_Diagramme!$E$31</c15:f>
                      <c15:dlblFieldTableCache>
                        <c:ptCount val="1"/>
                        <c:pt idx="0">
                          <c:v>-3.3</c:v>
                        </c:pt>
                      </c15:dlblFieldTableCache>
                    </c15:dlblFTEntry>
                  </c15:dlblFieldTable>
                  <c15:showDataLabelsRange val="0"/>
                </c:ext>
                <c:ext xmlns:c16="http://schemas.microsoft.com/office/drawing/2014/chart" uri="{C3380CC4-5D6E-409C-BE32-E72D297353CC}">
                  <c16:uniqueId val="{00000011-6734-4C30-8FF7-7E113D656ED3}"/>
                </c:ext>
              </c:extLst>
            </c:dLbl>
            <c:dLbl>
              <c:idx val="18"/>
              <c:tx>
                <c:strRef>
                  <c:f>Daten_Diagramme!$E$32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{A05C2E66-8308-464F-B982-3841A081E775}</c15:txfldGUID>
                      <c15:f>Daten_Diagramme!$E$32</c15:f>
                      <c15:dlblFieldTableCache>
                        <c:ptCount val="1"/>
                        <c:pt idx="0">
                          <c:v>5.2</c:v>
                        </c:pt>
                      </c15:dlblFieldTableCache>
                    </c15:dlblFTEntry>
                  </c15:dlblFieldTable>
                  <c15:showDataLabelsRange val="0"/>
                </c:ext>
                <c:ext xmlns:c16="http://schemas.microsoft.com/office/drawing/2014/chart" uri="{C3380CC4-5D6E-409C-BE32-E72D297353CC}">
                  <c16:uniqueId val="{00000012-6734-4C30-8FF7-7E113D656ED3}"/>
                </c:ext>
              </c:extLst>
            </c:dLbl>
            <c:dLbl>
              <c:idx val="19"/>
              <c:tx>
                <c:strRef>
                  <c:f>Daten_Diagramme!$E$33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{EC918185-2A77-4FF9-BCDA-AA65ADDA553E}</c15:txfldGUID>
                      <c15:f>Daten_Diagramme!$E$33</c15:f>
                      <c15:dlblFieldTableCache>
                        <c:ptCount val="1"/>
                        <c:pt idx="0">
                          <c:v>-5.4</c:v>
                        </c:pt>
                      </c15:dlblFieldTableCache>
                    </c15:dlblFTEntry>
                  </c15:dlblFieldTable>
                  <c15:showDataLabelsRange val="0"/>
                </c:ext>
                <c:ext xmlns:c16="http://schemas.microsoft.com/office/drawing/2014/chart" uri="{C3380CC4-5D6E-409C-BE32-E72D297353CC}">
                  <c16:uniqueId val="{00000013-6734-4C30-8FF7-7E113D656ED3}"/>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{96659713-BE2C-492D-B941-38502F10690A}</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6734-4C30-8FF7-7E113D656ED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{4034F723-7693-455F-A6B9-F1F3E51D280E}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734-4C30-8FF7-7E113D656ED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{6DC92D3C-29A4-40D2-B09C-5A41D4C8001A}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734-4C30-8FF7-7E113D656ED3}"/>
                </c:ext>
              </c:extLst>
            </c:dLbl>
            <c:dLbl>
              <c:idx val="23"/>
              <c:tx>
                <c:strRef>
                  <c:f>Daten_Diagramme!$E$37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{108CFF8E-6C28-43D5-9FDE-97E5FC2AD134}</c15:txfldGUID>
                      <c15:f>Daten_Diagramme!$E$37</c15:f>
                      <c15:dlblFieldTableCache>
                        <c:ptCount val="1"/>
                        <c:pt idx="0">
                          <c:v>-1.9</c:v>
                        </c:pt>
                      </c15:dlblFieldTableCache>
                    </c15:dlblFTEntry>
                  </c15:dlblFieldTable>
                  <c15:showDataLabelsRange val="0"/>
                </c:ext>
                <c:ext xmlns:c16="http://schemas.microsoft.com/office/drawing/2014/chart" uri="{C3380CC4-5D6E-409C-BE32-E72D297353CC}">
                  <c16:uniqueId val="{00000017-6734-4C30-8FF7-7E113D656ED3}"/>
                </c:ext>
              </c:extLst>
            </c:dLbl>
            <c:dLbl>
              <c:idx val="24"/>
              <c:tx>
                <c:strRef>
                  <c:f>Daten_Diagramme!$E$38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{F781E6C4-F6B7-4FFA-A1C6-DED93B682F22}</c15:txfldGUID>
                      <c15:f>Daten_Diagramme!$E$38</c15:f>
                      <c15:dlblFieldTableCache>
                        <c:ptCount val="1"/>
                        <c:pt idx="0">
                          <c:v>-4.6</c:v>
                        </c:pt>
                      </c15:dlblFieldTableCache>
                    </c15:dlblFTEntry>
                  </c15:dlblFieldTable>
                  <c15:showDataLabelsRange val="0"/>
                </c:ext>
                <c:ext xmlns:c16="http://schemas.microsoft.com/office/drawing/2014/chart" uri="{C3380CC4-5D6E-409C-BE32-E72D297353CC}">
                  <c16:uniqueId val="{00000018-6734-4C30-8FF7-7E113D656ED3}"/>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{93AD0A93-2661-4F98-BD23-573AB5DBFDB4}</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6734-4C30-8FF7-7E113D656ED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{44848D05-E74C-4947-A197-F5892F73EFD1}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734-4C30-8FF7-7E113D656ED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{2C53F094-95A9-45CF-B7BF-D94B5513635E}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734-4C30-8FF7-7E113D656ED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{0A4EE07B-71DA-4374-9444-8295B216FFFE}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734-4C30-8FF7-7E113D656ED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{05485BD7-4AF8-4110-B5C0-BFAEBDAC3C0C}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734-4C30-8FF7-7E113D656ED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{BEB8197C-D7E1-4D5C-9F90-C11B9294B256}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734-4C30-8FF7-7E113D656ED3}"/>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{69062DD7-BA93-4CE2-844A-D56DCE5268D7}</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6734-4C30-8FF7-7E113D656E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-3.1369688126937807</c:v>
                </c:pt>
                <c:pt idx="1">
                  <c:v>-1.893939393939394</c:v>
                </c:pt>
                <c:pt idx="2">
                  <c:v>-6.4220183486238529</c:v>
                </c:pt>
                <c:pt idx="3">
                  <c:v>-4.8865619546247823</c:v>
                </c:pt>
                <c:pt idx="4">
                  <c:v>-1.8276762402088773</c:v>
                </c:pt>
                <c:pt idx="5">
                  <c:v>-5.1282051282051286</c:v>
                </c:pt>
                <c:pt idx="6">
                  <c:v>-10.674157303370787</c:v>
                </c:pt>
                <c:pt idx="7">
                  <c:v>-3.8857142857142857</c:v>
                </c:pt>
                <c:pt idx="8">
                  <c:v>4.3450064850843058</c:v>
                </c:pt>
                <c:pt idx="9">
                  <c:v>2.6548672566371683</c:v>
                </c:pt>
                <c:pt idx="10">
                  <c:v>-11.666666666666666</c:v>
                </c:pt>
                <c:pt idx="11">
                  <c:v>-8.4905660377358494</c:v>
                </c:pt>
                <c:pt idx="12">
                  <c:v>18.181818181818183</c:v>
                </c:pt>
                <c:pt idx="13">
                  <c:v>-4.0476190476190474</c:v>
                </c:pt>
                <c:pt idx="14">
                  <c:v>-14.175257731958762</c:v>
                </c:pt>
                <c:pt idx="15">
                  <c:v>-42.857142857142854</c:v>
                </c:pt>
                <c:pt idx="16">
                  <c:v>-3.1531531531531534</c:v>
                </c:pt>
                <c:pt idx="17">
                  <c:v>-3.2894736842105261</c:v>
                </c:pt>
                <c:pt idx="18">
                  <c:v>5.1948051948051948</c:v>
                </c:pt>
                <c:pt idx="19">
                  <c:v>-5.443548387096774</c:v>
                </c:pt>
                <c:pt idx="20">
                  <c:v>-3.7793667007150153</c:v>
                </c:pt>
                <c:pt idx="21">
                  <c:v>0</c:v>
                </c:pt>
                <c:pt idx="23">
                  <c:v>-1.893939393939394</c:v>
                </c:pt>
                <c:pt idx="24">
                  <c:v>-4.5539906103286381</c:v>
                </c:pt>
                <c:pt idx="25">
                  <c:v>-2.8234745070586862</c:v>
                </c:pt>
              </c:numCache>
            </c:numRef>
          </c:val>
          <c:extLst>
            <c:ext xmlns:c16="http://schemas.microsoft.com/office/drawing/2014/chart" uri="{C3380CC4-5D6E-409C-BE32-E72D297353CC}">
              <c16:uniqueId val="{00000020-6734-4C30-8FF7-7E113D656ED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{A6396AE2-3311-4564-869D-4EDA0470F3FA}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734-4C30-8FF7-7E113D656ED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{AD055A6D-7A8A-464E-961A-E2D9EE804366}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734-4C30-8FF7-7E113D656ED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{21DA7F3C-2308-4A84-9806-65DB18F977FC}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734-4C30-8FF7-7E113D656ED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{D3F149FD-F861-4B25-8D22-B28CF0C2ADD6}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734-4C30-8FF7-7E113D656ED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{005B27E0-03CE-499A-AA41-24346AA285AC}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734-4C30-8FF7-7E113D656ED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{1E8BE9A7-07A3-4A79-BF20-0DFABC0F0F13}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734-4C30-8FF7-7E113D656ED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{3753AE0D-7766-4F9E-B4F8-E5060239A154}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734-4C30-8FF7-7E113D656ED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{7EAE6CB8-AEE2-4569-829D-12F1972E69F5}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734-4C30-8FF7-7E113D656ED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{6CD0435A-C81B-42D5-93F8-7F7D299ABE47}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734-4C30-8FF7-7E113D656ED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{39F01E2E-70EC-41DE-A82A-7516638D80AD}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734-4C30-8FF7-7E113D656ED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{80661051-A296-44B1-9AC4-4E974781D727}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734-4C30-8FF7-7E113D656ED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{AE1DF424-1EBC-40E2-978A-CD5907D1EC83}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734-4C30-8FF7-7E113D656ED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{85E583AA-FBD8-47D9-B946-198C085E319F}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734-4C30-8FF7-7E113D656ED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{89A0745A-DCAB-44BC-AF54-049A43E79D1B}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734-4C30-8FF7-7E113D656ED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{5F3219DD-3BF2-4947-B18F-A8FD0441B597}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734-4C30-8FF7-7E113D656ED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{74289789-8F2E-4CD5-8C8D-039B8D320CB3}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734-4C30-8FF7-7E113D656ED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{30E1D966-B0AD-4989-B84B-F4CFAC1EAEF8}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734-4C30-8FF7-7E113D656ED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{E6C4E0A4-493B-485E-B56A-7EAB765B2AE1}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734-4C30-8FF7-7E113D656ED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{78BF8E1F-EE4D-4BFD-97C6-9DB3F6FCBD0A}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734-4C30-8FF7-7E113D656ED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{5733B1B9-4ABB-49DF-ADE1-212FC041394D}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734-4C30-8FF7-7E113D656ED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{11F9BF28-BA88-40E1-9E4F-0C409F9DAAA7}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734-4C30-8FF7-7E113D656ED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{9D87D7F9-0462-4D14-98FB-70A9E07BCE8B}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734-4C30-8FF7-7E113D656ED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{EAF206DD-1B2C-483E-A70F-37B65DD8A51F}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734-4C30-8FF7-7E113D656ED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{2FB264FF-033B-4995-991A-C047F60267B8}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734-4C30-8FF7-7E113D656ED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{4E697CE5-BE67-43EA-ADDC-5DA435DC9698}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734-4C30-8FF7-7E113D656ED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{E1611064-2F98-4616-A7D6-996D9D7C020B}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734-4C30-8FF7-7E113D656ED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{E12023A2-15AF-4AE8-B0E7-BF985BDD1E90}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734-4C30-8FF7-7E113D656ED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{1471E3B5-1327-4740-BB1D-49EA2BE4DBBB}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734-4C30-8FF7-7E113D656ED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{93AE6E0C-BFA8-40DC-8223-48BAEF0C3C27}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734-4C30-8FF7-7E113D656ED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{A857D275-BAB8-4860-8DDF-812785F7A53F}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734-4C30-8FF7-7E113D656ED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{D5501037-5B16-4044-A253-0980A176FDB1}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734-4C30-8FF7-7E113D656ED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{FDE072A5-48F6-4F4D-AEE6-20CE8B6F712E}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734-4C30-8FF7-7E113D656E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734-4C30-8FF7-7E113D656ED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734-4C30-8FF7-7E113D656ED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{4868985E-82F5-43AF-8CF1-6928863903AF}</c15:txfldGUID>
                      <c15:f>Diagramm!$I$46</c15:f>
                      <c15:dlblFieldTableCache>
                        <c:ptCount val="1"/>
                      </c15:dlblFieldTableCache>
                    </c15:dlblFTEntry>
                  </c15:dlblFieldTable>
                  <c15:showDataLabelsRange val="0"/>
                </c:ext>
                <c:ext xmlns:c16="http://schemas.microsoft.com/office/drawing/2014/chart" uri="{C3380CC4-5D6E-409C-BE32-E72D297353CC}">
                  <c16:uniqueId val="{00000000-4004-42C7-AB77-4E91300E1B3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{74ECFEAE-3C5A-4B06-8377-F65469F9B475}</c15:txfldGUID>
                      <c15:f>Diagramm!$I$47</c15:f>
                      <c15:dlblFieldTableCache>
                        <c:ptCount val="1"/>
                      </c15:dlblFieldTableCache>
                    </c15:dlblFTEntry>
                  </c15:dlblFieldTable>
                  <c15:showDataLabelsRange val="0"/>
                </c:ext>
                <c:ext xmlns:c16="http://schemas.microsoft.com/office/drawing/2014/chart" uri="{C3380CC4-5D6E-409C-BE32-E72D297353CC}">
                  <c16:uniqueId val="{00000001-4004-42C7-AB77-4E91300E1B3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{202CC7D7-0353-4F7B-B43B-1C9B8AB4C443}</c15:txfldGUID>
                      <c15:f>Diagramm!$I$48</c15:f>
                      <c15:dlblFieldTableCache>
                        <c:ptCount val="1"/>
                      </c15:dlblFieldTableCache>
                    </c15:dlblFTEntry>
                  </c15:dlblFieldTable>
                  <c15:showDataLabelsRange val="0"/>
                </c:ext>
                <c:ext xmlns:c16="http://schemas.microsoft.com/office/drawing/2014/chart" uri="{C3380CC4-5D6E-409C-BE32-E72D297353CC}">
                  <c16:uniqueId val="{00000002-4004-42C7-AB77-4E91300E1B3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{A80A15EE-164A-40C3-958E-787539C52758}</c15:txfldGUID>
                      <c15:f>Diagramm!$I$49</c15:f>
                      <c15:dlblFieldTableCache>
                        <c:ptCount val="1"/>
                      </c15:dlblFieldTableCache>
                    </c15:dlblFTEntry>
                  </c15:dlblFieldTable>
                  <c15:showDataLabelsRange val="0"/>
                </c:ext>
                <c:ext xmlns:c16="http://schemas.microsoft.com/office/drawing/2014/chart" uri="{C3380CC4-5D6E-409C-BE32-E72D297353CC}">
                  <c16:uniqueId val="{00000003-4004-42C7-AB77-4E91300E1B3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{792EA2EA-4FC5-4BA6-97D3-C921EE79BE8E}</c15:txfldGUID>
                      <c15:f>Diagramm!$I$50</c15:f>
                      <c15:dlblFieldTableCache>
                        <c:ptCount val="1"/>
                      </c15:dlblFieldTableCache>
                    </c15:dlblFTEntry>
                  </c15:dlblFieldTable>
                  <c15:showDataLabelsRange val="0"/>
                </c:ext>
                <c:ext xmlns:c16="http://schemas.microsoft.com/office/drawing/2014/chart" uri="{C3380CC4-5D6E-409C-BE32-E72D297353CC}">
                  <c16:uniqueId val="{00000004-4004-42C7-AB77-4E91300E1B3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{EE29A6F5-25B5-44F0-A308-84579F679194}</c15:txfldGUID>
                      <c15:f>Diagramm!$I$51</c15:f>
                      <c15:dlblFieldTableCache>
                        <c:ptCount val="1"/>
                      </c15:dlblFieldTableCache>
                    </c15:dlblFTEntry>
                  </c15:dlblFieldTable>
                  <c15:showDataLabelsRange val="0"/>
                </c:ext>
                <c:ext xmlns:c16="http://schemas.microsoft.com/office/drawing/2014/chart" uri="{C3380CC4-5D6E-409C-BE32-E72D297353CC}">
                  <c16:uniqueId val="{00000005-4004-42C7-AB77-4E91300E1B3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{2A2F600C-0A89-4341-8B59-736868ED1D04}</c15:txfldGUID>
                      <c15:f>Diagramm!$I$52</c15:f>
                      <c15:dlblFieldTableCache>
                        <c:ptCount val="1"/>
                      </c15:dlblFieldTableCache>
                    </c15:dlblFTEntry>
                  </c15:dlblFieldTable>
                  <c15:showDataLabelsRange val="0"/>
                </c:ext>
                <c:ext xmlns:c16="http://schemas.microsoft.com/office/drawing/2014/chart" uri="{C3380CC4-5D6E-409C-BE32-E72D297353CC}">
                  <c16:uniqueId val="{00000006-4004-42C7-AB77-4E91300E1B3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{F11A648A-C370-4EA2-884D-FC53ABC46ADB}</c15:txfldGUID>
                      <c15:f>Diagramm!$I$53</c15:f>
                      <c15:dlblFieldTableCache>
                        <c:ptCount val="1"/>
                      </c15:dlblFieldTableCache>
                    </c15:dlblFTEntry>
                  </c15:dlblFieldTable>
                  <c15:showDataLabelsRange val="0"/>
                </c:ext>
                <c:ext xmlns:c16="http://schemas.microsoft.com/office/drawing/2014/chart" uri="{C3380CC4-5D6E-409C-BE32-E72D297353CC}">
                  <c16:uniqueId val="{00000007-4004-42C7-AB77-4E91300E1B3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{C765AE79-7F0F-4D79-B3DC-184108FB8A4A}</c15:txfldGUID>
                      <c15:f>Diagramm!$I$54</c15:f>
                      <c15:dlblFieldTableCache>
                        <c:ptCount val="1"/>
                      </c15:dlblFieldTableCache>
                    </c15:dlblFTEntry>
                  </c15:dlblFieldTable>
                  <c15:showDataLabelsRange val="0"/>
                </c:ext>
                <c:ext xmlns:c16="http://schemas.microsoft.com/office/drawing/2014/chart" uri="{C3380CC4-5D6E-409C-BE32-E72D297353CC}">
                  <c16:uniqueId val="{00000008-4004-42C7-AB77-4E91300E1B3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{8B684ED2-D3FE-4259-9D0C-BF010ED06E50}</c15:txfldGUID>
                      <c15:f>Diagramm!$I$55</c15:f>
                      <c15:dlblFieldTableCache>
                        <c:ptCount val="1"/>
                      </c15:dlblFieldTableCache>
                    </c15:dlblFTEntry>
                  </c15:dlblFieldTable>
                  <c15:showDataLabelsRange val="0"/>
                </c:ext>
                <c:ext xmlns:c16="http://schemas.microsoft.com/office/drawing/2014/chart" uri="{C3380CC4-5D6E-409C-BE32-E72D297353CC}">
                  <c16:uniqueId val="{00000009-4004-42C7-AB77-4E91300E1B3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{2E867A70-ED5E-4351-8D2E-C41675ACE7DA}</c15:txfldGUID>
                      <c15:f>Diagramm!$I$56</c15:f>
                      <c15:dlblFieldTableCache>
                        <c:ptCount val="1"/>
                      </c15:dlblFieldTableCache>
                    </c15:dlblFTEntry>
                  </c15:dlblFieldTable>
                  <c15:showDataLabelsRange val="0"/>
                </c:ext>
                <c:ext xmlns:c16="http://schemas.microsoft.com/office/drawing/2014/chart" uri="{C3380CC4-5D6E-409C-BE32-E72D297353CC}">
                  <c16:uniqueId val="{0000000A-4004-42C7-AB77-4E91300E1B3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{C48FBE86-4C9E-4AD3-A987-2E911B4E038D}</c15:txfldGUID>
                      <c15:f>Diagramm!$I$57</c15:f>
                      <c15:dlblFieldTableCache>
                        <c:ptCount val="1"/>
                      </c15:dlblFieldTableCache>
                    </c15:dlblFTEntry>
                  </c15:dlblFieldTable>
                  <c15:showDataLabelsRange val="0"/>
                </c:ext>
                <c:ext xmlns:c16="http://schemas.microsoft.com/office/drawing/2014/chart" uri="{C3380CC4-5D6E-409C-BE32-E72D297353CC}">
                  <c16:uniqueId val="{0000000B-4004-42C7-AB77-4E91300E1B3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{5C4FC78B-D229-41D7-BAAB-31302CE09A50}</c15:txfldGUID>
                      <c15:f>Diagramm!$I$58</c15:f>
                      <c15:dlblFieldTableCache>
                        <c:ptCount val="1"/>
                      </c15:dlblFieldTableCache>
                    </c15:dlblFTEntry>
                  </c15:dlblFieldTable>
                  <c15:showDataLabelsRange val="0"/>
                </c:ext>
                <c:ext xmlns:c16="http://schemas.microsoft.com/office/drawing/2014/chart" uri="{C3380CC4-5D6E-409C-BE32-E72D297353CC}">
                  <c16:uniqueId val="{0000000C-4004-42C7-AB77-4E91300E1B3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{7CE3ABAD-081E-4786-8DE0-716A2F18C3B6}</c15:txfldGUID>
                      <c15:f>Diagramm!$I$59</c15:f>
                      <c15:dlblFieldTableCache>
                        <c:ptCount val="1"/>
                      </c15:dlblFieldTableCache>
                    </c15:dlblFTEntry>
                  </c15:dlblFieldTable>
                  <c15:showDataLabelsRange val="0"/>
                </c:ext>
                <c:ext xmlns:c16="http://schemas.microsoft.com/office/drawing/2014/chart" uri="{C3380CC4-5D6E-409C-BE32-E72D297353CC}">
                  <c16:uniqueId val="{0000000D-4004-42C7-AB77-4E91300E1B3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{F54A0A1E-A003-4AAF-8FEE-42D92AA34674}</c15:txfldGUID>
                      <c15:f>Diagramm!$I$60</c15:f>
                      <c15:dlblFieldTableCache>
                        <c:ptCount val="1"/>
                      </c15:dlblFieldTableCache>
                    </c15:dlblFTEntry>
                  </c15:dlblFieldTable>
                  <c15:showDataLabelsRange val="0"/>
                </c:ext>
                <c:ext xmlns:c16="http://schemas.microsoft.com/office/drawing/2014/chart" uri="{C3380CC4-5D6E-409C-BE32-E72D297353CC}">
                  <c16:uniqueId val="{0000000E-4004-42C7-AB77-4E91300E1B3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{2E79A773-AA1B-4EB8-9BED-F8046A876A14}</c15:txfldGUID>
                      <c15:f>Diagramm!$I$61</c15:f>
                      <c15:dlblFieldTableCache>
                        <c:ptCount val="1"/>
                      </c15:dlblFieldTableCache>
                    </c15:dlblFTEntry>
                  </c15:dlblFieldTable>
                  <c15:showDataLabelsRange val="0"/>
                </c:ext>
                <c:ext xmlns:c16="http://schemas.microsoft.com/office/drawing/2014/chart" uri="{C3380CC4-5D6E-409C-BE32-E72D297353CC}">
                  <c16:uniqueId val="{0000000F-4004-42C7-AB77-4E91300E1B3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{FB0608FC-2765-49CD-A14D-8FCBA4D02A1C}</c15:txfldGUID>
                      <c15:f>Diagramm!$I$62</c15:f>
                      <c15:dlblFieldTableCache>
                        <c:ptCount val="1"/>
                      </c15:dlblFieldTableCache>
                    </c15:dlblFTEntry>
                  </c15:dlblFieldTable>
                  <c15:showDataLabelsRange val="0"/>
                </c:ext>
                <c:ext xmlns:c16="http://schemas.microsoft.com/office/drawing/2014/chart" uri="{C3380CC4-5D6E-409C-BE32-E72D297353CC}">
                  <c16:uniqueId val="{00000010-4004-42C7-AB77-4E91300E1B3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{894CF6C8-FDFE-42A7-9A9F-DCD2A00D40C0}</c15:txfldGUID>
                      <c15:f>Diagramm!$I$63</c15:f>
                      <c15:dlblFieldTableCache>
                        <c:ptCount val="1"/>
                      </c15:dlblFieldTableCache>
                    </c15:dlblFTEntry>
                  </c15:dlblFieldTable>
                  <c15:showDataLabelsRange val="0"/>
                </c:ext>
                <c:ext xmlns:c16="http://schemas.microsoft.com/office/drawing/2014/chart" uri="{C3380CC4-5D6E-409C-BE32-E72D297353CC}">
                  <c16:uniqueId val="{00000011-4004-42C7-AB77-4E91300E1B3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{79032A26-43EE-4C6B-9FDF-DA5D816831FF}</c15:txfldGUID>
                      <c15:f>Diagramm!$I$64</c15:f>
                      <c15:dlblFieldTableCache>
                        <c:ptCount val="1"/>
                      </c15:dlblFieldTableCache>
                    </c15:dlblFTEntry>
                  </c15:dlblFieldTable>
                  <c15:showDataLabelsRange val="0"/>
                </c:ext>
                <c:ext xmlns:c16="http://schemas.microsoft.com/office/drawing/2014/chart" uri="{C3380CC4-5D6E-409C-BE32-E72D297353CC}">
                  <c16:uniqueId val="{00000012-4004-42C7-AB77-4E91300E1B3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{0F78E0C2-B8B5-4E20-8D64-8214FEF03294}</c15:txfldGUID>
                      <c15:f>Diagramm!$I$65</c15:f>
                      <c15:dlblFieldTableCache>
                        <c:ptCount val="1"/>
                      </c15:dlblFieldTableCache>
                    </c15:dlblFTEntry>
                  </c15:dlblFieldTable>
                  <c15:showDataLabelsRange val="0"/>
                </c:ext>
                <c:ext xmlns:c16="http://schemas.microsoft.com/office/drawing/2014/chart" uri="{C3380CC4-5D6E-409C-BE32-E72D297353CC}">
                  <c16:uniqueId val="{00000013-4004-42C7-AB77-4E91300E1B3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{28C2EC9E-32CF-463F-9208-0880E28DD83B}</c15:txfldGUID>
                      <c15:f>Diagramm!$I$66</c15:f>
                      <c15:dlblFieldTableCache>
                        <c:ptCount val="1"/>
                      </c15:dlblFieldTableCache>
                    </c15:dlblFTEntry>
                  </c15:dlblFieldTable>
                  <c15:showDataLabelsRange val="0"/>
                </c:ext>
                <c:ext xmlns:c16="http://schemas.microsoft.com/office/drawing/2014/chart" uri="{C3380CC4-5D6E-409C-BE32-E72D297353CC}">
                  <c16:uniqueId val="{00000014-4004-42C7-AB77-4E91300E1B3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{10A746BC-9C6C-401F-8E49-44E983339A5B}</c15:txfldGUID>
                      <c15:f>Diagramm!$I$67</c15:f>
                      <c15:dlblFieldTableCache>
                        <c:ptCount val="1"/>
                      </c15:dlblFieldTableCache>
                    </c15:dlblFTEntry>
                  </c15:dlblFieldTable>
                  <c15:showDataLabelsRange val="0"/>
                </c:ext>
                <c:ext xmlns:c16="http://schemas.microsoft.com/office/drawing/2014/chart" uri="{C3380CC4-5D6E-409C-BE32-E72D297353CC}">
                  <c16:uniqueId val="{00000015-4004-42C7-AB77-4E91300E1B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004-42C7-AB77-4E91300E1B3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{4BAA8355-1692-4B90-9186-08C775941E6A}</c15:txfldGUID>
                      <c15:f>Diagramm!$K$46</c15:f>
                      <c15:dlblFieldTableCache>
                        <c:ptCount val="1"/>
                      </c15:dlblFieldTableCache>
                    </c15:dlblFTEntry>
                  </c15:dlblFieldTable>
                  <c15:showDataLabelsRange val="0"/>
                </c:ext>
                <c:ext xmlns:c16="http://schemas.microsoft.com/office/drawing/2014/chart" uri="{C3380CC4-5D6E-409C-BE32-E72D297353CC}">
                  <c16:uniqueId val="{00000017-4004-42C7-AB77-4E91300E1B3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{CAC063D6-242F-4172-A710-2C2CCFAE2919}</c15:txfldGUID>
                      <c15:f>Diagramm!$K$47</c15:f>
                      <c15:dlblFieldTableCache>
                        <c:ptCount val="1"/>
                      </c15:dlblFieldTableCache>
                    </c15:dlblFTEntry>
                  </c15:dlblFieldTable>
                  <c15:showDataLabelsRange val="0"/>
                </c:ext>
                <c:ext xmlns:c16="http://schemas.microsoft.com/office/drawing/2014/chart" uri="{C3380CC4-5D6E-409C-BE32-E72D297353CC}">
                  <c16:uniqueId val="{00000018-4004-42C7-AB77-4E91300E1B3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{DB160774-90B5-4786-AE59-02E03BBF6DBA}</c15:txfldGUID>
                      <c15:f>Diagramm!$K$48</c15:f>
                      <c15:dlblFieldTableCache>
                        <c:ptCount val="1"/>
                      </c15:dlblFieldTableCache>
                    </c15:dlblFTEntry>
                  </c15:dlblFieldTable>
                  <c15:showDataLabelsRange val="0"/>
                </c:ext>
                <c:ext xmlns:c16="http://schemas.microsoft.com/office/drawing/2014/chart" uri="{C3380CC4-5D6E-409C-BE32-E72D297353CC}">
                  <c16:uniqueId val="{00000019-4004-42C7-AB77-4E91300E1B3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{85A6FE9A-2F28-4B46-8238-414BF5A5CAEC}</c15:txfldGUID>
                      <c15:f>Diagramm!$K$49</c15:f>
                      <c15:dlblFieldTableCache>
                        <c:ptCount val="1"/>
                      </c15:dlblFieldTableCache>
                    </c15:dlblFTEntry>
                  </c15:dlblFieldTable>
                  <c15:showDataLabelsRange val="0"/>
                </c:ext>
                <c:ext xmlns:c16="http://schemas.microsoft.com/office/drawing/2014/chart" uri="{C3380CC4-5D6E-409C-BE32-E72D297353CC}">
                  <c16:uniqueId val="{0000001A-4004-42C7-AB77-4E91300E1B3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{7C3C7713-4E53-43CB-B1F2-D7ABFB456F39}</c15:txfldGUID>
                      <c15:f>Diagramm!$K$50</c15:f>
                      <c15:dlblFieldTableCache>
                        <c:ptCount val="1"/>
                      </c15:dlblFieldTableCache>
                    </c15:dlblFTEntry>
                  </c15:dlblFieldTable>
                  <c15:showDataLabelsRange val="0"/>
                </c:ext>
                <c:ext xmlns:c16="http://schemas.microsoft.com/office/drawing/2014/chart" uri="{C3380CC4-5D6E-409C-BE32-E72D297353CC}">
                  <c16:uniqueId val="{0000001B-4004-42C7-AB77-4E91300E1B3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{7558E880-95F9-4A09-8621-AB9FA8E27BAB}</c15:txfldGUID>
                      <c15:f>Diagramm!$K$51</c15:f>
                      <c15:dlblFieldTableCache>
                        <c:ptCount val="1"/>
                      </c15:dlblFieldTableCache>
                    </c15:dlblFTEntry>
                  </c15:dlblFieldTable>
                  <c15:showDataLabelsRange val="0"/>
                </c:ext>
                <c:ext xmlns:c16="http://schemas.microsoft.com/office/drawing/2014/chart" uri="{C3380CC4-5D6E-409C-BE32-E72D297353CC}">
                  <c16:uniqueId val="{0000001C-4004-42C7-AB77-4E91300E1B3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{20993AAE-6746-417F-B7EE-57E2B0FC46FC}</c15:txfldGUID>
                      <c15:f>Diagramm!$K$52</c15:f>
                      <c15:dlblFieldTableCache>
                        <c:ptCount val="1"/>
                      </c15:dlblFieldTableCache>
                    </c15:dlblFTEntry>
                  </c15:dlblFieldTable>
                  <c15:showDataLabelsRange val="0"/>
                </c:ext>
                <c:ext xmlns:c16="http://schemas.microsoft.com/office/drawing/2014/chart" uri="{C3380CC4-5D6E-409C-BE32-E72D297353CC}">
                  <c16:uniqueId val="{0000001D-4004-42C7-AB77-4E91300E1B3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{37999765-CD7D-4F3A-A5DC-093EF13FD945}</c15:txfldGUID>
                      <c15:f>Diagramm!$K$53</c15:f>
                      <c15:dlblFieldTableCache>
                        <c:ptCount val="1"/>
                      </c15:dlblFieldTableCache>
                    </c15:dlblFTEntry>
                  </c15:dlblFieldTable>
                  <c15:showDataLabelsRange val="0"/>
                </c:ext>
                <c:ext xmlns:c16="http://schemas.microsoft.com/office/drawing/2014/chart" uri="{C3380CC4-5D6E-409C-BE32-E72D297353CC}">
                  <c16:uniqueId val="{0000001E-4004-42C7-AB77-4E91300E1B3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{71928BFB-E484-4DD9-AD5C-8CFDE40E7483}</c15:txfldGUID>
                      <c15:f>Diagramm!$K$54</c15:f>
                      <c15:dlblFieldTableCache>
                        <c:ptCount val="1"/>
                      </c15:dlblFieldTableCache>
                    </c15:dlblFTEntry>
                  </c15:dlblFieldTable>
                  <c15:showDataLabelsRange val="0"/>
                </c:ext>
                <c:ext xmlns:c16="http://schemas.microsoft.com/office/drawing/2014/chart" uri="{C3380CC4-5D6E-409C-BE32-E72D297353CC}">
                  <c16:uniqueId val="{0000001F-4004-42C7-AB77-4E91300E1B3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{1432B26F-3794-47CE-912D-8D6ACE144FEF}</c15:txfldGUID>
                      <c15:f>Diagramm!$K$55</c15:f>
                      <c15:dlblFieldTableCache>
                        <c:ptCount val="1"/>
                      </c15:dlblFieldTableCache>
                    </c15:dlblFTEntry>
                  </c15:dlblFieldTable>
                  <c15:showDataLabelsRange val="0"/>
                </c:ext>
                <c:ext xmlns:c16="http://schemas.microsoft.com/office/drawing/2014/chart" uri="{C3380CC4-5D6E-409C-BE32-E72D297353CC}">
                  <c16:uniqueId val="{00000020-4004-42C7-AB77-4E91300E1B3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{837C7216-4E1A-43D4-A5A3-7833B629D10A}</c15:txfldGUID>
                      <c15:f>Diagramm!$K$56</c15:f>
                      <c15:dlblFieldTableCache>
                        <c:ptCount val="1"/>
                      </c15:dlblFieldTableCache>
                    </c15:dlblFTEntry>
                  </c15:dlblFieldTable>
                  <c15:showDataLabelsRange val="0"/>
                </c:ext>
                <c:ext xmlns:c16="http://schemas.microsoft.com/office/drawing/2014/chart" uri="{C3380CC4-5D6E-409C-BE32-E72D297353CC}">
                  <c16:uniqueId val="{00000021-4004-42C7-AB77-4E91300E1B3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{2DB1E1FF-4FE4-43CB-A91F-BE5C9E3F103E}</c15:txfldGUID>
                      <c15:f>Diagramm!$K$57</c15:f>
                      <c15:dlblFieldTableCache>
                        <c:ptCount val="1"/>
                      </c15:dlblFieldTableCache>
                    </c15:dlblFTEntry>
                  </c15:dlblFieldTable>
                  <c15:showDataLabelsRange val="0"/>
                </c:ext>
                <c:ext xmlns:c16="http://schemas.microsoft.com/office/drawing/2014/chart" uri="{C3380CC4-5D6E-409C-BE32-E72D297353CC}">
                  <c16:uniqueId val="{00000022-4004-42C7-AB77-4E91300E1B3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{C70768CC-6F68-47FA-82E7-20B4CC0AD39C}</c15:txfldGUID>
                      <c15:f>Diagramm!$K$58</c15:f>
                      <c15:dlblFieldTableCache>
                        <c:ptCount val="1"/>
                      </c15:dlblFieldTableCache>
                    </c15:dlblFTEntry>
                  </c15:dlblFieldTable>
                  <c15:showDataLabelsRange val="0"/>
                </c:ext>
                <c:ext xmlns:c16="http://schemas.microsoft.com/office/drawing/2014/chart" uri="{C3380CC4-5D6E-409C-BE32-E72D297353CC}">
                  <c16:uniqueId val="{00000023-4004-42C7-AB77-4E91300E1B3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{2FC9F5F2-3710-4F0A-8DE0-D5819EEB56E8}</c15:txfldGUID>
                      <c15:f>Diagramm!$K$59</c15:f>
                      <c15:dlblFieldTableCache>
                        <c:ptCount val="1"/>
                      </c15:dlblFieldTableCache>
                    </c15:dlblFTEntry>
                  </c15:dlblFieldTable>
                  <c15:showDataLabelsRange val="0"/>
                </c:ext>
                <c:ext xmlns:c16="http://schemas.microsoft.com/office/drawing/2014/chart" uri="{C3380CC4-5D6E-409C-BE32-E72D297353CC}">
                  <c16:uniqueId val="{00000024-4004-42C7-AB77-4E91300E1B3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{C6235C00-0881-494A-BD76-43886A7D08A2}</c15:txfldGUID>
                      <c15:f>Diagramm!$K$60</c15:f>
                      <c15:dlblFieldTableCache>
                        <c:ptCount val="1"/>
                      </c15:dlblFieldTableCache>
                    </c15:dlblFTEntry>
                  </c15:dlblFieldTable>
                  <c15:showDataLabelsRange val="0"/>
                </c:ext>
                <c:ext xmlns:c16="http://schemas.microsoft.com/office/drawing/2014/chart" uri="{C3380CC4-5D6E-409C-BE32-E72D297353CC}">
                  <c16:uniqueId val="{00000025-4004-42C7-AB77-4E91300E1B3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{730C2097-ACC6-4F5E-8101-18CEB05F9301}</c15:txfldGUID>
                      <c15:f>Diagramm!$K$61</c15:f>
                      <c15:dlblFieldTableCache>
                        <c:ptCount val="1"/>
                      </c15:dlblFieldTableCache>
                    </c15:dlblFTEntry>
                  </c15:dlblFieldTable>
                  <c15:showDataLabelsRange val="0"/>
                </c:ext>
                <c:ext xmlns:c16="http://schemas.microsoft.com/office/drawing/2014/chart" uri="{C3380CC4-5D6E-409C-BE32-E72D297353CC}">
                  <c16:uniqueId val="{00000026-4004-42C7-AB77-4E91300E1B3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{1A22B960-1A74-42D4-AF18-5E41BFF82D64}</c15:txfldGUID>
                      <c15:f>Diagramm!$K$62</c15:f>
                      <c15:dlblFieldTableCache>
                        <c:ptCount val="1"/>
                      </c15:dlblFieldTableCache>
                    </c15:dlblFTEntry>
                  </c15:dlblFieldTable>
                  <c15:showDataLabelsRange val="0"/>
                </c:ext>
                <c:ext xmlns:c16="http://schemas.microsoft.com/office/drawing/2014/chart" uri="{C3380CC4-5D6E-409C-BE32-E72D297353CC}">
                  <c16:uniqueId val="{00000027-4004-42C7-AB77-4E91300E1B3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{36164B8B-1567-46C8-83CD-57D33F094C34}</c15:txfldGUID>
                      <c15:f>Diagramm!$K$63</c15:f>
                      <c15:dlblFieldTableCache>
                        <c:ptCount val="1"/>
                      </c15:dlblFieldTableCache>
                    </c15:dlblFTEntry>
                  </c15:dlblFieldTable>
                  <c15:showDataLabelsRange val="0"/>
                </c:ext>
                <c:ext xmlns:c16="http://schemas.microsoft.com/office/drawing/2014/chart" uri="{C3380CC4-5D6E-409C-BE32-E72D297353CC}">
                  <c16:uniqueId val="{00000028-4004-42C7-AB77-4E91300E1B3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{3E4256AC-565D-4421-A1A5-538ED232AD56}</c15:txfldGUID>
                      <c15:f>Diagramm!$K$64</c15:f>
                      <c15:dlblFieldTableCache>
                        <c:ptCount val="1"/>
                      </c15:dlblFieldTableCache>
                    </c15:dlblFTEntry>
                  </c15:dlblFieldTable>
                  <c15:showDataLabelsRange val="0"/>
                </c:ext>
                <c:ext xmlns:c16="http://schemas.microsoft.com/office/drawing/2014/chart" uri="{C3380CC4-5D6E-409C-BE32-E72D297353CC}">
                  <c16:uniqueId val="{00000029-4004-42C7-AB77-4E91300E1B3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{E81A71BD-11B5-4AA3-A1CB-A3F8FA5B4B56}</c15:txfldGUID>
                      <c15:f>Diagramm!$K$65</c15:f>
                      <c15:dlblFieldTableCache>
                        <c:ptCount val="1"/>
                      </c15:dlblFieldTableCache>
                    </c15:dlblFTEntry>
                  </c15:dlblFieldTable>
                  <c15:showDataLabelsRange val="0"/>
                </c:ext>
                <c:ext xmlns:c16="http://schemas.microsoft.com/office/drawing/2014/chart" uri="{C3380CC4-5D6E-409C-BE32-E72D297353CC}">
                  <c16:uniqueId val="{0000002A-4004-42C7-AB77-4E91300E1B3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{40D906D8-B304-4782-A873-1FEC206768BF}</c15:txfldGUID>
                      <c15:f>Diagramm!$K$66</c15:f>
                      <c15:dlblFieldTableCache>
                        <c:ptCount val="1"/>
                      </c15:dlblFieldTableCache>
                    </c15:dlblFTEntry>
                  </c15:dlblFieldTable>
                  <c15:showDataLabelsRange val="0"/>
                </c:ext>
                <c:ext xmlns:c16="http://schemas.microsoft.com/office/drawing/2014/chart" uri="{C3380CC4-5D6E-409C-BE32-E72D297353CC}">
                  <c16:uniqueId val="{0000002B-4004-42C7-AB77-4E91300E1B3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{E9F5A398-3312-41C6-9F7B-1FAE95719A73}</c15:txfldGUID>
                      <c15:f>Diagramm!$K$67</c15:f>
                      <c15:dlblFieldTableCache>
                        <c:ptCount val="1"/>
                      </c15:dlblFieldTableCache>
                    </c15:dlblFTEntry>
                  </c15:dlblFieldTable>
                  <c15:showDataLabelsRange val="0"/>
                </c:ext>
                <c:ext xmlns:c16="http://schemas.microsoft.com/office/drawing/2014/chart" uri="{C3380CC4-5D6E-409C-BE32-E72D297353CC}">
                  <c16:uniqueId val="{0000002C-4004-42C7-AB77-4E91300E1B3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004-42C7-AB77-4E91300E1B3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{E3EEA036-D08C-4AFD-BD0E-3BFE9ECD6324}</c15:txfldGUID>
                      <c15:f>Diagramm!$J$46</c15:f>
                      <c15:dlblFieldTableCache>
                        <c:ptCount val="1"/>
                      </c15:dlblFieldTableCache>
                    </c15:dlblFTEntry>
                  </c15:dlblFieldTable>
                  <c15:showDataLabelsRange val="0"/>
                </c:ext>
                <c:ext xmlns:c16="http://schemas.microsoft.com/office/drawing/2014/chart" uri="{C3380CC4-5D6E-409C-BE32-E72D297353CC}">
                  <c16:uniqueId val="{0000002E-4004-42C7-AB77-4E91300E1B3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{659438F6-A238-47CF-8A4A-AF21856FE15F}</c15:txfldGUID>
                      <c15:f>Diagramm!$J$47</c15:f>
                      <c15:dlblFieldTableCache>
                        <c:ptCount val="1"/>
                      </c15:dlblFieldTableCache>
                    </c15:dlblFTEntry>
                  </c15:dlblFieldTable>
                  <c15:showDataLabelsRange val="0"/>
                </c:ext>
                <c:ext xmlns:c16="http://schemas.microsoft.com/office/drawing/2014/chart" uri="{C3380CC4-5D6E-409C-BE32-E72D297353CC}">
                  <c16:uniqueId val="{0000002F-4004-42C7-AB77-4E91300E1B3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{171E2BE6-8C84-4E0C-B507-80B74952EDAE}</c15:txfldGUID>
                      <c15:f>Diagramm!$J$48</c15:f>
                      <c15:dlblFieldTableCache>
                        <c:ptCount val="1"/>
                      </c15:dlblFieldTableCache>
                    </c15:dlblFTEntry>
                  </c15:dlblFieldTable>
                  <c15:showDataLabelsRange val="0"/>
                </c:ext>
                <c:ext xmlns:c16="http://schemas.microsoft.com/office/drawing/2014/chart" uri="{C3380CC4-5D6E-409C-BE32-E72D297353CC}">
                  <c16:uniqueId val="{00000030-4004-42C7-AB77-4E91300E1B3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{6C6E0D89-800D-43CA-B6D3-15654BAE9C23}</c15:txfldGUID>
                      <c15:f>Diagramm!$J$49</c15:f>
                      <c15:dlblFieldTableCache>
                        <c:ptCount val="1"/>
                      </c15:dlblFieldTableCache>
                    </c15:dlblFTEntry>
                  </c15:dlblFieldTable>
                  <c15:showDataLabelsRange val="0"/>
                </c:ext>
                <c:ext xmlns:c16="http://schemas.microsoft.com/office/drawing/2014/chart" uri="{C3380CC4-5D6E-409C-BE32-E72D297353CC}">
                  <c16:uniqueId val="{00000031-4004-42C7-AB77-4E91300E1B3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{D3BC6C0D-59E5-41C9-9C6D-568AC013D3E9}</c15:txfldGUID>
                      <c15:f>Diagramm!$J$50</c15:f>
                      <c15:dlblFieldTableCache>
                        <c:ptCount val="1"/>
                      </c15:dlblFieldTableCache>
                    </c15:dlblFTEntry>
                  </c15:dlblFieldTable>
                  <c15:showDataLabelsRange val="0"/>
                </c:ext>
                <c:ext xmlns:c16="http://schemas.microsoft.com/office/drawing/2014/chart" uri="{C3380CC4-5D6E-409C-BE32-E72D297353CC}">
                  <c16:uniqueId val="{00000032-4004-42C7-AB77-4E91300E1B3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{72843E5F-9175-4E9A-9CDC-B185A8FFAFA4}</c15:txfldGUID>
                      <c15:f>Diagramm!$J$51</c15:f>
                      <c15:dlblFieldTableCache>
                        <c:ptCount val="1"/>
                      </c15:dlblFieldTableCache>
                    </c15:dlblFTEntry>
                  </c15:dlblFieldTable>
                  <c15:showDataLabelsRange val="0"/>
                </c:ext>
                <c:ext xmlns:c16="http://schemas.microsoft.com/office/drawing/2014/chart" uri="{C3380CC4-5D6E-409C-BE32-E72D297353CC}">
                  <c16:uniqueId val="{00000033-4004-42C7-AB77-4E91300E1B3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{ED78950A-EA81-42A6-A081-5B95B5342136}</c15:txfldGUID>
                      <c15:f>Diagramm!$J$52</c15:f>
                      <c15:dlblFieldTableCache>
                        <c:ptCount val="1"/>
                      </c15:dlblFieldTableCache>
                    </c15:dlblFTEntry>
                  </c15:dlblFieldTable>
                  <c15:showDataLabelsRange val="0"/>
                </c:ext>
                <c:ext xmlns:c16="http://schemas.microsoft.com/office/drawing/2014/chart" uri="{C3380CC4-5D6E-409C-BE32-E72D297353CC}">
                  <c16:uniqueId val="{00000034-4004-42C7-AB77-4E91300E1B3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{D2E81A8D-FA17-4593-AE2D-78856A6FA9F3}</c15:txfldGUID>
                      <c15:f>Diagramm!$J$53</c15:f>
                      <c15:dlblFieldTableCache>
                        <c:ptCount val="1"/>
                      </c15:dlblFieldTableCache>
                    </c15:dlblFTEntry>
                  </c15:dlblFieldTable>
                  <c15:showDataLabelsRange val="0"/>
                </c:ext>
                <c:ext xmlns:c16="http://schemas.microsoft.com/office/drawing/2014/chart" uri="{C3380CC4-5D6E-409C-BE32-E72D297353CC}">
                  <c16:uniqueId val="{00000035-4004-42C7-AB77-4E91300E1B3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{B047CD58-5D48-4B65-A29B-4EDB4A1368FA}</c15:txfldGUID>
                      <c15:f>Diagramm!$J$54</c15:f>
                      <c15:dlblFieldTableCache>
                        <c:ptCount val="1"/>
                      </c15:dlblFieldTableCache>
                    </c15:dlblFTEntry>
                  </c15:dlblFieldTable>
                  <c15:showDataLabelsRange val="0"/>
                </c:ext>
                <c:ext xmlns:c16="http://schemas.microsoft.com/office/drawing/2014/chart" uri="{C3380CC4-5D6E-409C-BE32-E72D297353CC}">
                  <c16:uniqueId val="{00000036-4004-42C7-AB77-4E91300E1B3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{FF943942-CBB7-4AA2-9AFA-8B00427D58C9}</c15:txfldGUID>
                      <c15:f>Diagramm!$J$55</c15:f>
                      <c15:dlblFieldTableCache>
                        <c:ptCount val="1"/>
                      </c15:dlblFieldTableCache>
                    </c15:dlblFTEntry>
                  </c15:dlblFieldTable>
                  <c15:showDataLabelsRange val="0"/>
                </c:ext>
                <c:ext xmlns:c16="http://schemas.microsoft.com/office/drawing/2014/chart" uri="{C3380CC4-5D6E-409C-BE32-E72D297353CC}">
                  <c16:uniqueId val="{00000037-4004-42C7-AB77-4E91300E1B3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{07FDF3F6-EDB6-45E1-BBDB-3838C3427F27}</c15:txfldGUID>
                      <c15:f>Diagramm!$J$56</c15:f>
                      <c15:dlblFieldTableCache>
                        <c:ptCount val="1"/>
                      </c15:dlblFieldTableCache>
                    </c15:dlblFTEntry>
                  </c15:dlblFieldTable>
                  <c15:showDataLabelsRange val="0"/>
                </c:ext>
                <c:ext xmlns:c16="http://schemas.microsoft.com/office/drawing/2014/chart" uri="{C3380CC4-5D6E-409C-BE32-E72D297353CC}">
                  <c16:uniqueId val="{00000038-4004-42C7-AB77-4E91300E1B3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{EB5968DF-E5C8-4F93-ABE3-EABE637BF4C2}</c15:txfldGUID>
                      <c15:f>Diagramm!$J$57</c15:f>
                      <c15:dlblFieldTableCache>
                        <c:ptCount val="1"/>
                      </c15:dlblFieldTableCache>
                    </c15:dlblFTEntry>
                  </c15:dlblFieldTable>
                  <c15:showDataLabelsRange val="0"/>
                </c:ext>
                <c:ext xmlns:c16="http://schemas.microsoft.com/office/drawing/2014/chart" uri="{C3380CC4-5D6E-409C-BE32-E72D297353CC}">
                  <c16:uniqueId val="{00000039-4004-42C7-AB77-4E91300E1B3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{A6983127-EBD5-4FF1-97E7-471F6DD9B79F}</c15:txfldGUID>
                      <c15:f>Diagramm!$J$58</c15:f>
                      <c15:dlblFieldTableCache>
                        <c:ptCount val="1"/>
                      </c15:dlblFieldTableCache>
                    </c15:dlblFTEntry>
                  </c15:dlblFieldTable>
                  <c15:showDataLabelsRange val="0"/>
                </c:ext>
                <c:ext xmlns:c16="http://schemas.microsoft.com/office/drawing/2014/chart" uri="{C3380CC4-5D6E-409C-BE32-E72D297353CC}">
                  <c16:uniqueId val="{0000003A-4004-42C7-AB77-4E91300E1B3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{0CE46AEE-5C6F-4AD6-BCCD-1BA22D368C90}</c15:txfldGUID>
                      <c15:f>Diagramm!$J$59</c15:f>
                      <c15:dlblFieldTableCache>
                        <c:ptCount val="1"/>
                      </c15:dlblFieldTableCache>
                    </c15:dlblFTEntry>
                  </c15:dlblFieldTable>
                  <c15:showDataLabelsRange val="0"/>
                </c:ext>
                <c:ext xmlns:c16="http://schemas.microsoft.com/office/drawing/2014/chart" uri="{C3380CC4-5D6E-409C-BE32-E72D297353CC}">
                  <c16:uniqueId val="{0000003B-4004-42C7-AB77-4E91300E1B3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{18772C0B-7F11-45CA-8F21-9B967CB3C4C1}</c15:txfldGUID>
                      <c15:f>Diagramm!$J$60</c15:f>
                      <c15:dlblFieldTableCache>
                        <c:ptCount val="1"/>
                      </c15:dlblFieldTableCache>
                    </c15:dlblFTEntry>
                  </c15:dlblFieldTable>
                  <c15:showDataLabelsRange val="0"/>
                </c:ext>
                <c:ext xmlns:c16="http://schemas.microsoft.com/office/drawing/2014/chart" uri="{C3380CC4-5D6E-409C-BE32-E72D297353CC}">
                  <c16:uniqueId val="{0000003C-4004-42C7-AB77-4E91300E1B3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{A399096F-B6FD-43B5-B148-BA15E6F99534}</c15:txfldGUID>
                      <c15:f>Diagramm!$J$61</c15:f>
                      <c15:dlblFieldTableCache>
                        <c:ptCount val="1"/>
                      </c15:dlblFieldTableCache>
                    </c15:dlblFTEntry>
                  </c15:dlblFieldTable>
                  <c15:showDataLabelsRange val="0"/>
                </c:ext>
                <c:ext xmlns:c16="http://schemas.microsoft.com/office/drawing/2014/chart" uri="{C3380CC4-5D6E-409C-BE32-E72D297353CC}">
                  <c16:uniqueId val="{0000003D-4004-42C7-AB77-4E91300E1B3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{2F6F013E-B341-48D6-B69C-55C661F7ED82}</c15:txfldGUID>
                      <c15:f>Diagramm!$J$62</c15:f>
                      <c15:dlblFieldTableCache>
                        <c:ptCount val="1"/>
                      </c15:dlblFieldTableCache>
                    </c15:dlblFTEntry>
                  </c15:dlblFieldTable>
                  <c15:showDataLabelsRange val="0"/>
                </c:ext>
                <c:ext xmlns:c16="http://schemas.microsoft.com/office/drawing/2014/chart" uri="{C3380CC4-5D6E-409C-BE32-E72D297353CC}">
                  <c16:uniqueId val="{0000003E-4004-42C7-AB77-4E91300E1B3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{FCF9EFEB-766B-4A6E-88AB-6BE78CF082E5}</c15:txfldGUID>
                      <c15:f>Diagramm!$J$63</c15:f>
                      <c15:dlblFieldTableCache>
                        <c:ptCount val="1"/>
                      </c15:dlblFieldTableCache>
                    </c15:dlblFTEntry>
                  </c15:dlblFieldTable>
                  <c15:showDataLabelsRange val="0"/>
                </c:ext>
                <c:ext xmlns:c16="http://schemas.microsoft.com/office/drawing/2014/chart" uri="{C3380CC4-5D6E-409C-BE32-E72D297353CC}">
                  <c16:uniqueId val="{0000003F-4004-42C7-AB77-4E91300E1B3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{72A4CE60-A4FD-46F4-A708-A1EAF9CE3455}</c15:txfldGUID>
                      <c15:f>Diagramm!$J$64</c15:f>
                      <c15:dlblFieldTableCache>
                        <c:ptCount val="1"/>
                      </c15:dlblFieldTableCache>
                    </c15:dlblFTEntry>
                  </c15:dlblFieldTable>
                  <c15:showDataLabelsRange val="0"/>
                </c:ext>
                <c:ext xmlns:c16="http://schemas.microsoft.com/office/drawing/2014/chart" uri="{C3380CC4-5D6E-409C-BE32-E72D297353CC}">
                  <c16:uniqueId val="{00000040-4004-42C7-AB77-4E91300E1B3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{010FF817-07F2-486D-972A-FCAA46B6E1E7}</c15:txfldGUID>
                      <c15:f>Diagramm!$J$65</c15:f>
                      <c15:dlblFieldTableCache>
                        <c:ptCount val="1"/>
                      </c15:dlblFieldTableCache>
                    </c15:dlblFTEntry>
                  </c15:dlblFieldTable>
                  <c15:showDataLabelsRange val="0"/>
                </c:ext>
                <c:ext xmlns:c16="http://schemas.microsoft.com/office/drawing/2014/chart" uri="{C3380CC4-5D6E-409C-BE32-E72D297353CC}">
                  <c16:uniqueId val="{00000041-4004-42C7-AB77-4E91300E1B3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{08166E47-B940-4C30-B890-04C0E8BBDCEC}</c15:txfldGUID>
                      <c15:f>Diagramm!$J$66</c15:f>
                      <c15:dlblFieldTableCache>
                        <c:ptCount val="1"/>
                      </c15:dlblFieldTableCache>
                    </c15:dlblFTEntry>
                  </c15:dlblFieldTable>
                  <c15:showDataLabelsRange val="0"/>
                </c:ext>
                <c:ext xmlns:c16="http://schemas.microsoft.com/office/drawing/2014/chart" uri="{C3380CC4-5D6E-409C-BE32-E72D297353CC}">
                  <c16:uniqueId val="{00000042-4004-42C7-AB77-4E91300E1B3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{D77094FB-9F28-4D65-B316-6114043774E9}</c15:txfldGUID>
                      <c15:f>Diagramm!$J$67</c15:f>
                      <c15:dlblFieldTableCache>
                        <c:ptCount val="1"/>
                      </c15:dlblFieldTableCache>
                    </c15:dlblFTEntry>
                  </c15:dlblFieldTable>
                  <c15:showDataLabelsRange val="0"/>
                </c:ext>
                <c:ext xmlns:c16="http://schemas.microsoft.com/office/drawing/2014/chart" uri="{C3380CC4-5D6E-409C-BE32-E72D297353CC}">
                  <c16:uniqueId val="{00000043-4004-42C7-AB77-4E91300E1B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004-42C7-AB77-4E91300E1B3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2B-482B-B0FB-B929F93B1B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2B-482B-B0FB-B929F93B1B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2B-482B-B0FB-B929F93B1B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2B-482B-B0FB-B929F93B1B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2B-482B-B0FB-B929F93B1B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2B-482B-B0FB-B929F93B1B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2B-482B-B0FB-B929F93B1B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2B-482B-B0FB-B929F93B1B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2B-482B-B0FB-B929F93B1B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2B-482B-B0FB-B929F93B1B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2B-482B-B0FB-B929F93B1B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52B-482B-B0FB-B929F93B1B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52B-482B-B0FB-B929F93B1B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52B-482B-B0FB-B929F93B1B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52B-482B-B0FB-B929F93B1B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52B-482B-B0FB-B929F93B1B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52B-482B-B0FB-B929F93B1B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52B-482B-B0FB-B929F93B1B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52B-482B-B0FB-B929F93B1B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52B-482B-B0FB-B929F93B1B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52B-482B-B0FB-B929F93B1B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52B-482B-B0FB-B929F93B1B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52B-482B-B0FB-B929F93B1B1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52B-482B-B0FB-B929F93B1B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52B-482B-B0FB-B929F93B1B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52B-482B-B0FB-B929F93B1B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52B-482B-B0FB-B929F93B1B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52B-482B-B0FB-B929F93B1B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52B-482B-B0FB-B929F93B1B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52B-482B-B0FB-B929F93B1B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52B-482B-B0FB-B929F93B1B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52B-482B-B0FB-B929F93B1B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52B-482B-B0FB-B929F93B1B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52B-482B-B0FB-B929F93B1B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52B-482B-B0FB-B929F93B1B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52B-482B-B0FB-B929F93B1B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52B-482B-B0FB-B929F93B1B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52B-482B-B0FB-B929F93B1B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52B-482B-B0FB-B929F93B1B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52B-482B-B0FB-B929F93B1B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52B-482B-B0FB-B929F93B1B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52B-482B-B0FB-B929F93B1B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52B-482B-B0FB-B929F93B1B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52B-482B-B0FB-B929F93B1B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52B-482B-B0FB-B929F93B1B1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52B-482B-B0FB-B929F93B1B1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52B-482B-B0FB-B929F93B1B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52B-482B-B0FB-B929F93B1B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52B-482B-B0FB-B929F93B1B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52B-482B-B0FB-B929F93B1B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52B-482B-B0FB-B929F93B1B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52B-482B-B0FB-B929F93B1B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52B-482B-B0FB-B929F93B1B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52B-482B-B0FB-B929F93B1B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52B-482B-B0FB-B929F93B1B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52B-482B-B0FB-B929F93B1B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52B-482B-B0FB-B929F93B1B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52B-482B-B0FB-B929F93B1B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52B-482B-B0FB-B929F93B1B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52B-482B-B0FB-B929F93B1B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52B-482B-B0FB-B929F93B1B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52B-482B-B0FB-B929F93B1B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52B-482B-B0FB-B929F93B1B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52B-482B-B0FB-B929F93B1B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52B-482B-B0FB-B929F93B1B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52B-482B-B0FB-B929F93B1B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52B-482B-B0FB-B929F93B1B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52B-482B-B0FB-B929F93B1B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52B-482B-B0FB-B929F93B1B1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101.99243174327606</c:v>
                </c:pt>
                <c:pt idx="2">
                  <c:v>102.916084580016</c:v>
                </c:pt>
                <c:pt idx="3">
                  <c:v>101.28578985202566</c:v>
                </c:pt>
                <c:pt idx="4">
                  <c:v>100.77174517489726</c:v>
                </c:pt>
                <c:pt idx="5">
                  <c:v>102.64753353497267</c:v>
                </c:pt>
                <c:pt idx="6">
                  <c:v>104.3185178152423</c:v>
                </c:pt>
                <c:pt idx="7">
                  <c:v>103.03815323685387</c:v>
                </c:pt>
                <c:pt idx="8">
                  <c:v>102.6800851767961</c:v>
                </c:pt>
                <c:pt idx="9">
                  <c:v>103.90890965563075</c:v>
                </c:pt>
                <c:pt idx="10">
                  <c:v>105.5948134384028</c:v>
                </c:pt>
                <c:pt idx="11">
                  <c:v>104.29817303910266</c:v>
                </c:pt>
                <c:pt idx="12">
                  <c:v>103.84109373516526</c:v>
                </c:pt>
                <c:pt idx="13">
                  <c:v>105.64906617477519</c:v>
                </c:pt>
                <c:pt idx="14">
                  <c:v>107.48416498257131</c:v>
                </c:pt>
                <c:pt idx="15">
                  <c:v>106.35435174761628</c:v>
                </c:pt>
                <c:pt idx="16">
                  <c:v>106.34350120034179</c:v>
                </c:pt>
                <c:pt idx="17">
                  <c:v>107.48687761938993</c:v>
                </c:pt>
                <c:pt idx="18">
                  <c:v>109.18905722307369</c:v>
                </c:pt>
                <c:pt idx="19">
                  <c:v>108.15147363995172</c:v>
                </c:pt>
                <c:pt idx="20">
                  <c:v>107.33090100231931</c:v>
                </c:pt>
                <c:pt idx="21">
                  <c:v>108.63703563048462</c:v>
                </c:pt>
                <c:pt idx="22">
                  <c:v>110.09643423890192</c:v>
                </c:pt>
                <c:pt idx="23">
                  <c:v>108.87574767052313</c:v>
                </c:pt>
                <c:pt idx="24">
                  <c:v>108.41595572976712</c:v>
                </c:pt>
              </c:numCache>
            </c:numRef>
          </c:val>
          <c:smooth val="0"/>
          <c:extLst>
            <c:ext xmlns:c16="http://schemas.microsoft.com/office/drawing/2014/chart" uri="{C3380CC4-5D6E-409C-BE32-E72D297353CC}">
              <c16:uniqueId val="{00000000-3A0D-422C-A8CF-BF20476CDAF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105.36867142371729</c:v>
                </c:pt>
                <c:pt idx="2">
                  <c:v>108.01902820251443</c:v>
                </c:pt>
                <c:pt idx="3">
                  <c:v>105.1308188922868</c:v>
                </c:pt>
                <c:pt idx="4">
                  <c:v>101.9367991845056</c:v>
                </c:pt>
                <c:pt idx="5">
                  <c:v>106.82976554536188</c:v>
                </c:pt>
                <c:pt idx="6">
                  <c:v>110.29561671763506</c:v>
                </c:pt>
                <c:pt idx="7">
                  <c:v>107.67923887189943</c:v>
                </c:pt>
                <c:pt idx="8">
                  <c:v>103.97553516819571</c:v>
                </c:pt>
                <c:pt idx="9">
                  <c:v>107.13557594291538</c:v>
                </c:pt>
                <c:pt idx="10">
                  <c:v>110.09174311926606</c:v>
                </c:pt>
                <c:pt idx="11">
                  <c:v>109.58205912334353</c:v>
                </c:pt>
                <c:pt idx="12">
                  <c:v>107.3734284743459</c:v>
                </c:pt>
                <c:pt idx="13">
                  <c:v>113.35372069317022</c:v>
                </c:pt>
                <c:pt idx="14">
                  <c:v>116.64967720013593</c:v>
                </c:pt>
                <c:pt idx="15">
                  <c:v>117.19334012911995</c:v>
                </c:pt>
                <c:pt idx="16">
                  <c:v>114.4410465511383</c:v>
                </c:pt>
                <c:pt idx="17">
                  <c:v>119.09616038056406</c:v>
                </c:pt>
                <c:pt idx="18">
                  <c:v>121.30479102956167</c:v>
                </c:pt>
                <c:pt idx="19">
                  <c:v>122.25620115528373</c:v>
                </c:pt>
                <c:pt idx="20">
                  <c:v>118.72239211688753</c:v>
                </c:pt>
                <c:pt idx="21">
                  <c:v>124.80462113489637</c:v>
                </c:pt>
                <c:pt idx="22">
                  <c:v>128.03261977573902</c:v>
                </c:pt>
                <c:pt idx="23">
                  <c:v>129.86748216106014</c:v>
                </c:pt>
                <c:pt idx="24">
                  <c:v>121.98436969079171</c:v>
                </c:pt>
              </c:numCache>
            </c:numRef>
          </c:val>
          <c:smooth val="0"/>
          <c:extLst>
            <c:ext xmlns:c16="http://schemas.microsoft.com/office/drawing/2014/chart" uri="{C3380CC4-5D6E-409C-BE32-E72D297353CC}">
              <c16:uniqueId val="{00000001-3A0D-422C-A8CF-BF20476CDAF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97.067588508761474</c:v>
                </c:pt>
                <c:pt idx="2">
                  <c:v>97.127190368339484</c:v>
                </c:pt>
                <c:pt idx="3">
                  <c:v>97.139110740255092</c:v>
                </c:pt>
                <c:pt idx="4">
                  <c:v>93.15770652044344</c:v>
                </c:pt>
                <c:pt idx="5">
                  <c:v>92.704732387650495</c:v>
                </c:pt>
                <c:pt idx="6">
                  <c:v>92.359041602097989</c:v>
                </c:pt>
                <c:pt idx="7">
                  <c:v>94.087495529860533</c:v>
                </c:pt>
                <c:pt idx="8">
                  <c:v>93.741804744308027</c:v>
                </c:pt>
                <c:pt idx="9">
                  <c:v>93.45571581833353</c:v>
                </c:pt>
                <c:pt idx="10">
                  <c:v>92.287519370604372</c:v>
                </c:pt>
                <c:pt idx="11">
                  <c:v>92.895458338300159</c:v>
                </c:pt>
                <c:pt idx="12">
                  <c:v>92.049111932292277</c:v>
                </c:pt>
                <c:pt idx="13">
                  <c:v>92.490165693169629</c:v>
                </c:pt>
                <c:pt idx="14">
                  <c:v>91.047800691381582</c:v>
                </c:pt>
                <c:pt idx="15">
                  <c:v>92.657050899988079</c:v>
                </c:pt>
                <c:pt idx="16">
                  <c:v>90.737871021575884</c:v>
                </c:pt>
                <c:pt idx="17">
                  <c:v>92.502086065085237</c:v>
                </c:pt>
                <c:pt idx="18">
                  <c:v>90.630587674335445</c:v>
                </c:pt>
                <c:pt idx="19">
                  <c:v>90.2014542853737</c:v>
                </c:pt>
                <c:pt idx="20">
                  <c:v>89.06901895339135</c:v>
                </c:pt>
                <c:pt idx="21">
                  <c:v>90.022648706639657</c:v>
                </c:pt>
                <c:pt idx="22">
                  <c:v>88.401478126117539</c:v>
                </c:pt>
                <c:pt idx="23">
                  <c:v>87.555131720109671</c:v>
                </c:pt>
                <c:pt idx="24">
                  <c:v>83.824055310525694</c:v>
                </c:pt>
              </c:numCache>
            </c:numRef>
          </c:val>
          <c:smooth val="0"/>
          <c:extLst>
            <c:ext xmlns:c16="http://schemas.microsoft.com/office/drawing/2014/chart" uri="{C3380CC4-5D6E-409C-BE32-E72D297353CC}">
              <c16:uniqueId val="{00000002-3A0D-422C-A8CF-BF20476CDAF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A0D-422C-A8CF-BF20476CDAF1}"/>
                </c:ext>
              </c:extLst>
            </c:dLbl>
            <c:dLbl>
              <c:idx val="1"/>
              <c:delete val="1"/>
              <c:extLst>
                <c:ext xmlns:c15="http://schemas.microsoft.com/office/drawing/2012/chart" uri="{CE6537A1-D6FC-4f65-9D91-7224C49458BB}"/>
                <c:ext xmlns:c16="http://schemas.microsoft.com/office/drawing/2014/chart" uri="{C3380CC4-5D6E-409C-BE32-E72D297353CC}">
                  <c16:uniqueId val="{00000004-3A0D-422C-A8CF-BF20476CDAF1}"/>
                </c:ext>
              </c:extLst>
            </c:dLbl>
            <c:dLbl>
              <c:idx val="2"/>
              <c:delete val="1"/>
              <c:extLst>
                <c:ext xmlns:c15="http://schemas.microsoft.com/office/drawing/2012/chart" uri="{CE6537A1-D6FC-4f65-9D91-7224C49458BB}"/>
                <c:ext xmlns:c16="http://schemas.microsoft.com/office/drawing/2014/chart" uri="{C3380CC4-5D6E-409C-BE32-E72D297353CC}">
                  <c16:uniqueId val="{00000005-3A0D-422C-A8CF-BF20476CDAF1}"/>
                </c:ext>
              </c:extLst>
            </c:dLbl>
            <c:dLbl>
              <c:idx val="3"/>
              <c:delete val="1"/>
              <c:extLst>
                <c:ext xmlns:c15="http://schemas.microsoft.com/office/drawing/2012/chart" uri="{CE6537A1-D6FC-4f65-9D91-7224C49458BB}"/>
                <c:ext xmlns:c16="http://schemas.microsoft.com/office/drawing/2014/chart" uri="{C3380CC4-5D6E-409C-BE32-E72D297353CC}">
                  <c16:uniqueId val="{00000006-3A0D-422C-A8CF-BF20476CDAF1}"/>
                </c:ext>
              </c:extLst>
            </c:dLbl>
            <c:dLbl>
              <c:idx val="4"/>
              <c:delete val="1"/>
              <c:extLst>
                <c:ext xmlns:c15="http://schemas.microsoft.com/office/drawing/2012/chart" uri="{CE6537A1-D6FC-4f65-9D91-7224C49458BB}"/>
                <c:ext xmlns:c16="http://schemas.microsoft.com/office/drawing/2014/chart" uri="{C3380CC4-5D6E-409C-BE32-E72D297353CC}">
                  <c16:uniqueId val="{00000007-3A0D-422C-A8CF-BF20476CDAF1}"/>
                </c:ext>
              </c:extLst>
            </c:dLbl>
            <c:dLbl>
              <c:idx val="5"/>
              <c:delete val="1"/>
              <c:extLst>
                <c:ext xmlns:c15="http://schemas.microsoft.com/office/drawing/2012/chart" uri="{CE6537A1-D6FC-4f65-9D91-7224C49458BB}"/>
                <c:ext xmlns:c16="http://schemas.microsoft.com/office/drawing/2014/chart" uri="{C3380CC4-5D6E-409C-BE32-E72D297353CC}">
                  <c16:uniqueId val="{00000008-3A0D-422C-A8CF-BF20476CDAF1}"/>
                </c:ext>
              </c:extLst>
            </c:dLbl>
            <c:dLbl>
              <c:idx val="6"/>
              <c:delete val="1"/>
              <c:extLst>
                <c:ext xmlns:c15="http://schemas.microsoft.com/office/drawing/2012/chart" uri="{CE6537A1-D6FC-4f65-9D91-7224C49458BB}"/>
                <c:ext xmlns:c16="http://schemas.microsoft.com/office/drawing/2014/chart" uri="{C3380CC4-5D6E-409C-BE32-E72D297353CC}">
                  <c16:uniqueId val="{00000009-3A0D-422C-A8CF-BF20476CDAF1}"/>
                </c:ext>
              </c:extLst>
            </c:dLbl>
            <c:dLbl>
              <c:idx val="7"/>
              <c:delete val="1"/>
              <c:extLst>
                <c:ext xmlns:c15="http://schemas.microsoft.com/office/drawing/2012/chart" uri="{CE6537A1-D6FC-4f65-9D91-7224C49458BB}"/>
                <c:ext xmlns:c16="http://schemas.microsoft.com/office/drawing/2014/chart" uri="{C3380CC4-5D6E-409C-BE32-E72D297353CC}">
                  <c16:uniqueId val="{0000000A-3A0D-422C-A8CF-BF20476CDAF1}"/>
                </c:ext>
              </c:extLst>
            </c:dLbl>
            <c:dLbl>
              <c:idx val="8"/>
              <c:delete val="1"/>
              <c:extLst>
                <c:ext xmlns:c15="http://schemas.microsoft.com/office/drawing/2012/chart" uri="{CE6537A1-D6FC-4f65-9D91-7224C49458BB}"/>
                <c:ext xmlns:c16="http://schemas.microsoft.com/office/drawing/2014/chart" uri="{C3380CC4-5D6E-409C-BE32-E72D297353CC}">
                  <c16:uniqueId val="{0000000B-3A0D-422C-A8CF-BF20476CDAF1}"/>
                </c:ext>
              </c:extLst>
            </c:dLbl>
            <c:dLbl>
              <c:idx val="9"/>
              <c:delete val="1"/>
              <c:extLst>
                <c:ext xmlns:c15="http://schemas.microsoft.com/office/drawing/2012/chart" uri="{CE6537A1-D6FC-4f65-9D91-7224C49458BB}"/>
                <c:ext xmlns:c16="http://schemas.microsoft.com/office/drawing/2014/chart" uri="{C3380CC4-5D6E-409C-BE32-E72D297353CC}">
                  <c16:uniqueId val="{0000000C-3A0D-422C-A8CF-BF20476CDAF1}"/>
                </c:ext>
              </c:extLst>
            </c:dLbl>
            <c:dLbl>
              <c:idx val="10"/>
              <c:delete val="1"/>
              <c:extLst>
                <c:ext xmlns:c15="http://schemas.microsoft.com/office/drawing/2012/chart" uri="{CE6537A1-D6FC-4f65-9D91-7224C49458BB}"/>
                <c:ext xmlns:c16="http://schemas.microsoft.com/office/drawing/2014/chart" uri="{C3380CC4-5D6E-409C-BE32-E72D297353CC}">
                  <c16:uniqueId val="{0000000D-3A0D-422C-A8CF-BF20476CDAF1}"/>
                </c:ext>
              </c:extLst>
            </c:dLbl>
            <c:dLbl>
              <c:idx val="11"/>
              <c:delete val="1"/>
              <c:extLst>
                <c:ext xmlns:c15="http://schemas.microsoft.com/office/drawing/2012/chart" uri="{CE6537A1-D6FC-4f65-9D91-7224C49458BB}"/>
                <c:ext xmlns:c16="http://schemas.microsoft.com/office/drawing/2014/chart" uri="{C3380CC4-5D6E-409C-BE32-E72D297353CC}">
                  <c16:uniqueId val="{0000000E-3A0D-422C-A8CF-BF20476CDAF1}"/>
                </c:ext>
              </c:extLst>
            </c:dLbl>
            <c:dLbl>
              <c:idx val="12"/>
              <c:delete val="1"/>
              <c:extLst>
                <c:ext xmlns:c15="http://schemas.microsoft.com/office/drawing/2012/chart" uri="{CE6537A1-D6FC-4f65-9D91-7224C49458BB}"/>
                <c:ext xmlns:c16="http://schemas.microsoft.com/office/drawing/2014/chart" uri="{C3380CC4-5D6E-409C-BE32-E72D297353CC}">
                  <c16:uniqueId val="{0000000F-3A0D-422C-A8CF-BF20476CDAF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0D-422C-A8CF-BF20476CDAF1}"/>
                </c:ext>
              </c:extLst>
            </c:dLbl>
            <c:dLbl>
              <c:idx val="14"/>
              <c:delete val="1"/>
              <c:extLst>
                <c:ext xmlns:c15="http://schemas.microsoft.com/office/drawing/2012/chart" uri="{CE6537A1-D6FC-4f65-9D91-7224C49458BB}"/>
                <c:ext xmlns:c16="http://schemas.microsoft.com/office/drawing/2014/chart" uri="{C3380CC4-5D6E-409C-BE32-E72D297353CC}">
                  <c16:uniqueId val="{00000011-3A0D-422C-A8CF-BF20476CDAF1}"/>
                </c:ext>
              </c:extLst>
            </c:dLbl>
            <c:dLbl>
              <c:idx val="15"/>
              <c:delete val="1"/>
              <c:extLst>
                <c:ext xmlns:c15="http://schemas.microsoft.com/office/drawing/2012/chart" uri="{CE6537A1-D6FC-4f65-9D91-7224C49458BB}"/>
                <c:ext xmlns:c16="http://schemas.microsoft.com/office/drawing/2014/chart" uri="{C3380CC4-5D6E-409C-BE32-E72D297353CC}">
                  <c16:uniqueId val="{00000012-3A0D-422C-A8CF-BF20476CDAF1}"/>
                </c:ext>
              </c:extLst>
            </c:dLbl>
            <c:dLbl>
              <c:idx val="16"/>
              <c:delete val="1"/>
              <c:extLst>
                <c:ext xmlns:c15="http://schemas.microsoft.com/office/drawing/2012/chart" uri="{CE6537A1-D6FC-4f65-9D91-7224C49458BB}"/>
                <c:ext xmlns:c16="http://schemas.microsoft.com/office/drawing/2014/chart" uri="{C3380CC4-5D6E-409C-BE32-E72D297353CC}">
                  <c16:uniqueId val="{00000013-3A0D-422C-A8CF-BF20476CDAF1}"/>
                </c:ext>
              </c:extLst>
            </c:dLbl>
            <c:dLbl>
              <c:idx val="17"/>
              <c:delete val="1"/>
              <c:extLst>
                <c:ext xmlns:c15="http://schemas.microsoft.com/office/drawing/2012/chart" uri="{CE6537A1-D6FC-4f65-9D91-7224C49458BB}"/>
                <c:ext xmlns:c16="http://schemas.microsoft.com/office/drawing/2014/chart" uri="{C3380CC4-5D6E-409C-BE32-E72D297353CC}">
                  <c16:uniqueId val="{00000014-3A0D-422C-A8CF-BF20476CDAF1}"/>
                </c:ext>
              </c:extLst>
            </c:dLbl>
            <c:dLbl>
              <c:idx val="18"/>
              <c:delete val="1"/>
              <c:extLst>
                <c:ext xmlns:c15="http://schemas.microsoft.com/office/drawing/2012/chart" uri="{CE6537A1-D6FC-4f65-9D91-7224C49458BB}"/>
                <c:ext xmlns:c16="http://schemas.microsoft.com/office/drawing/2014/chart" uri="{C3380CC4-5D6E-409C-BE32-E72D297353CC}">
                  <c16:uniqueId val="{00000015-3A0D-422C-A8CF-BF20476CDAF1}"/>
                </c:ext>
              </c:extLst>
            </c:dLbl>
            <c:dLbl>
              <c:idx val="19"/>
              <c:delete val="1"/>
              <c:extLst>
                <c:ext xmlns:c15="http://schemas.microsoft.com/office/drawing/2012/chart" uri="{CE6537A1-D6FC-4f65-9D91-7224C49458BB}"/>
                <c:ext xmlns:c16="http://schemas.microsoft.com/office/drawing/2014/chart" uri="{C3380CC4-5D6E-409C-BE32-E72D297353CC}">
                  <c16:uniqueId val="{00000016-3A0D-422C-A8CF-BF20476CDAF1}"/>
                </c:ext>
              </c:extLst>
            </c:dLbl>
            <c:dLbl>
              <c:idx val="20"/>
              <c:delete val="1"/>
              <c:extLst>
                <c:ext xmlns:c15="http://schemas.microsoft.com/office/drawing/2012/chart" uri="{CE6537A1-D6FC-4f65-9D91-7224C49458BB}"/>
                <c:ext xmlns:c16="http://schemas.microsoft.com/office/drawing/2014/chart" uri="{C3380CC4-5D6E-409C-BE32-E72D297353CC}">
                  <c16:uniqueId val="{00000017-3A0D-422C-A8CF-BF20476CDAF1}"/>
                </c:ext>
              </c:extLst>
            </c:dLbl>
            <c:dLbl>
              <c:idx val="21"/>
              <c:delete val="1"/>
              <c:extLst>
                <c:ext xmlns:c15="http://schemas.microsoft.com/office/drawing/2012/chart" uri="{CE6537A1-D6FC-4f65-9D91-7224C49458BB}"/>
                <c:ext xmlns:c16="http://schemas.microsoft.com/office/drawing/2014/chart" uri="{C3380CC4-5D6E-409C-BE32-E72D297353CC}">
                  <c16:uniqueId val="{00000018-3A0D-422C-A8CF-BF20476CDAF1}"/>
                </c:ext>
              </c:extLst>
            </c:dLbl>
            <c:dLbl>
              <c:idx val="22"/>
              <c:delete val="1"/>
              <c:extLst>
                <c:ext xmlns:c15="http://schemas.microsoft.com/office/drawing/2012/chart" uri="{CE6537A1-D6FC-4f65-9D91-7224C49458BB}"/>
                <c:ext xmlns:c16="http://schemas.microsoft.com/office/drawing/2014/chart" uri="{C3380CC4-5D6E-409C-BE32-E72D297353CC}">
                  <c16:uniqueId val="{00000019-3A0D-422C-A8CF-BF20476CDAF1}"/>
                </c:ext>
              </c:extLst>
            </c:dLbl>
            <c:dLbl>
              <c:idx val="23"/>
              <c:delete val="1"/>
              <c:extLst>
                <c:ext xmlns:c15="http://schemas.microsoft.com/office/drawing/2012/chart" uri="{CE6537A1-D6FC-4f65-9D91-7224C49458BB}"/>
                <c:ext xmlns:c16="http://schemas.microsoft.com/office/drawing/2014/chart" uri="{C3380CC4-5D6E-409C-BE32-E72D297353CC}">
                  <c16:uniqueId val="{0000001A-3A0D-422C-A8CF-BF20476CDAF1}"/>
                </c:ext>
              </c:extLst>
            </c:dLbl>
            <c:dLbl>
              <c:idx val="24"/>
              <c:delete val="1"/>
              <c:extLst>
                <c:ext xmlns:c15="http://schemas.microsoft.com/office/drawing/2012/chart" uri="{CE6537A1-D6FC-4f65-9D91-7224C49458BB}"/>
                <c:ext xmlns:c16="http://schemas.microsoft.com/office/drawing/2014/chart" uri="{C3380CC4-5D6E-409C-BE32-E72D297353CC}">
                  <c16:uniqueId val="{0000001B-3A0D-422C-A8CF-BF20476CDAF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A0D-422C-A8CF-BF20476CDAF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Pirna (077)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79934</v>
      </c>
      <c r="F11" s="238">
        <v>80273</v>
      </c>
      <c r="G11" s="238">
        <v>81173</v>
      </c>
      <c r="H11" s="238">
        <v>80097</v>
      </c>
      <c r="I11" s="265">
        <v>79134</v>
      </c>
      <c r="J11" s="263">
        <v>800</v>
      </c>
      <c r="K11" s="266">
        <v>1.0109434629868324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13.020742112242599</v>
      </c>
      <c r="E13" s="115">
        <v>10408</v>
      </c>
      <c r="F13" s="114">
        <v>10435</v>
      </c>
      <c r="G13" s="114">
        <v>10608</v>
      </c>
      <c r="H13" s="114">
        <v>10770</v>
      </c>
      <c r="I13" s="140">
        <v>10253</v>
      </c>
      <c r="J13" s="115">
        <v>155</v>
      </c>
      <c r="K13" s="116">
        <v>1.5117526577587048</v>
      </c>
    </row>
    <row r="14" spans="1:255" ht="14.1" customHeight="1" x14ac:dyDescent="0.2">
      <c r="A14" s="306" t="s">
        <v>230</v>
      </c>
      <c r="B14" s="307"/>
      <c r="C14" s="308"/>
      <c r="D14" s="113">
        <v>65.308879825856337</v>
      </c>
      <c r="E14" s="115">
        <v>52204</v>
      </c>
      <c r="F14" s="114">
        <v>52538</v>
      </c>
      <c r="G14" s="114">
        <v>53238</v>
      </c>
      <c r="H14" s="114">
        <v>52121</v>
      </c>
      <c r="I14" s="140">
        <v>51673</v>
      </c>
      <c r="J14" s="115">
        <v>531</v>
      </c>
      <c r="K14" s="116">
        <v>1.0276159696553326</v>
      </c>
    </row>
    <row r="15" spans="1:255" ht="14.1" customHeight="1" x14ac:dyDescent="0.2">
      <c r="A15" s="306" t="s">
        <v>231</v>
      </c>
      <c r="B15" s="307"/>
      <c r="C15" s="308"/>
      <c r="D15" s="113">
        <v>10.945279855881102</v>
      </c>
      <c r="E15" s="115">
        <v>8749</v>
      </c>
      <c r="F15" s="114">
        <v>8741</v>
      </c>
      <c r="G15" s="114">
        <v>8746</v>
      </c>
      <c r="H15" s="114">
        <v>8564</v>
      </c>
      <c r="I15" s="140">
        <v>8537</v>
      </c>
      <c r="J15" s="115">
        <v>212</v>
      </c>
      <c r="K15" s="116">
        <v>2.4833079536136817</v>
      </c>
    </row>
    <row r="16" spans="1:255" ht="14.1" customHeight="1" x14ac:dyDescent="0.2">
      <c r="A16" s="306" t="s">
        <v>232</v>
      </c>
      <c r="B16" s="307"/>
      <c r="C16" s="308"/>
      <c r="D16" s="113">
        <v>10.369805089198589</v>
      </c>
      <c r="E16" s="115">
        <v>8289</v>
      </c>
      <c r="F16" s="114">
        <v>8270</v>
      </c>
      <c r="G16" s="114">
        <v>8278</v>
      </c>
      <c r="H16" s="114">
        <v>8256</v>
      </c>
      <c r="I16" s="140">
        <v>8283</v>
      </c>
      <c r="J16" s="115">
        <v>6</v>
      </c>
      <c r="K16" s="116">
        <v>7.2437522636725829E-2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1.6263417319288413</v>
      </c>
      <c r="E18" s="115">
        <v>1300</v>
      </c>
      <c r="F18" s="114">
        <v>1306</v>
      </c>
      <c r="G18" s="114">
        <v>1364</v>
      </c>
      <c r="H18" s="114">
        <v>1327</v>
      </c>
      <c r="I18" s="140">
        <v>1290</v>
      </c>
      <c r="J18" s="115">
        <v>10</v>
      </c>
      <c r="K18" s="116">
        <v>0.77519379844961245</v>
      </c>
    </row>
    <row r="19" spans="1:255" ht="14.1" customHeight="1" x14ac:dyDescent="0.2">
      <c r="A19" s="306" t="s">
        <v>235</v>
      </c>
      <c r="B19" s="307" t="s">
        <v>236</v>
      </c>
      <c r="C19" s="308"/>
      <c r="D19" s="113">
        <v>0.73060274726649488</v>
      </c>
      <c r="E19" s="115">
        <v>584</v>
      </c>
      <c r="F19" s="114">
        <v>578</v>
      </c>
      <c r="G19" s="114">
        <v>631</v>
      </c>
      <c r="H19" s="114">
        <v>621</v>
      </c>
      <c r="I19" s="140">
        <v>595</v>
      </c>
      <c r="J19" s="115">
        <v>-11</v>
      </c>
      <c r="K19" s="116">
        <v>-1.8487394957983194</v>
      </c>
    </row>
    <row r="20" spans="1:255" ht="14.1" customHeight="1" x14ac:dyDescent="0.2">
      <c r="A20" s="306">
        <v>12</v>
      </c>
      <c r="B20" s="307" t="s">
        <v>237</v>
      </c>
      <c r="C20" s="308"/>
      <c r="D20" s="113">
        <v>1.0095829058973653</v>
      </c>
      <c r="E20" s="115">
        <v>807</v>
      </c>
      <c r="F20" s="114">
        <v>792</v>
      </c>
      <c r="G20" s="114">
        <v>873</v>
      </c>
      <c r="H20" s="114">
        <v>844</v>
      </c>
      <c r="I20" s="140">
        <v>791</v>
      </c>
      <c r="J20" s="115">
        <v>16</v>
      </c>
      <c r="K20" s="116">
        <v>2.0227560050568898</v>
      </c>
    </row>
    <row r="21" spans="1:255" ht="14.1" customHeight="1" x14ac:dyDescent="0.2">
      <c r="A21" s="306">
        <v>21</v>
      </c>
      <c r="B21" s="307" t="s">
        <v>238</v>
      </c>
      <c r="C21" s="308"/>
      <c r="D21" s="113">
        <v>0.43911226762078714</v>
      </c>
      <c r="E21" s="115">
        <v>351</v>
      </c>
      <c r="F21" s="114">
        <v>346</v>
      </c>
      <c r="G21" s="114">
        <v>365</v>
      </c>
      <c r="H21" s="114">
        <v>365</v>
      </c>
      <c r="I21" s="140">
        <v>358</v>
      </c>
      <c r="J21" s="115">
        <v>-7</v>
      </c>
      <c r="K21" s="116">
        <v>-1.9553072625698324</v>
      </c>
    </row>
    <row r="22" spans="1:255" ht="14.1" customHeight="1" x14ac:dyDescent="0.2">
      <c r="A22" s="306">
        <v>22</v>
      </c>
      <c r="B22" s="307" t="s">
        <v>239</v>
      </c>
      <c r="C22" s="308"/>
      <c r="D22" s="113">
        <v>3.4591037606024972</v>
      </c>
      <c r="E22" s="115">
        <v>2765</v>
      </c>
      <c r="F22" s="114">
        <v>2813</v>
      </c>
      <c r="G22" s="114">
        <v>2837</v>
      </c>
      <c r="H22" s="114">
        <v>2788</v>
      </c>
      <c r="I22" s="140">
        <v>2838</v>
      </c>
      <c r="J22" s="115">
        <v>-73</v>
      </c>
      <c r="K22" s="116">
        <v>-2.5722339675828048</v>
      </c>
    </row>
    <row r="23" spans="1:255" ht="14.1" customHeight="1" x14ac:dyDescent="0.2">
      <c r="A23" s="306">
        <v>23</v>
      </c>
      <c r="B23" s="307" t="s">
        <v>240</v>
      </c>
      <c r="C23" s="308"/>
      <c r="D23" s="113">
        <v>0.93827407611279301</v>
      </c>
      <c r="E23" s="115">
        <v>750</v>
      </c>
      <c r="F23" s="114">
        <v>763</v>
      </c>
      <c r="G23" s="114">
        <v>767</v>
      </c>
      <c r="H23" s="114">
        <v>762</v>
      </c>
      <c r="I23" s="140">
        <v>753</v>
      </c>
      <c r="J23" s="115">
        <v>-3</v>
      </c>
      <c r="K23" s="116">
        <v>-0.39840637450199201</v>
      </c>
    </row>
    <row r="24" spans="1:255" ht="14.1" customHeight="1" x14ac:dyDescent="0.2">
      <c r="A24" s="306">
        <v>24</v>
      </c>
      <c r="B24" s="307" t="s">
        <v>241</v>
      </c>
      <c r="C24" s="308"/>
      <c r="D24" s="113">
        <v>6.7105361923586964</v>
      </c>
      <c r="E24" s="115">
        <v>5364</v>
      </c>
      <c r="F24" s="114">
        <v>5483</v>
      </c>
      <c r="G24" s="114">
        <v>5545</v>
      </c>
      <c r="H24" s="114">
        <v>5491</v>
      </c>
      <c r="I24" s="140">
        <v>5505</v>
      </c>
      <c r="J24" s="115">
        <v>-141</v>
      </c>
      <c r="K24" s="116">
        <v>-2.561307901907357</v>
      </c>
    </row>
    <row r="25" spans="1:255" ht="14.1" customHeight="1" x14ac:dyDescent="0.2">
      <c r="A25" s="306">
        <v>25</v>
      </c>
      <c r="B25" s="307" t="s">
        <v>242</v>
      </c>
      <c r="C25" s="308"/>
      <c r="D25" s="113">
        <v>5.5933645257337306</v>
      </c>
      <c r="E25" s="115">
        <v>4471</v>
      </c>
      <c r="F25" s="114">
        <v>4563</v>
      </c>
      <c r="G25" s="114">
        <v>4625</v>
      </c>
      <c r="H25" s="114">
        <v>4489</v>
      </c>
      <c r="I25" s="140">
        <v>4475</v>
      </c>
      <c r="J25" s="115">
        <v>-4</v>
      </c>
      <c r="K25" s="116">
        <v>-8.9385474860335198E-2</v>
      </c>
    </row>
    <row r="26" spans="1:255" ht="14.1" customHeight="1" x14ac:dyDescent="0.2">
      <c r="A26" s="306">
        <v>26</v>
      </c>
      <c r="B26" s="307" t="s">
        <v>243</v>
      </c>
      <c r="C26" s="308"/>
      <c r="D26" s="113">
        <v>3.0963044511722169</v>
      </c>
      <c r="E26" s="115">
        <v>2475</v>
      </c>
      <c r="F26" s="114">
        <v>2390</v>
      </c>
      <c r="G26" s="114">
        <v>2404</v>
      </c>
      <c r="H26" s="114">
        <v>2337</v>
      </c>
      <c r="I26" s="140">
        <v>2304</v>
      </c>
      <c r="J26" s="115">
        <v>171</v>
      </c>
      <c r="K26" s="116">
        <v>7.421875</v>
      </c>
    </row>
    <row r="27" spans="1:255" ht="14.1" customHeight="1" x14ac:dyDescent="0.2">
      <c r="A27" s="306">
        <v>27</v>
      </c>
      <c r="B27" s="307" t="s">
        <v>244</v>
      </c>
      <c r="C27" s="308"/>
      <c r="D27" s="113">
        <v>2.8786248655140492</v>
      </c>
      <c r="E27" s="115">
        <v>2301</v>
      </c>
      <c r="F27" s="114">
        <v>2333</v>
      </c>
      <c r="G27" s="114">
        <v>2348</v>
      </c>
      <c r="H27" s="114">
        <v>2356</v>
      </c>
      <c r="I27" s="140">
        <v>2330</v>
      </c>
      <c r="J27" s="115">
        <v>-29</v>
      </c>
      <c r="K27" s="116">
        <v>-1.2446351931330473</v>
      </c>
    </row>
    <row r="28" spans="1:255" ht="14.1" customHeight="1" x14ac:dyDescent="0.2">
      <c r="A28" s="306">
        <v>28</v>
      </c>
      <c r="B28" s="307" t="s">
        <v>245</v>
      </c>
      <c r="C28" s="308"/>
      <c r="D28" s="113">
        <v>0.44536742812820579</v>
      </c>
      <c r="E28" s="115">
        <v>356</v>
      </c>
      <c r="F28" s="114">
        <v>354</v>
      </c>
      <c r="G28" s="114">
        <v>358</v>
      </c>
      <c r="H28" s="114">
        <v>328</v>
      </c>
      <c r="I28" s="140">
        <v>334</v>
      </c>
      <c r="J28" s="115">
        <v>22</v>
      </c>
      <c r="K28" s="116">
        <v>6.5868263473053892</v>
      </c>
    </row>
    <row r="29" spans="1:255" ht="14.1" customHeight="1" x14ac:dyDescent="0.2">
      <c r="A29" s="306">
        <v>29</v>
      </c>
      <c r="B29" s="307" t="s">
        <v>246</v>
      </c>
      <c r="C29" s="308"/>
      <c r="D29" s="113">
        <v>2.7259989491330345</v>
      </c>
      <c r="E29" s="115">
        <v>2179</v>
      </c>
      <c r="F29" s="114">
        <v>2241</v>
      </c>
      <c r="G29" s="114">
        <v>2296</v>
      </c>
      <c r="H29" s="114">
        <v>2317</v>
      </c>
      <c r="I29" s="140">
        <v>2174</v>
      </c>
      <c r="J29" s="115">
        <v>5</v>
      </c>
      <c r="K29" s="116">
        <v>0.22999080036798528</v>
      </c>
    </row>
    <row r="30" spans="1:255" ht="14.1" customHeight="1" x14ac:dyDescent="0.2">
      <c r="A30" s="306" t="s">
        <v>247</v>
      </c>
      <c r="B30" s="307" t="s">
        <v>248</v>
      </c>
      <c r="C30" s="308"/>
      <c r="D30" s="113">
        <v>0.84819976480596493</v>
      </c>
      <c r="E30" s="115">
        <v>678</v>
      </c>
      <c r="F30" s="114">
        <v>686</v>
      </c>
      <c r="G30" s="114">
        <v>677</v>
      </c>
      <c r="H30" s="114">
        <v>676</v>
      </c>
      <c r="I30" s="140">
        <v>680</v>
      </c>
      <c r="J30" s="115">
        <v>-2</v>
      </c>
      <c r="K30" s="116">
        <v>-0.29411764705882354</v>
      </c>
    </row>
    <row r="31" spans="1:255" ht="14.1" customHeight="1" x14ac:dyDescent="0.2">
      <c r="A31" s="306" t="s">
        <v>249</v>
      </c>
      <c r="B31" s="307" t="s">
        <v>250</v>
      </c>
      <c r="C31" s="308"/>
      <c r="D31" s="113">
        <v>1.8652888633122326</v>
      </c>
      <c r="E31" s="115">
        <v>1491</v>
      </c>
      <c r="F31" s="114">
        <v>1545</v>
      </c>
      <c r="G31" s="114">
        <v>1609</v>
      </c>
      <c r="H31" s="114">
        <v>1632</v>
      </c>
      <c r="I31" s="140">
        <v>1484</v>
      </c>
      <c r="J31" s="115">
        <v>7</v>
      </c>
      <c r="K31" s="116">
        <v>0.47169811320754718</v>
      </c>
    </row>
    <row r="32" spans="1:255" ht="14.1" customHeight="1" x14ac:dyDescent="0.2">
      <c r="A32" s="306">
        <v>31</v>
      </c>
      <c r="B32" s="307" t="s">
        <v>251</v>
      </c>
      <c r="C32" s="308"/>
      <c r="D32" s="113">
        <v>0.70057797683088552</v>
      </c>
      <c r="E32" s="115">
        <v>560</v>
      </c>
      <c r="F32" s="114">
        <v>563</v>
      </c>
      <c r="G32" s="114">
        <v>577</v>
      </c>
      <c r="H32" s="114">
        <v>590</v>
      </c>
      <c r="I32" s="140">
        <v>582</v>
      </c>
      <c r="J32" s="115">
        <v>-22</v>
      </c>
      <c r="K32" s="116">
        <v>-3.7800687285223367</v>
      </c>
    </row>
    <row r="33" spans="1:11" ht="14.1" customHeight="1" x14ac:dyDescent="0.2">
      <c r="A33" s="306">
        <v>32</v>
      </c>
      <c r="B33" s="307" t="s">
        <v>252</v>
      </c>
      <c r="C33" s="308"/>
      <c r="D33" s="113">
        <v>3.2026421797983335</v>
      </c>
      <c r="E33" s="115">
        <v>2560</v>
      </c>
      <c r="F33" s="114">
        <v>2570</v>
      </c>
      <c r="G33" s="114">
        <v>2687</v>
      </c>
      <c r="H33" s="114">
        <v>2632</v>
      </c>
      <c r="I33" s="140">
        <v>2555</v>
      </c>
      <c r="J33" s="115">
        <v>5</v>
      </c>
      <c r="K33" s="116">
        <v>0.19569471624266144</v>
      </c>
    </row>
    <row r="34" spans="1:11" ht="14.1" customHeight="1" x14ac:dyDescent="0.2">
      <c r="A34" s="306">
        <v>33</v>
      </c>
      <c r="B34" s="307" t="s">
        <v>253</v>
      </c>
      <c r="C34" s="308"/>
      <c r="D34" s="113">
        <v>1.3861435684439662</v>
      </c>
      <c r="E34" s="115">
        <v>1108</v>
      </c>
      <c r="F34" s="114">
        <v>1095</v>
      </c>
      <c r="G34" s="114">
        <v>1158</v>
      </c>
      <c r="H34" s="114">
        <v>1151</v>
      </c>
      <c r="I34" s="140">
        <v>1122</v>
      </c>
      <c r="J34" s="115">
        <v>-14</v>
      </c>
      <c r="K34" s="116">
        <v>-1.2477718360071302</v>
      </c>
    </row>
    <row r="35" spans="1:11" ht="14.1" customHeight="1" x14ac:dyDescent="0.2">
      <c r="A35" s="306">
        <v>34</v>
      </c>
      <c r="B35" s="307" t="s">
        <v>254</v>
      </c>
      <c r="C35" s="308"/>
      <c r="D35" s="113">
        <v>3.1325843821152453</v>
      </c>
      <c r="E35" s="115">
        <v>2504</v>
      </c>
      <c r="F35" s="114">
        <v>2503</v>
      </c>
      <c r="G35" s="114">
        <v>2582</v>
      </c>
      <c r="H35" s="114">
        <v>2661</v>
      </c>
      <c r="I35" s="140">
        <v>2613</v>
      </c>
      <c r="J35" s="115">
        <v>-109</v>
      </c>
      <c r="K35" s="116">
        <v>-4.1714504401071562</v>
      </c>
    </row>
    <row r="36" spans="1:11" ht="14.1" customHeight="1" x14ac:dyDescent="0.2">
      <c r="A36" s="306">
        <v>41</v>
      </c>
      <c r="B36" s="307" t="s">
        <v>255</v>
      </c>
      <c r="C36" s="308"/>
      <c r="D36" s="113">
        <v>0.99707258488252803</v>
      </c>
      <c r="E36" s="115">
        <v>797</v>
      </c>
      <c r="F36" s="114">
        <v>796</v>
      </c>
      <c r="G36" s="114">
        <v>792</v>
      </c>
      <c r="H36" s="114">
        <v>772</v>
      </c>
      <c r="I36" s="140">
        <v>756</v>
      </c>
      <c r="J36" s="115">
        <v>41</v>
      </c>
      <c r="K36" s="116">
        <v>5.4232804232804233</v>
      </c>
    </row>
    <row r="37" spans="1:11" ht="14.1" customHeight="1" x14ac:dyDescent="0.2">
      <c r="A37" s="306">
        <v>42</v>
      </c>
      <c r="B37" s="307" t="s">
        <v>256</v>
      </c>
      <c r="C37" s="308"/>
      <c r="D37" s="113">
        <v>0.15763004478694922</v>
      </c>
      <c r="E37" s="115">
        <v>126</v>
      </c>
      <c r="F37" s="114">
        <v>127</v>
      </c>
      <c r="G37" s="114">
        <v>126</v>
      </c>
      <c r="H37" s="114">
        <v>128</v>
      </c>
      <c r="I37" s="140">
        <v>125</v>
      </c>
      <c r="J37" s="115">
        <v>1</v>
      </c>
      <c r="K37" s="116">
        <v>0.8</v>
      </c>
    </row>
    <row r="38" spans="1:11" ht="14.1" customHeight="1" x14ac:dyDescent="0.2">
      <c r="A38" s="306">
        <v>43</v>
      </c>
      <c r="B38" s="307" t="s">
        <v>257</v>
      </c>
      <c r="C38" s="308"/>
      <c r="D38" s="113">
        <v>0.57172167037806187</v>
      </c>
      <c r="E38" s="115">
        <v>457</v>
      </c>
      <c r="F38" s="114">
        <v>459</v>
      </c>
      <c r="G38" s="114">
        <v>449</v>
      </c>
      <c r="H38" s="114">
        <v>435</v>
      </c>
      <c r="I38" s="140">
        <v>417</v>
      </c>
      <c r="J38" s="115">
        <v>40</v>
      </c>
      <c r="K38" s="116">
        <v>9.5923261390887298</v>
      </c>
    </row>
    <row r="39" spans="1:11" ht="14.1" customHeight="1" x14ac:dyDescent="0.2">
      <c r="A39" s="306">
        <v>51</v>
      </c>
      <c r="B39" s="307" t="s">
        <v>258</v>
      </c>
      <c r="C39" s="308"/>
      <c r="D39" s="113">
        <v>4.4749418270072807</v>
      </c>
      <c r="E39" s="115">
        <v>3577</v>
      </c>
      <c r="F39" s="114">
        <v>3590</v>
      </c>
      <c r="G39" s="114">
        <v>3612</v>
      </c>
      <c r="H39" s="114">
        <v>3548</v>
      </c>
      <c r="I39" s="140">
        <v>3491</v>
      </c>
      <c r="J39" s="115">
        <v>86</v>
      </c>
      <c r="K39" s="116">
        <v>2.4634775136064166</v>
      </c>
    </row>
    <row r="40" spans="1:11" ht="14.1" customHeight="1" x14ac:dyDescent="0.2">
      <c r="A40" s="306" t="s">
        <v>259</v>
      </c>
      <c r="B40" s="307" t="s">
        <v>260</v>
      </c>
      <c r="C40" s="308"/>
      <c r="D40" s="113">
        <v>3.6067255485775767</v>
      </c>
      <c r="E40" s="115">
        <v>2883</v>
      </c>
      <c r="F40" s="114">
        <v>2896</v>
      </c>
      <c r="G40" s="114">
        <v>2927</v>
      </c>
      <c r="H40" s="114">
        <v>2937</v>
      </c>
      <c r="I40" s="140">
        <v>2889</v>
      </c>
      <c r="J40" s="115">
        <v>-6</v>
      </c>
      <c r="K40" s="116">
        <v>-0.20768431983385255</v>
      </c>
    </row>
    <row r="41" spans="1:11" ht="14.1" customHeight="1" x14ac:dyDescent="0.2">
      <c r="A41" s="306"/>
      <c r="B41" s="307" t="s">
        <v>261</v>
      </c>
      <c r="C41" s="308"/>
      <c r="D41" s="113">
        <v>2.5320889734030576</v>
      </c>
      <c r="E41" s="115">
        <v>2024</v>
      </c>
      <c r="F41" s="114">
        <v>2060</v>
      </c>
      <c r="G41" s="114">
        <v>2089</v>
      </c>
      <c r="H41" s="114">
        <v>2098</v>
      </c>
      <c r="I41" s="140">
        <v>2043</v>
      </c>
      <c r="J41" s="115">
        <v>-19</v>
      </c>
      <c r="K41" s="116">
        <v>-0.93000489476260406</v>
      </c>
    </row>
    <row r="42" spans="1:11" ht="14.1" customHeight="1" x14ac:dyDescent="0.2">
      <c r="A42" s="306">
        <v>52</v>
      </c>
      <c r="B42" s="307" t="s">
        <v>262</v>
      </c>
      <c r="C42" s="308"/>
      <c r="D42" s="113">
        <v>3.8369154552505815</v>
      </c>
      <c r="E42" s="115">
        <v>3067</v>
      </c>
      <c r="F42" s="114">
        <v>3077</v>
      </c>
      <c r="G42" s="114">
        <v>3108</v>
      </c>
      <c r="H42" s="114">
        <v>3049</v>
      </c>
      <c r="I42" s="140">
        <v>2972</v>
      </c>
      <c r="J42" s="115">
        <v>95</v>
      </c>
      <c r="K42" s="116">
        <v>3.1965006729475101</v>
      </c>
    </row>
    <row r="43" spans="1:11" ht="14.1" customHeight="1" x14ac:dyDescent="0.2">
      <c r="A43" s="306" t="s">
        <v>263</v>
      </c>
      <c r="B43" s="307" t="s">
        <v>264</v>
      </c>
      <c r="C43" s="308"/>
      <c r="D43" s="113">
        <v>3.1851277303775616</v>
      </c>
      <c r="E43" s="115">
        <v>2546</v>
      </c>
      <c r="F43" s="114">
        <v>2570</v>
      </c>
      <c r="G43" s="114">
        <v>2590</v>
      </c>
      <c r="H43" s="114">
        <v>2536</v>
      </c>
      <c r="I43" s="140">
        <v>2464</v>
      </c>
      <c r="J43" s="115">
        <v>82</v>
      </c>
      <c r="K43" s="116">
        <v>3.3279220779220777</v>
      </c>
    </row>
    <row r="44" spans="1:11" ht="14.1" customHeight="1" x14ac:dyDescent="0.2">
      <c r="A44" s="306">
        <v>53</v>
      </c>
      <c r="B44" s="307" t="s">
        <v>265</v>
      </c>
      <c r="C44" s="308"/>
      <c r="D44" s="113">
        <v>0.58923611979883406</v>
      </c>
      <c r="E44" s="115">
        <v>471</v>
      </c>
      <c r="F44" s="114">
        <v>470</v>
      </c>
      <c r="G44" s="114">
        <v>472</v>
      </c>
      <c r="H44" s="114">
        <v>467</v>
      </c>
      <c r="I44" s="140">
        <v>460</v>
      </c>
      <c r="J44" s="115">
        <v>11</v>
      </c>
      <c r="K44" s="116">
        <v>2.3913043478260869</v>
      </c>
    </row>
    <row r="45" spans="1:11" ht="14.1" customHeight="1" x14ac:dyDescent="0.2">
      <c r="A45" s="306" t="s">
        <v>266</v>
      </c>
      <c r="B45" s="307" t="s">
        <v>267</v>
      </c>
      <c r="C45" s="308"/>
      <c r="D45" s="113">
        <v>0.42660194660594991</v>
      </c>
      <c r="E45" s="115">
        <v>341</v>
      </c>
      <c r="F45" s="114">
        <v>335</v>
      </c>
      <c r="G45" s="114">
        <v>339</v>
      </c>
      <c r="H45" s="114">
        <v>334</v>
      </c>
      <c r="I45" s="140">
        <v>325</v>
      </c>
      <c r="J45" s="115">
        <v>16</v>
      </c>
      <c r="K45" s="116">
        <v>4.9230769230769234</v>
      </c>
    </row>
    <row r="46" spans="1:11" ht="14.1" customHeight="1" x14ac:dyDescent="0.2">
      <c r="A46" s="306">
        <v>54</v>
      </c>
      <c r="B46" s="307" t="s">
        <v>268</v>
      </c>
      <c r="C46" s="308"/>
      <c r="D46" s="113">
        <v>1.8014862261365627</v>
      </c>
      <c r="E46" s="115">
        <v>1440</v>
      </c>
      <c r="F46" s="114">
        <v>1436</v>
      </c>
      <c r="G46" s="114">
        <v>1470</v>
      </c>
      <c r="H46" s="114">
        <v>1541</v>
      </c>
      <c r="I46" s="140">
        <v>1473</v>
      </c>
      <c r="J46" s="115">
        <v>-33</v>
      </c>
      <c r="K46" s="116">
        <v>-2.2403258655804481</v>
      </c>
    </row>
    <row r="47" spans="1:11" ht="14.1" customHeight="1" x14ac:dyDescent="0.2">
      <c r="A47" s="306">
        <v>61</v>
      </c>
      <c r="B47" s="307" t="s">
        <v>269</v>
      </c>
      <c r="C47" s="308"/>
      <c r="D47" s="113">
        <v>1.8690419596166838</v>
      </c>
      <c r="E47" s="115">
        <v>1494</v>
      </c>
      <c r="F47" s="114">
        <v>1496</v>
      </c>
      <c r="G47" s="114">
        <v>1505</v>
      </c>
      <c r="H47" s="114">
        <v>1460</v>
      </c>
      <c r="I47" s="140">
        <v>1468</v>
      </c>
      <c r="J47" s="115">
        <v>26</v>
      </c>
      <c r="K47" s="116">
        <v>1.771117166212534</v>
      </c>
    </row>
    <row r="48" spans="1:11" ht="14.1" customHeight="1" x14ac:dyDescent="0.2">
      <c r="A48" s="306">
        <v>62</v>
      </c>
      <c r="B48" s="307" t="s">
        <v>270</v>
      </c>
      <c r="C48" s="308"/>
      <c r="D48" s="113">
        <v>6.5041158956138814</v>
      </c>
      <c r="E48" s="115">
        <v>5199</v>
      </c>
      <c r="F48" s="114">
        <v>5230</v>
      </c>
      <c r="G48" s="114">
        <v>5247</v>
      </c>
      <c r="H48" s="114">
        <v>5164</v>
      </c>
      <c r="I48" s="140">
        <v>5188</v>
      </c>
      <c r="J48" s="115">
        <v>11</v>
      </c>
      <c r="K48" s="116">
        <v>0.21202775636083268</v>
      </c>
    </row>
    <row r="49" spans="1:11" ht="14.1" customHeight="1" x14ac:dyDescent="0.2">
      <c r="A49" s="306">
        <v>63</v>
      </c>
      <c r="B49" s="307" t="s">
        <v>271</v>
      </c>
      <c r="C49" s="308"/>
      <c r="D49" s="113">
        <v>2.9136537643555935</v>
      </c>
      <c r="E49" s="115">
        <v>2329</v>
      </c>
      <c r="F49" s="114">
        <v>2395</v>
      </c>
      <c r="G49" s="114">
        <v>2588</v>
      </c>
      <c r="H49" s="114">
        <v>2591</v>
      </c>
      <c r="I49" s="140">
        <v>2240</v>
      </c>
      <c r="J49" s="115">
        <v>89</v>
      </c>
      <c r="K49" s="116">
        <v>3.9732142857142856</v>
      </c>
    </row>
    <row r="50" spans="1:11" ht="14.1" customHeight="1" x14ac:dyDescent="0.2">
      <c r="A50" s="306" t="s">
        <v>272</v>
      </c>
      <c r="B50" s="307" t="s">
        <v>273</v>
      </c>
      <c r="C50" s="308"/>
      <c r="D50" s="113">
        <v>0.78189506342732751</v>
      </c>
      <c r="E50" s="115">
        <v>625</v>
      </c>
      <c r="F50" s="114">
        <v>651</v>
      </c>
      <c r="G50" s="114">
        <v>712</v>
      </c>
      <c r="H50" s="114">
        <v>697</v>
      </c>
      <c r="I50" s="140">
        <v>600</v>
      </c>
      <c r="J50" s="115">
        <v>25</v>
      </c>
      <c r="K50" s="116">
        <v>4.166666666666667</v>
      </c>
    </row>
    <row r="51" spans="1:11" ht="14.1" customHeight="1" x14ac:dyDescent="0.2">
      <c r="A51" s="306" t="s">
        <v>274</v>
      </c>
      <c r="B51" s="307" t="s">
        <v>275</v>
      </c>
      <c r="C51" s="308"/>
      <c r="D51" s="113">
        <v>1.6863912728000601</v>
      </c>
      <c r="E51" s="115">
        <v>1348</v>
      </c>
      <c r="F51" s="114">
        <v>1379</v>
      </c>
      <c r="G51" s="114">
        <v>1504</v>
      </c>
      <c r="H51" s="114">
        <v>1509</v>
      </c>
      <c r="I51" s="140">
        <v>1280</v>
      </c>
      <c r="J51" s="115">
        <v>68</v>
      </c>
      <c r="K51" s="116">
        <v>5.3125</v>
      </c>
    </row>
    <row r="52" spans="1:11" ht="14.1" customHeight="1" x14ac:dyDescent="0.2">
      <c r="A52" s="306">
        <v>71</v>
      </c>
      <c r="B52" s="307" t="s">
        <v>276</v>
      </c>
      <c r="C52" s="308"/>
      <c r="D52" s="113">
        <v>9.5516300948282336</v>
      </c>
      <c r="E52" s="115">
        <v>7635</v>
      </c>
      <c r="F52" s="114">
        <v>7667</v>
      </c>
      <c r="G52" s="114">
        <v>7638</v>
      </c>
      <c r="H52" s="114">
        <v>7503</v>
      </c>
      <c r="I52" s="140">
        <v>7481</v>
      </c>
      <c r="J52" s="115">
        <v>154</v>
      </c>
      <c r="K52" s="116">
        <v>2.0585483224167893</v>
      </c>
    </row>
    <row r="53" spans="1:11" ht="14.1" customHeight="1" x14ac:dyDescent="0.2">
      <c r="A53" s="306" t="s">
        <v>277</v>
      </c>
      <c r="B53" s="307" t="s">
        <v>278</v>
      </c>
      <c r="C53" s="308"/>
      <c r="D53" s="113">
        <v>3.668026121550279</v>
      </c>
      <c r="E53" s="115">
        <v>2932</v>
      </c>
      <c r="F53" s="114">
        <v>2940</v>
      </c>
      <c r="G53" s="114">
        <v>2933</v>
      </c>
      <c r="H53" s="114">
        <v>2843</v>
      </c>
      <c r="I53" s="140">
        <v>2838</v>
      </c>
      <c r="J53" s="115">
        <v>94</v>
      </c>
      <c r="K53" s="116">
        <v>3.3121916842847074</v>
      </c>
    </row>
    <row r="54" spans="1:11" ht="14.1" customHeight="1" x14ac:dyDescent="0.2">
      <c r="A54" s="306" t="s">
        <v>279</v>
      </c>
      <c r="B54" s="307" t="s">
        <v>280</v>
      </c>
      <c r="C54" s="308"/>
      <c r="D54" s="113">
        <v>4.8840293241924586</v>
      </c>
      <c r="E54" s="115">
        <v>3904</v>
      </c>
      <c r="F54" s="114">
        <v>3949</v>
      </c>
      <c r="G54" s="114">
        <v>3936</v>
      </c>
      <c r="H54" s="114">
        <v>3906</v>
      </c>
      <c r="I54" s="140">
        <v>3882</v>
      </c>
      <c r="J54" s="115">
        <v>22</v>
      </c>
      <c r="K54" s="116">
        <v>0.56671818650180317</v>
      </c>
    </row>
    <row r="55" spans="1:11" ht="14.1" customHeight="1" x14ac:dyDescent="0.2">
      <c r="A55" s="306">
        <v>72</v>
      </c>
      <c r="B55" s="307" t="s">
        <v>281</v>
      </c>
      <c r="C55" s="308"/>
      <c r="D55" s="113">
        <v>2.3219155803537919</v>
      </c>
      <c r="E55" s="115">
        <v>1856</v>
      </c>
      <c r="F55" s="114">
        <v>1847</v>
      </c>
      <c r="G55" s="114">
        <v>1868</v>
      </c>
      <c r="H55" s="114">
        <v>1886</v>
      </c>
      <c r="I55" s="140">
        <v>1879</v>
      </c>
      <c r="J55" s="115">
        <v>-23</v>
      </c>
      <c r="K55" s="116">
        <v>-1.2240553485896755</v>
      </c>
    </row>
    <row r="56" spans="1:11" ht="14.1" customHeight="1" x14ac:dyDescent="0.2">
      <c r="A56" s="306" t="s">
        <v>282</v>
      </c>
      <c r="B56" s="307" t="s">
        <v>283</v>
      </c>
      <c r="C56" s="308"/>
      <c r="D56" s="113">
        <v>0.81317086596442067</v>
      </c>
      <c r="E56" s="115">
        <v>650</v>
      </c>
      <c r="F56" s="114">
        <v>650</v>
      </c>
      <c r="G56" s="114">
        <v>656</v>
      </c>
      <c r="H56" s="114">
        <v>666</v>
      </c>
      <c r="I56" s="140">
        <v>663</v>
      </c>
      <c r="J56" s="115">
        <v>-13</v>
      </c>
      <c r="K56" s="116">
        <v>-1.9607843137254901</v>
      </c>
    </row>
    <row r="57" spans="1:11" ht="14.1" customHeight="1" x14ac:dyDescent="0.2">
      <c r="A57" s="306" t="s">
        <v>284</v>
      </c>
      <c r="B57" s="307" t="s">
        <v>285</v>
      </c>
      <c r="C57" s="308"/>
      <c r="D57" s="113">
        <v>1.2059949458303101</v>
      </c>
      <c r="E57" s="115">
        <v>964</v>
      </c>
      <c r="F57" s="114">
        <v>954</v>
      </c>
      <c r="G57" s="114">
        <v>968</v>
      </c>
      <c r="H57" s="114">
        <v>978</v>
      </c>
      <c r="I57" s="140">
        <v>976</v>
      </c>
      <c r="J57" s="115">
        <v>-12</v>
      </c>
      <c r="K57" s="116">
        <v>-1.2295081967213115</v>
      </c>
    </row>
    <row r="58" spans="1:11" ht="14.1" customHeight="1" x14ac:dyDescent="0.2">
      <c r="A58" s="306">
        <v>73</v>
      </c>
      <c r="B58" s="307" t="s">
        <v>286</v>
      </c>
      <c r="C58" s="308"/>
      <c r="D58" s="113">
        <v>1.8077413866439813</v>
      </c>
      <c r="E58" s="115">
        <v>1445</v>
      </c>
      <c r="F58" s="114">
        <v>1469</v>
      </c>
      <c r="G58" s="114">
        <v>1444</v>
      </c>
      <c r="H58" s="114">
        <v>1408</v>
      </c>
      <c r="I58" s="140">
        <v>1425</v>
      </c>
      <c r="J58" s="115">
        <v>20</v>
      </c>
      <c r="K58" s="116">
        <v>1.4035087719298245</v>
      </c>
    </row>
    <row r="59" spans="1:11" ht="14.1" customHeight="1" x14ac:dyDescent="0.2">
      <c r="A59" s="306" t="s">
        <v>287</v>
      </c>
      <c r="B59" s="307" t="s">
        <v>288</v>
      </c>
      <c r="C59" s="308"/>
      <c r="D59" s="113">
        <v>1.4574523982285386</v>
      </c>
      <c r="E59" s="115">
        <v>1165</v>
      </c>
      <c r="F59" s="114">
        <v>1169</v>
      </c>
      <c r="G59" s="114">
        <v>1147</v>
      </c>
      <c r="H59" s="114">
        <v>1112</v>
      </c>
      <c r="I59" s="140">
        <v>1123</v>
      </c>
      <c r="J59" s="115">
        <v>42</v>
      </c>
      <c r="K59" s="116">
        <v>3.7399821905609971</v>
      </c>
    </row>
    <row r="60" spans="1:11" ht="14.1" customHeight="1" x14ac:dyDescent="0.2">
      <c r="A60" s="306">
        <v>81</v>
      </c>
      <c r="B60" s="307" t="s">
        <v>289</v>
      </c>
      <c r="C60" s="308"/>
      <c r="D60" s="113">
        <v>10.358545800285235</v>
      </c>
      <c r="E60" s="115">
        <v>8280</v>
      </c>
      <c r="F60" s="114">
        <v>8235</v>
      </c>
      <c r="G60" s="114">
        <v>8228</v>
      </c>
      <c r="H60" s="114">
        <v>7983</v>
      </c>
      <c r="I60" s="140">
        <v>7992</v>
      </c>
      <c r="J60" s="115">
        <v>288</v>
      </c>
      <c r="K60" s="116">
        <v>3.6036036036036037</v>
      </c>
    </row>
    <row r="61" spans="1:11" ht="14.1" customHeight="1" x14ac:dyDescent="0.2">
      <c r="A61" s="306" t="s">
        <v>290</v>
      </c>
      <c r="B61" s="307" t="s">
        <v>291</v>
      </c>
      <c r="C61" s="308"/>
      <c r="D61" s="113">
        <v>1.7351815247579252</v>
      </c>
      <c r="E61" s="115">
        <v>1387</v>
      </c>
      <c r="F61" s="114">
        <v>1374</v>
      </c>
      <c r="G61" s="114">
        <v>1392</v>
      </c>
      <c r="H61" s="114">
        <v>1356</v>
      </c>
      <c r="I61" s="140">
        <v>1353</v>
      </c>
      <c r="J61" s="115">
        <v>34</v>
      </c>
      <c r="K61" s="116">
        <v>2.5129342202512932</v>
      </c>
    </row>
    <row r="62" spans="1:11" ht="14.1" customHeight="1" x14ac:dyDescent="0.2">
      <c r="A62" s="306" t="s">
        <v>292</v>
      </c>
      <c r="B62" s="307" t="s">
        <v>293</v>
      </c>
      <c r="C62" s="308"/>
      <c r="D62" s="113">
        <v>5.0116345985437984</v>
      </c>
      <c r="E62" s="115">
        <v>4006</v>
      </c>
      <c r="F62" s="114">
        <v>3988</v>
      </c>
      <c r="G62" s="114">
        <v>3979</v>
      </c>
      <c r="H62" s="114">
        <v>3810</v>
      </c>
      <c r="I62" s="140">
        <v>3796</v>
      </c>
      <c r="J62" s="115">
        <v>210</v>
      </c>
      <c r="K62" s="116">
        <v>5.5321390937829298</v>
      </c>
    </row>
    <row r="63" spans="1:11" ht="14.1" customHeight="1" x14ac:dyDescent="0.2">
      <c r="A63" s="306"/>
      <c r="B63" s="307" t="s">
        <v>294</v>
      </c>
      <c r="C63" s="308"/>
      <c r="D63" s="113">
        <v>4.2822828833787874</v>
      </c>
      <c r="E63" s="115">
        <v>3423</v>
      </c>
      <c r="F63" s="114">
        <v>3398</v>
      </c>
      <c r="G63" s="114">
        <v>3383</v>
      </c>
      <c r="H63" s="114">
        <v>3233</v>
      </c>
      <c r="I63" s="140">
        <v>3224</v>
      </c>
      <c r="J63" s="115">
        <v>199</v>
      </c>
      <c r="K63" s="116">
        <v>6.1724565756823822</v>
      </c>
    </row>
    <row r="64" spans="1:11" ht="14.1" customHeight="1" x14ac:dyDescent="0.2">
      <c r="A64" s="306" t="s">
        <v>295</v>
      </c>
      <c r="B64" s="307" t="s">
        <v>296</v>
      </c>
      <c r="C64" s="308"/>
      <c r="D64" s="113">
        <v>1.1159206345234818</v>
      </c>
      <c r="E64" s="115">
        <v>892</v>
      </c>
      <c r="F64" s="114">
        <v>862</v>
      </c>
      <c r="G64" s="114">
        <v>857</v>
      </c>
      <c r="H64" s="114">
        <v>843</v>
      </c>
      <c r="I64" s="140">
        <v>846</v>
      </c>
      <c r="J64" s="115">
        <v>46</v>
      </c>
      <c r="K64" s="116">
        <v>5.4373522458628845</v>
      </c>
    </row>
    <row r="65" spans="1:11" ht="14.1" customHeight="1" x14ac:dyDescent="0.2">
      <c r="A65" s="306" t="s">
        <v>297</v>
      </c>
      <c r="B65" s="307" t="s">
        <v>298</v>
      </c>
      <c r="C65" s="308"/>
      <c r="D65" s="113">
        <v>1.713913979032702</v>
      </c>
      <c r="E65" s="115">
        <v>1370</v>
      </c>
      <c r="F65" s="114">
        <v>1381</v>
      </c>
      <c r="G65" s="114">
        <v>1382</v>
      </c>
      <c r="H65" s="114">
        <v>1367</v>
      </c>
      <c r="I65" s="140">
        <v>1391</v>
      </c>
      <c r="J65" s="115">
        <v>-21</v>
      </c>
      <c r="K65" s="116">
        <v>-1.5097052480230051</v>
      </c>
    </row>
    <row r="66" spans="1:11" ht="14.1" customHeight="1" x14ac:dyDescent="0.2">
      <c r="A66" s="306">
        <v>82</v>
      </c>
      <c r="B66" s="307" t="s">
        <v>299</v>
      </c>
      <c r="C66" s="308"/>
      <c r="D66" s="113">
        <v>4.5850326519378486</v>
      </c>
      <c r="E66" s="115">
        <v>3665</v>
      </c>
      <c r="F66" s="114">
        <v>3683</v>
      </c>
      <c r="G66" s="114">
        <v>3687</v>
      </c>
      <c r="H66" s="114">
        <v>3653</v>
      </c>
      <c r="I66" s="140">
        <v>3660</v>
      </c>
      <c r="J66" s="115">
        <v>5</v>
      </c>
      <c r="K66" s="116">
        <v>0.13661202185792351</v>
      </c>
    </row>
    <row r="67" spans="1:11" ht="14.1" customHeight="1" x14ac:dyDescent="0.2">
      <c r="A67" s="306" t="s">
        <v>300</v>
      </c>
      <c r="B67" s="307" t="s">
        <v>301</v>
      </c>
      <c r="C67" s="308"/>
      <c r="D67" s="113">
        <v>3.4128155728475993</v>
      </c>
      <c r="E67" s="115">
        <v>2728</v>
      </c>
      <c r="F67" s="114">
        <v>2749</v>
      </c>
      <c r="G67" s="114">
        <v>2740</v>
      </c>
      <c r="H67" s="114">
        <v>2717</v>
      </c>
      <c r="I67" s="140">
        <v>2713</v>
      </c>
      <c r="J67" s="115">
        <v>15</v>
      </c>
      <c r="K67" s="116">
        <v>0.5528934758569849</v>
      </c>
    </row>
    <row r="68" spans="1:11" ht="14.1" customHeight="1" x14ac:dyDescent="0.2">
      <c r="A68" s="306" t="s">
        <v>302</v>
      </c>
      <c r="B68" s="307" t="s">
        <v>303</v>
      </c>
      <c r="C68" s="308"/>
      <c r="D68" s="113">
        <v>0.70683313733830411</v>
      </c>
      <c r="E68" s="115">
        <v>565</v>
      </c>
      <c r="F68" s="114">
        <v>569</v>
      </c>
      <c r="G68" s="114">
        <v>580</v>
      </c>
      <c r="H68" s="114">
        <v>570</v>
      </c>
      <c r="I68" s="140">
        <v>589</v>
      </c>
      <c r="J68" s="115">
        <v>-24</v>
      </c>
      <c r="K68" s="116">
        <v>-4.074702886247878</v>
      </c>
    </row>
    <row r="69" spans="1:11" ht="14.1" customHeight="1" x14ac:dyDescent="0.2">
      <c r="A69" s="306">
        <v>83</v>
      </c>
      <c r="B69" s="307" t="s">
        <v>304</v>
      </c>
      <c r="C69" s="308"/>
      <c r="D69" s="113">
        <v>6.0712587885005131</v>
      </c>
      <c r="E69" s="115">
        <v>4853</v>
      </c>
      <c r="F69" s="114">
        <v>4822</v>
      </c>
      <c r="G69" s="114">
        <v>4742</v>
      </c>
      <c r="H69" s="114">
        <v>4583</v>
      </c>
      <c r="I69" s="140">
        <v>4556</v>
      </c>
      <c r="J69" s="115">
        <v>297</v>
      </c>
      <c r="K69" s="116">
        <v>6.5188762071992974</v>
      </c>
    </row>
    <row r="70" spans="1:11" ht="14.1" customHeight="1" x14ac:dyDescent="0.2">
      <c r="A70" s="306" t="s">
        <v>305</v>
      </c>
      <c r="B70" s="307" t="s">
        <v>306</v>
      </c>
      <c r="C70" s="308"/>
      <c r="D70" s="113">
        <v>5.3168864313058277</v>
      </c>
      <c r="E70" s="115">
        <v>4250</v>
      </c>
      <c r="F70" s="114">
        <v>4231</v>
      </c>
      <c r="G70" s="114">
        <v>4147</v>
      </c>
      <c r="H70" s="114">
        <v>4017</v>
      </c>
      <c r="I70" s="140">
        <v>4002</v>
      </c>
      <c r="J70" s="115">
        <v>248</v>
      </c>
      <c r="K70" s="116">
        <v>6.1969015492253874</v>
      </c>
    </row>
    <row r="71" spans="1:11" ht="14.1" customHeight="1" x14ac:dyDescent="0.2">
      <c r="A71" s="306"/>
      <c r="B71" s="307" t="s">
        <v>307</v>
      </c>
      <c r="C71" s="308"/>
      <c r="D71" s="113">
        <v>3.4090624765431481</v>
      </c>
      <c r="E71" s="115">
        <v>2725</v>
      </c>
      <c r="F71" s="114">
        <v>2701</v>
      </c>
      <c r="G71" s="114">
        <v>2682</v>
      </c>
      <c r="H71" s="114">
        <v>2569</v>
      </c>
      <c r="I71" s="140">
        <v>2561</v>
      </c>
      <c r="J71" s="115">
        <v>164</v>
      </c>
      <c r="K71" s="116">
        <v>6.4037485357282309</v>
      </c>
    </row>
    <row r="72" spans="1:11" ht="14.1" customHeight="1" x14ac:dyDescent="0.2">
      <c r="A72" s="306">
        <v>84</v>
      </c>
      <c r="B72" s="307" t="s">
        <v>308</v>
      </c>
      <c r="C72" s="308"/>
      <c r="D72" s="113">
        <v>2.9324192458778491</v>
      </c>
      <c r="E72" s="115">
        <v>2344</v>
      </c>
      <c r="F72" s="114">
        <v>2336</v>
      </c>
      <c r="G72" s="114">
        <v>2382</v>
      </c>
      <c r="H72" s="114">
        <v>2379</v>
      </c>
      <c r="I72" s="140">
        <v>2418</v>
      </c>
      <c r="J72" s="115">
        <v>-74</v>
      </c>
      <c r="K72" s="116">
        <v>-3.0603804797353185</v>
      </c>
    </row>
    <row r="73" spans="1:11" ht="14.1" customHeight="1" x14ac:dyDescent="0.2">
      <c r="A73" s="306" t="s">
        <v>309</v>
      </c>
      <c r="B73" s="307" t="s">
        <v>310</v>
      </c>
      <c r="C73" s="308"/>
      <c r="D73" s="113">
        <v>2.0692070958540798</v>
      </c>
      <c r="E73" s="115">
        <v>1654</v>
      </c>
      <c r="F73" s="114">
        <v>1662</v>
      </c>
      <c r="G73" s="114">
        <v>1695</v>
      </c>
      <c r="H73" s="114">
        <v>1703</v>
      </c>
      <c r="I73" s="140">
        <v>1751</v>
      </c>
      <c r="J73" s="115">
        <v>-97</v>
      </c>
      <c r="K73" s="116">
        <v>-5.5396916047972589</v>
      </c>
    </row>
    <row r="74" spans="1:11" ht="14.1" customHeight="1" x14ac:dyDescent="0.2">
      <c r="A74" s="306" t="s">
        <v>311</v>
      </c>
      <c r="B74" s="307" t="s">
        <v>312</v>
      </c>
      <c r="C74" s="308"/>
      <c r="D74" s="113">
        <v>0.40658543298221034</v>
      </c>
      <c r="E74" s="115">
        <v>325</v>
      </c>
      <c r="F74" s="114">
        <v>322</v>
      </c>
      <c r="G74" s="114">
        <v>325</v>
      </c>
      <c r="H74" s="114">
        <v>319</v>
      </c>
      <c r="I74" s="140">
        <v>316</v>
      </c>
      <c r="J74" s="115">
        <v>9</v>
      </c>
      <c r="K74" s="116">
        <v>2.8481012658227849</v>
      </c>
    </row>
    <row r="75" spans="1:11" ht="14.1" customHeight="1" x14ac:dyDescent="0.2">
      <c r="A75" s="306" t="s">
        <v>313</v>
      </c>
      <c r="B75" s="307" t="s">
        <v>314</v>
      </c>
      <c r="C75" s="308"/>
      <c r="D75" s="113">
        <v>0.12885630645282359</v>
      </c>
      <c r="E75" s="115">
        <v>103</v>
      </c>
      <c r="F75" s="114">
        <v>103</v>
      </c>
      <c r="G75" s="114">
        <v>101</v>
      </c>
      <c r="H75" s="114">
        <v>96</v>
      </c>
      <c r="I75" s="140">
        <v>95</v>
      </c>
      <c r="J75" s="115">
        <v>8</v>
      </c>
      <c r="K75" s="116">
        <v>8.4210526315789469</v>
      </c>
    </row>
    <row r="76" spans="1:11" ht="14.1" customHeight="1" x14ac:dyDescent="0.2">
      <c r="A76" s="306">
        <v>91</v>
      </c>
      <c r="B76" s="307" t="s">
        <v>315</v>
      </c>
      <c r="C76" s="308"/>
      <c r="D76" s="113">
        <v>0.16263417319288412</v>
      </c>
      <c r="E76" s="115">
        <v>130</v>
      </c>
      <c r="F76" s="114" t="s">
        <v>514</v>
      </c>
      <c r="G76" s="114" t="s">
        <v>514</v>
      </c>
      <c r="H76" s="114" t="s">
        <v>514</v>
      </c>
      <c r="I76" s="140" t="s">
        <v>514</v>
      </c>
      <c r="J76" s="115" t="s">
        <v>514</v>
      </c>
      <c r="K76" s="116" t="s">
        <v>514</v>
      </c>
    </row>
    <row r="77" spans="1:11" ht="14.1" customHeight="1" x14ac:dyDescent="0.2">
      <c r="A77" s="306">
        <v>92</v>
      </c>
      <c r="B77" s="307" t="s">
        <v>316</v>
      </c>
      <c r="C77" s="308"/>
      <c r="D77" s="113">
        <v>0.41284059348962893</v>
      </c>
      <c r="E77" s="115">
        <v>330</v>
      </c>
      <c r="F77" s="114">
        <v>332</v>
      </c>
      <c r="G77" s="114">
        <v>330</v>
      </c>
      <c r="H77" s="114">
        <v>325</v>
      </c>
      <c r="I77" s="140">
        <v>321</v>
      </c>
      <c r="J77" s="115">
        <v>9</v>
      </c>
      <c r="K77" s="116">
        <v>2.8037383177570092</v>
      </c>
    </row>
    <row r="78" spans="1:11" ht="14.1" customHeight="1" x14ac:dyDescent="0.2">
      <c r="A78" s="306">
        <v>93</v>
      </c>
      <c r="B78" s="307" t="s">
        <v>317</v>
      </c>
      <c r="C78" s="308"/>
      <c r="D78" s="113">
        <v>0.19390997572997723</v>
      </c>
      <c r="E78" s="115">
        <v>155</v>
      </c>
      <c r="F78" s="114">
        <v>129</v>
      </c>
      <c r="G78" s="114">
        <v>131</v>
      </c>
      <c r="H78" s="114">
        <v>135</v>
      </c>
      <c r="I78" s="140">
        <v>138</v>
      </c>
      <c r="J78" s="115">
        <v>17</v>
      </c>
      <c r="K78" s="116">
        <v>12.318840579710145</v>
      </c>
    </row>
    <row r="79" spans="1:11" ht="14.1" customHeight="1" x14ac:dyDescent="0.2">
      <c r="A79" s="306">
        <v>94</v>
      </c>
      <c r="B79" s="307" t="s">
        <v>318</v>
      </c>
      <c r="C79" s="308"/>
      <c r="D79" s="113">
        <v>0.18014862261365627</v>
      </c>
      <c r="E79" s="115">
        <v>144</v>
      </c>
      <c r="F79" s="114">
        <v>160</v>
      </c>
      <c r="G79" s="114">
        <v>157</v>
      </c>
      <c r="H79" s="114">
        <v>152</v>
      </c>
      <c r="I79" s="140">
        <v>151</v>
      </c>
      <c r="J79" s="115">
        <v>-7</v>
      </c>
      <c r="K79" s="116">
        <v>-4.6357615894039732</v>
      </c>
    </row>
    <row r="80" spans="1:11" ht="14.1" customHeight="1" x14ac:dyDescent="0.2">
      <c r="A80" s="306" t="s">
        <v>319</v>
      </c>
      <c r="B80" s="307" t="s">
        <v>320</v>
      </c>
      <c r="C80" s="308"/>
      <c r="D80" s="113">
        <v>6.2551605074186202E-3</v>
      </c>
      <c r="E80" s="115">
        <v>5</v>
      </c>
      <c r="F80" s="114" t="s">
        <v>514</v>
      </c>
      <c r="G80" s="114" t="s">
        <v>514</v>
      </c>
      <c r="H80" s="114" t="s">
        <v>514</v>
      </c>
      <c r="I80" s="140" t="s">
        <v>514</v>
      </c>
      <c r="J80" s="115" t="s">
        <v>514</v>
      </c>
      <c r="K80" s="116" t="s">
        <v>514</v>
      </c>
    </row>
    <row r="81" spans="1:11" ht="14.1" customHeight="1" x14ac:dyDescent="0.2">
      <c r="A81" s="310" t="s">
        <v>321</v>
      </c>
      <c r="B81" s="311" t="s">
        <v>224</v>
      </c>
      <c r="C81" s="312"/>
      <c r="D81" s="125">
        <v>0.35529311682137765</v>
      </c>
      <c r="E81" s="143">
        <v>284</v>
      </c>
      <c r="F81" s="144">
        <v>289</v>
      </c>
      <c r="G81" s="144">
        <v>303</v>
      </c>
      <c r="H81" s="144">
        <v>386</v>
      </c>
      <c r="I81" s="145">
        <v>388</v>
      </c>
      <c r="J81" s="143">
        <v>-104</v>
      </c>
      <c r="K81" s="146">
        <v>-26.804123711340207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10622</v>
      </c>
      <c r="E12" s="114">
        <v>11167</v>
      </c>
      <c r="F12" s="114">
        <v>11184</v>
      </c>
      <c r="G12" s="114">
        <v>11225</v>
      </c>
      <c r="H12" s="140">
        <v>10966</v>
      </c>
      <c r="I12" s="115">
        <v>-344</v>
      </c>
      <c r="J12" s="116">
        <v>-3.1369688126937807</v>
      </c>
      <c r="K12"/>
      <c r="L12"/>
      <c r="M12"/>
      <c r="N12"/>
      <c r="O12"/>
      <c r="P12"/>
    </row>
    <row r="13" spans="1:16" s="110" customFormat="1" ht="14.45" customHeight="1" x14ac:dyDescent="0.2">
      <c r="A13" s="120" t="s">
        <v>105</v>
      </c>
      <c r="B13" s="119" t="s">
        <v>106</v>
      </c>
      <c r="C13" s="113">
        <v>46.121257766898886</v>
      </c>
      <c r="D13" s="115">
        <v>4899</v>
      </c>
      <c r="E13" s="114">
        <v>5099</v>
      </c>
      <c r="F13" s="114">
        <v>5109</v>
      </c>
      <c r="G13" s="114">
        <v>5153</v>
      </c>
      <c r="H13" s="140">
        <v>5062</v>
      </c>
      <c r="I13" s="115">
        <v>-163</v>
      </c>
      <c r="J13" s="116">
        <v>-3.2200711181351243</v>
      </c>
      <c r="K13"/>
      <c r="L13"/>
      <c r="M13"/>
      <c r="N13"/>
      <c r="O13"/>
      <c r="P13"/>
    </row>
    <row r="14" spans="1:16" s="110" customFormat="1" ht="14.45" customHeight="1" x14ac:dyDescent="0.2">
      <c r="A14" s="120"/>
      <c r="B14" s="119" t="s">
        <v>107</v>
      </c>
      <c r="C14" s="113">
        <v>53.878742233101114</v>
      </c>
      <c r="D14" s="115">
        <v>5723</v>
      </c>
      <c r="E14" s="114">
        <v>6068</v>
      </c>
      <c r="F14" s="114">
        <v>6075</v>
      </c>
      <c r="G14" s="114">
        <v>6072</v>
      </c>
      <c r="H14" s="140">
        <v>5904</v>
      </c>
      <c r="I14" s="115">
        <v>-181</v>
      </c>
      <c r="J14" s="116">
        <v>-3.0657181571815717</v>
      </c>
      <c r="K14"/>
      <c r="L14"/>
      <c r="M14"/>
      <c r="N14"/>
      <c r="O14"/>
      <c r="P14"/>
    </row>
    <row r="15" spans="1:16" s="110" customFormat="1" ht="14.45" customHeight="1" x14ac:dyDescent="0.2">
      <c r="A15" s="118" t="s">
        <v>105</v>
      </c>
      <c r="B15" s="121" t="s">
        <v>108</v>
      </c>
      <c r="C15" s="113">
        <v>12.756543023912634</v>
      </c>
      <c r="D15" s="115">
        <v>1355</v>
      </c>
      <c r="E15" s="114">
        <v>1447</v>
      </c>
      <c r="F15" s="114">
        <v>1402</v>
      </c>
      <c r="G15" s="114">
        <v>1414</v>
      </c>
      <c r="H15" s="140">
        <v>1254</v>
      </c>
      <c r="I15" s="115">
        <v>101</v>
      </c>
      <c r="J15" s="116">
        <v>8.0542264752791066</v>
      </c>
      <c r="K15"/>
      <c r="L15"/>
      <c r="M15"/>
      <c r="N15"/>
      <c r="O15"/>
      <c r="P15"/>
    </row>
    <row r="16" spans="1:16" s="110" customFormat="1" ht="14.45" customHeight="1" x14ac:dyDescent="0.2">
      <c r="A16" s="118"/>
      <c r="B16" s="121" t="s">
        <v>109</v>
      </c>
      <c r="C16" s="113">
        <v>38.297872340425535</v>
      </c>
      <c r="D16" s="115">
        <v>4068</v>
      </c>
      <c r="E16" s="114">
        <v>4325</v>
      </c>
      <c r="F16" s="114">
        <v>4334</v>
      </c>
      <c r="G16" s="114">
        <v>4322</v>
      </c>
      <c r="H16" s="140">
        <v>4325</v>
      </c>
      <c r="I16" s="115">
        <v>-257</v>
      </c>
      <c r="J16" s="116">
        <v>-5.9421965317919074</v>
      </c>
      <c r="K16"/>
      <c r="L16"/>
      <c r="M16"/>
      <c r="N16"/>
      <c r="O16"/>
      <c r="P16"/>
    </row>
    <row r="17" spans="1:16" s="110" customFormat="1" ht="14.45" customHeight="1" x14ac:dyDescent="0.2">
      <c r="A17" s="118"/>
      <c r="B17" s="121" t="s">
        <v>110</v>
      </c>
      <c r="C17" s="113">
        <v>20.617586141969497</v>
      </c>
      <c r="D17" s="115">
        <v>2190</v>
      </c>
      <c r="E17" s="114">
        <v>2254</v>
      </c>
      <c r="F17" s="114">
        <v>2301</v>
      </c>
      <c r="G17" s="114">
        <v>2353</v>
      </c>
      <c r="H17" s="140">
        <v>2373</v>
      </c>
      <c r="I17" s="115">
        <v>-183</v>
      </c>
      <c r="J17" s="116">
        <v>-7.711757269279393</v>
      </c>
      <c r="K17"/>
      <c r="L17"/>
      <c r="M17"/>
      <c r="N17"/>
      <c r="O17"/>
      <c r="P17"/>
    </row>
    <row r="18" spans="1:16" s="110" customFormat="1" ht="14.45" customHeight="1" x14ac:dyDescent="0.2">
      <c r="A18" s="120"/>
      <c r="B18" s="121" t="s">
        <v>111</v>
      </c>
      <c r="C18" s="113">
        <v>28.327998493692338</v>
      </c>
      <c r="D18" s="115">
        <v>3009</v>
      </c>
      <c r="E18" s="114">
        <v>3141</v>
      </c>
      <c r="F18" s="114">
        <v>3147</v>
      </c>
      <c r="G18" s="114">
        <v>3136</v>
      </c>
      <c r="H18" s="140">
        <v>3014</v>
      </c>
      <c r="I18" s="115">
        <v>-5</v>
      </c>
      <c r="J18" s="116">
        <v>-0.16589250165892502</v>
      </c>
      <c r="K18"/>
      <c r="L18"/>
      <c r="M18"/>
      <c r="N18"/>
      <c r="O18"/>
      <c r="P18"/>
    </row>
    <row r="19" spans="1:16" s="110" customFormat="1" ht="14.45" customHeight="1" x14ac:dyDescent="0.2">
      <c r="A19" s="120"/>
      <c r="B19" s="121" t="s">
        <v>112</v>
      </c>
      <c r="C19" s="113">
        <v>3.0502730182639803</v>
      </c>
      <c r="D19" s="115">
        <v>324</v>
      </c>
      <c r="E19" s="114">
        <v>330</v>
      </c>
      <c r="F19" s="114">
        <v>334</v>
      </c>
      <c r="G19" s="114">
        <v>313</v>
      </c>
      <c r="H19" s="140">
        <v>306</v>
      </c>
      <c r="I19" s="115">
        <v>18</v>
      </c>
      <c r="J19" s="116">
        <v>5.882352941176471</v>
      </c>
      <c r="K19"/>
      <c r="L19"/>
      <c r="M19"/>
      <c r="N19"/>
      <c r="O19"/>
      <c r="P19"/>
    </row>
    <row r="20" spans="1:16" s="110" customFormat="1" ht="14.45" customHeight="1" x14ac:dyDescent="0.2">
      <c r="A20" s="120" t="s">
        <v>113</v>
      </c>
      <c r="B20" s="119" t="s">
        <v>116</v>
      </c>
      <c r="C20" s="113">
        <v>96.027113537940124</v>
      </c>
      <c r="D20" s="115">
        <v>10200</v>
      </c>
      <c r="E20" s="114">
        <v>10677</v>
      </c>
      <c r="F20" s="114">
        <v>10677</v>
      </c>
      <c r="G20" s="114">
        <v>10738</v>
      </c>
      <c r="H20" s="140">
        <v>10522</v>
      </c>
      <c r="I20" s="115">
        <v>-322</v>
      </c>
      <c r="J20" s="116">
        <v>-3.0602547044288158</v>
      </c>
      <c r="K20"/>
      <c r="L20"/>
      <c r="M20"/>
      <c r="N20"/>
      <c r="O20"/>
      <c r="P20"/>
    </row>
    <row r="21" spans="1:16" s="110" customFormat="1" ht="14.45" customHeight="1" x14ac:dyDescent="0.2">
      <c r="A21" s="123"/>
      <c r="B21" s="124" t="s">
        <v>117</v>
      </c>
      <c r="C21" s="125">
        <v>3.963472039163999</v>
      </c>
      <c r="D21" s="143">
        <v>421</v>
      </c>
      <c r="E21" s="144">
        <v>487</v>
      </c>
      <c r="F21" s="144">
        <v>505</v>
      </c>
      <c r="G21" s="144">
        <v>485</v>
      </c>
      <c r="H21" s="145">
        <v>439</v>
      </c>
      <c r="I21" s="143">
        <v>-18</v>
      </c>
      <c r="J21" s="146">
        <v>-4.1002277904328022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12593</v>
      </c>
      <c r="E56" s="114">
        <v>13133</v>
      </c>
      <c r="F56" s="114">
        <v>13142</v>
      </c>
      <c r="G56" s="114">
        <v>13200</v>
      </c>
      <c r="H56" s="140">
        <v>12965</v>
      </c>
      <c r="I56" s="115">
        <v>-372</v>
      </c>
      <c r="J56" s="116">
        <v>-2.8692634014654841</v>
      </c>
      <c r="K56"/>
      <c r="L56"/>
      <c r="M56"/>
      <c r="N56"/>
      <c r="O56"/>
      <c r="P56"/>
    </row>
    <row r="57" spans="1:16" s="110" customFormat="1" ht="14.45" customHeight="1" x14ac:dyDescent="0.2">
      <c r="A57" s="120" t="s">
        <v>105</v>
      </c>
      <c r="B57" s="119" t="s">
        <v>106</v>
      </c>
      <c r="C57" s="113">
        <v>45.890574128484076</v>
      </c>
      <c r="D57" s="115">
        <v>5779</v>
      </c>
      <c r="E57" s="114">
        <v>5984</v>
      </c>
      <c r="F57" s="114">
        <v>5961</v>
      </c>
      <c r="G57" s="114">
        <v>5968</v>
      </c>
      <c r="H57" s="140">
        <v>5900</v>
      </c>
      <c r="I57" s="115">
        <v>-121</v>
      </c>
      <c r="J57" s="116">
        <v>-2.0508474576271185</v>
      </c>
    </row>
    <row r="58" spans="1:16" s="110" customFormat="1" ht="14.45" customHeight="1" x14ac:dyDescent="0.2">
      <c r="A58" s="120"/>
      <c r="B58" s="119" t="s">
        <v>107</v>
      </c>
      <c r="C58" s="113">
        <v>54.109425871515924</v>
      </c>
      <c r="D58" s="115">
        <v>6814</v>
      </c>
      <c r="E58" s="114">
        <v>7149</v>
      </c>
      <c r="F58" s="114">
        <v>7181</v>
      </c>
      <c r="G58" s="114">
        <v>7232</v>
      </c>
      <c r="H58" s="140">
        <v>7065</v>
      </c>
      <c r="I58" s="115">
        <v>-251</v>
      </c>
      <c r="J58" s="116">
        <v>-3.5527246992215145</v>
      </c>
    </row>
    <row r="59" spans="1:16" s="110" customFormat="1" ht="14.45" customHeight="1" x14ac:dyDescent="0.2">
      <c r="A59" s="118" t="s">
        <v>105</v>
      </c>
      <c r="B59" s="121" t="s">
        <v>108</v>
      </c>
      <c r="C59" s="113">
        <v>12.681648534900342</v>
      </c>
      <c r="D59" s="115">
        <v>1597</v>
      </c>
      <c r="E59" s="114">
        <v>1657</v>
      </c>
      <c r="F59" s="114">
        <v>1659</v>
      </c>
      <c r="G59" s="114">
        <v>1731</v>
      </c>
      <c r="H59" s="140">
        <v>1506</v>
      </c>
      <c r="I59" s="115">
        <v>91</v>
      </c>
      <c r="J59" s="116">
        <v>6.0424966799468791</v>
      </c>
    </row>
    <row r="60" spans="1:16" s="110" customFormat="1" ht="14.45" customHeight="1" x14ac:dyDescent="0.2">
      <c r="A60" s="118"/>
      <c r="B60" s="121" t="s">
        <v>109</v>
      </c>
      <c r="C60" s="113">
        <v>38.497578019534664</v>
      </c>
      <c r="D60" s="115">
        <v>4848</v>
      </c>
      <c r="E60" s="114">
        <v>5071</v>
      </c>
      <c r="F60" s="114">
        <v>5060</v>
      </c>
      <c r="G60" s="114">
        <v>5028</v>
      </c>
      <c r="H60" s="140">
        <v>5104</v>
      </c>
      <c r="I60" s="115">
        <v>-256</v>
      </c>
      <c r="J60" s="116">
        <v>-5.015673981191223</v>
      </c>
    </row>
    <row r="61" spans="1:16" s="110" customFormat="1" ht="14.45" customHeight="1" x14ac:dyDescent="0.2">
      <c r="A61" s="118"/>
      <c r="B61" s="121" t="s">
        <v>110</v>
      </c>
      <c r="C61" s="113">
        <v>20.789327404113397</v>
      </c>
      <c r="D61" s="115">
        <v>2618</v>
      </c>
      <c r="E61" s="114">
        <v>2735</v>
      </c>
      <c r="F61" s="114">
        <v>2771</v>
      </c>
      <c r="G61" s="114">
        <v>2833</v>
      </c>
      <c r="H61" s="140">
        <v>2885</v>
      </c>
      <c r="I61" s="115">
        <v>-267</v>
      </c>
      <c r="J61" s="116">
        <v>-9.2547660311958406</v>
      </c>
    </row>
    <row r="62" spans="1:16" s="110" customFormat="1" ht="14.45" customHeight="1" x14ac:dyDescent="0.2">
      <c r="A62" s="120"/>
      <c r="B62" s="121" t="s">
        <v>111</v>
      </c>
      <c r="C62" s="113">
        <v>28.031446041451598</v>
      </c>
      <c r="D62" s="115">
        <v>3530</v>
      </c>
      <c r="E62" s="114">
        <v>3670</v>
      </c>
      <c r="F62" s="114">
        <v>3652</v>
      </c>
      <c r="G62" s="114">
        <v>3608</v>
      </c>
      <c r="H62" s="140">
        <v>3470</v>
      </c>
      <c r="I62" s="115">
        <v>60</v>
      </c>
      <c r="J62" s="116">
        <v>1.7291066282420748</v>
      </c>
    </row>
    <row r="63" spans="1:16" s="110" customFormat="1" ht="14.45" customHeight="1" x14ac:dyDescent="0.2">
      <c r="A63" s="120"/>
      <c r="B63" s="121" t="s">
        <v>112</v>
      </c>
      <c r="C63" s="113">
        <v>3.3828317319145556</v>
      </c>
      <c r="D63" s="115">
        <v>426</v>
      </c>
      <c r="E63" s="114">
        <v>428</v>
      </c>
      <c r="F63" s="114">
        <v>428</v>
      </c>
      <c r="G63" s="114">
        <v>381</v>
      </c>
      <c r="H63" s="140">
        <v>357</v>
      </c>
      <c r="I63" s="115">
        <v>69</v>
      </c>
      <c r="J63" s="116">
        <v>19.327731092436974</v>
      </c>
    </row>
    <row r="64" spans="1:16" s="110" customFormat="1" ht="14.45" customHeight="1" x14ac:dyDescent="0.2">
      <c r="A64" s="120" t="s">
        <v>113</v>
      </c>
      <c r="B64" s="119" t="s">
        <v>116</v>
      </c>
      <c r="C64" s="113">
        <v>97.300087350115149</v>
      </c>
      <c r="D64" s="115">
        <v>12253</v>
      </c>
      <c r="E64" s="114">
        <v>12796</v>
      </c>
      <c r="F64" s="114">
        <v>12810</v>
      </c>
      <c r="G64" s="114">
        <v>12885</v>
      </c>
      <c r="H64" s="140">
        <v>12655</v>
      </c>
      <c r="I64" s="115">
        <v>-402</v>
      </c>
      <c r="J64" s="116">
        <v>-3.1766100355590674</v>
      </c>
    </row>
    <row r="65" spans="1:10" s="110" customFormat="1" ht="14.45" customHeight="1" x14ac:dyDescent="0.2">
      <c r="A65" s="123"/>
      <c r="B65" s="124" t="s">
        <v>117</v>
      </c>
      <c r="C65" s="125">
        <v>2.6602080520924325</v>
      </c>
      <c r="D65" s="143">
        <v>335</v>
      </c>
      <c r="E65" s="144">
        <v>330</v>
      </c>
      <c r="F65" s="144">
        <v>325</v>
      </c>
      <c r="G65" s="144">
        <v>307</v>
      </c>
      <c r="H65" s="145">
        <v>302</v>
      </c>
      <c r="I65" s="143">
        <v>33</v>
      </c>
      <c r="J65" s="146">
        <v>10.927152317880795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10622</v>
      </c>
      <c r="G11" s="114">
        <v>11167</v>
      </c>
      <c r="H11" s="114">
        <v>11184</v>
      </c>
      <c r="I11" s="114">
        <v>11225</v>
      </c>
      <c r="J11" s="140">
        <v>10966</v>
      </c>
      <c r="K11" s="114">
        <v>-344</v>
      </c>
      <c r="L11" s="116">
        <v>-3.1369688126937807</v>
      </c>
    </row>
    <row r="12" spans="1:17" s="110" customFormat="1" ht="24" customHeight="1" x14ac:dyDescent="0.2">
      <c r="A12" s="604" t="s">
        <v>185</v>
      </c>
      <c r="B12" s="605"/>
      <c r="C12" s="605"/>
      <c r="D12" s="606"/>
      <c r="E12" s="113">
        <v>46.121257766898886</v>
      </c>
      <c r="F12" s="115">
        <v>4899</v>
      </c>
      <c r="G12" s="114">
        <v>5099</v>
      </c>
      <c r="H12" s="114">
        <v>5109</v>
      </c>
      <c r="I12" s="114">
        <v>5153</v>
      </c>
      <c r="J12" s="140">
        <v>5062</v>
      </c>
      <c r="K12" s="114">
        <v>-163</v>
      </c>
      <c r="L12" s="116">
        <v>-3.2200711181351243</v>
      </c>
    </row>
    <row r="13" spans="1:17" s="110" customFormat="1" ht="15" customHeight="1" x14ac:dyDescent="0.2">
      <c r="A13" s="120"/>
      <c r="B13" s="612" t="s">
        <v>107</v>
      </c>
      <c r="C13" s="612"/>
      <c r="E13" s="113">
        <v>53.878742233101114</v>
      </c>
      <c r="F13" s="115">
        <v>5723</v>
      </c>
      <c r="G13" s="114">
        <v>6068</v>
      </c>
      <c r="H13" s="114">
        <v>6075</v>
      </c>
      <c r="I13" s="114">
        <v>6072</v>
      </c>
      <c r="J13" s="140">
        <v>5904</v>
      </c>
      <c r="K13" s="114">
        <v>-181</v>
      </c>
      <c r="L13" s="116">
        <v>-3.0657181571815717</v>
      </c>
    </row>
    <row r="14" spans="1:17" s="110" customFormat="1" ht="22.5" customHeight="1" x14ac:dyDescent="0.2">
      <c r="A14" s="604" t="s">
        <v>186</v>
      </c>
      <c r="B14" s="605"/>
      <c r="C14" s="605"/>
      <c r="D14" s="606"/>
      <c r="E14" s="113">
        <v>12.756543023912634</v>
      </c>
      <c r="F14" s="115">
        <v>1355</v>
      </c>
      <c r="G14" s="114">
        <v>1447</v>
      </c>
      <c r="H14" s="114">
        <v>1402</v>
      </c>
      <c r="I14" s="114">
        <v>1414</v>
      </c>
      <c r="J14" s="140">
        <v>1254</v>
      </c>
      <c r="K14" s="114">
        <v>101</v>
      </c>
      <c r="L14" s="116">
        <v>8.0542264752791066</v>
      </c>
    </row>
    <row r="15" spans="1:17" s="110" customFormat="1" ht="15" customHeight="1" x14ac:dyDescent="0.2">
      <c r="A15" s="120"/>
      <c r="B15" s="119"/>
      <c r="C15" s="258" t="s">
        <v>106</v>
      </c>
      <c r="E15" s="113">
        <v>43.985239852398522</v>
      </c>
      <c r="F15" s="115">
        <v>596</v>
      </c>
      <c r="G15" s="114">
        <v>639</v>
      </c>
      <c r="H15" s="114">
        <v>608</v>
      </c>
      <c r="I15" s="114">
        <v>622</v>
      </c>
      <c r="J15" s="140">
        <v>562</v>
      </c>
      <c r="K15" s="114">
        <v>34</v>
      </c>
      <c r="L15" s="116">
        <v>6.0498220640569391</v>
      </c>
    </row>
    <row r="16" spans="1:17" s="110" customFormat="1" ht="15" customHeight="1" x14ac:dyDescent="0.2">
      <c r="A16" s="120"/>
      <c r="B16" s="119"/>
      <c r="C16" s="258" t="s">
        <v>107</v>
      </c>
      <c r="E16" s="113">
        <v>56.014760147601478</v>
      </c>
      <c r="F16" s="115">
        <v>759</v>
      </c>
      <c r="G16" s="114">
        <v>808</v>
      </c>
      <c r="H16" s="114">
        <v>794</v>
      </c>
      <c r="I16" s="114">
        <v>792</v>
      </c>
      <c r="J16" s="140">
        <v>692</v>
      </c>
      <c r="K16" s="114">
        <v>67</v>
      </c>
      <c r="L16" s="116">
        <v>9.6820809248554909</v>
      </c>
    </row>
    <row r="17" spans="1:12" s="110" customFormat="1" ht="15" customHeight="1" x14ac:dyDescent="0.2">
      <c r="A17" s="120"/>
      <c r="B17" s="121" t="s">
        <v>109</v>
      </c>
      <c r="C17" s="258"/>
      <c r="E17" s="113">
        <v>38.297872340425535</v>
      </c>
      <c r="F17" s="115">
        <v>4068</v>
      </c>
      <c r="G17" s="114">
        <v>4325</v>
      </c>
      <c r="H17" s="114">
        <v>4334</v>
      </c>
      <c r="I17" s="114">
        <v>4322</v>
      </c>
      <c r="J17" s="140">
        <v>4325</v>
      </c>
      <c r="K17" s="114">
        <v>-257</v>
      </c>
      <c r="L17" s="116">
        <v>-5.9421965317919074</v>
      </c>
    </row>
    <row r="18" spans="1:12" s="110" customFormat="1" ht="15" customHeight="1" x14ac:dyDescent="0.2">
      <c r="A18" s="120"/>
      <c r="B18" s="119"/>
      <c r="C18" s="258" t="s">
        <v>106</v>
      </c>
      <c r="E18" s="113">
        <v>42.57620452310718</v>
      </c>
      <c r="F18" s="115">
        <v>1732</v>
      </c>
      <c r="G18" s="114">
        <v>1787</v>
      </c>
      <c r="H18" s="114">
        <v>1784</v>
      </c>
      <c r="I18" s="114">
        <v>1777</v>
      </c>
      <c r="J18" s="140">
        <v>1799</v>
      </c>
      <c r="K18" s="114">
        <v>-67</v>
      </c>
      <c r="L18" s="116">
        <v>-3.7242912729294053</v>
      </c>
    </row>
    <row r="19" spans="1:12" s="110" customFormat="1" ht="15" customHeight="1" x14ac:dyDescent="0.2">
      <c r="A19" s="120"/>
      <c r="B19" s="119"/>
      <c r="C19" s="258" t="s">
        <v>107</v>
      </c>
      <c r="E19" s="113">
        <v>57.42379547689282</v>
      </c>
      <c r="F19" s="115">
        <v>2336</v>
      </c>
      <c r="G19" s="114">
        <v>2538</v>
      </c>
      <c r="H19" s="114">
        <v>2550</v>
      </c>
      <c r="I19" s="114">
        <v>2545</v>
      </c>
      <c r="J19" s="140">
        <v>2526</v>
      </c>
      <c r="K19" s="114">
        <v>-190</v>
      </c>
      <c r="L19" s="116">
        <v>-7.5217735550277114</v>
      </c>
    </row>
    <row r="20" spans="1:12" s="110" customFormat="1" ht="15" customHeight="1" x14ac:dyDescent="0.2">
      <c r="A20" s="120"/>
      <c r="B20" s="121" t="s">
        <v>110</v>
      </c>
      <c r="C20" s="258"/>
      <c r="E20" s="113">
        <v>20.617586141969497</v>
      </c>
      <c r="F20" s="115">
        <v>2190</v>
      </c>
      <c r="G20" s="114">
        <v>2254</v>
      </c>
      <c r="H20" s="114">
        <v>2301</v>
      </c>
      <c r="I20" s="114">
        <v>2353</v>
      </c>
      <c r="J20" s="140">
        <v>2373</v>
      </c>
      <c r="K20" s="114">
        <v>-183</v>
      </c>
      <c r="L20" s="116">
        <v>-7.711757269279393</v>
      </c>
    </row>
    <row r="21" spans="1:12" s="110" customFormat="1" ht="15" customHeight="1" x14ac:dyDescent="0.2">
      <c r="A21" s="120"/>
      <c r="B21" s="119"/>
      <c r="C21" s="258" t="s">
        <v>106</v>
      </c>
      <c r="E21" s="113">
        <v>40.547945205479451</v>
      </c>
      <c r="F21" s="115">
        <v>888</v>
      </c>
      <c r="G21" s="114">
        <v>927</v>
      </c>
      <c r="H21" s="114">
        <v>958</v>
      </c>
      <c r="I21" s="114">
        <v>987</v>
      </c>
      <c r="J21" s="140">
        <v>987</v>
      </c>
      <c r="K21" s="114">
        <v>-99</v>
      </c>
      <c r="L21" s="116">
        <v>-10.030395136778116</v>
      </c>
    </row>
    <row r="22" spans="1:12" s="110" customFormat="1" ht="15" customHeight="1" x14ac:dyDescent="0.2">
      <c r="A22" s="120"/>
      <c r="B22" s="119"/>
      <c r="C22" s="258" t="s">
        <v>107</v>
      </c>
      <c r="E22" s="113">
        <v>59.452054794520549</v>
      </c>
      <c r="F22" s="115">
        <v>1302</v>
      </c>
      <c r="G22" s="114">
        <v>1327</v>
      </c>
      <c r="H22" s="114">
        <v>1343</v>
      </c>
      <c r="I22" s="114">
        <v>1366</v>
      </c>
      <c r="J22" s="140">
        <v>1386</v>
      </c>
      <c r="K22" s="114">
        <v>-84</v>
      </c>
      <c r="L22" s="116">
        <v>-6.0606060606060606</v>
      </c>
    </row>
    <row r="23" spans="1:12" s="110" customFormat="1" ht="15" customHeight="1" x14ac:dyDescent="0.2">
      <c r="A23" s="120"/>
      <c r="B23" s="121" t="s">
        <v>111</v>
      </c>
      <c r="C23" s="258"/>
      <c r="E23" s="113">
        <v>28.327998493692338</v>
      </c>
      <c r="F23" s="115">
        <v>3009</v>
      </c>
      <c r="G23" s="114">
        <v>3141</v>
      </c>
      <c r="H23" s="114">
        <v>3147</v>
      </c>
      <c r="I23" s="114">
        <v>3136</v>
      </c>
      <c r="J23" s="140">
        <v>3014</v>
      </c>
      <c r="K23" s="114">
        <v>-5</v>
      </c>
      <c r="L23" s="116">
        <v>-0.16589250165892502</v>
      </c>
    </row>
    <row r="24" spans="1:12" s="110" customFormat="1" ht="15" customHeight="1" x14ac:dyDescent="0.2">
      <c r="A24" s="120"/>
      <c r="B24" s="119"/>
      <c r="C24" s="258" t="s">
        <v>106</v>
      </c>
      <c r="E24" s="113">
        <v>55.932203389830505</v>
      </c>
      <c r="F24" s="115">
        <v>1683</v>
      </c>
      <c r="G24" s="114">
        <v>1746</v>
      </c>
      <c r="H24" s="114">
        <v>1759</v>
      </c>
      <c r="I24" s="114">
        <v>1767</v>
      </c>
      <c r="J24" s="140">
        <v>1714</v>
      </c>
      <c r="K24" s="114">
        <v>-31</v>
      </c>
      <c r="L24" s="116">
        <v>-1.808634772462077</v>
      </c>
    </row>
    <row r="25" spans="1:12" s="110" customFormat="1" ht="15" customHeight="1" x14ac:dyDescent="0.2">
      <c r="A25" s="120"/>
      <c r="B25" s="119"/>
      <c r="C25" s="258" t="s">
        <v>107</v>
      </c>
      <c r="E25" s="113">
        <v>44.067796610169495</v>
      </c>
      <c r="F25" s="115">
        <v>1326</v>
      </c>
      <c r="G25" s="114">
        <v>1395</v>
      </c>
      <c r="H25" s="114">
        <v>1388</v>
      </c>
      <c r="I25" s="114">
        <v>1369</v>
      </c>
      <c r="J25" s="140">
        <v>1300</v>
      </c>
      <c r="K25" s="114">
        <v>26</v>
      </c>
      <c r="L25" s="116">
        <v>2</v>
      </c>
    </row>
    <row r="26" spans="1:12" s="110" customFormat="1" ht="15" customHeight="1" x14ac:dyDescent="0.2">
      <c r="A26" s="120"/>
      <c r="C26" s="121" t="s">
        <v>187</v>
      </c>
      <c r="D26" s="110" t="s">
        <v>188</v>
      </c>
      <c r="E26" s="113">
        <v>3.0502730182639803</v>
      </c>
      <c r="F26" s="115">
        <v>324</v>
      </c>
      <c r="G26" s="114">
        <v>330</v>
      </c>
      <c r="H26" s="114">
        <v>334</v>
      </c>
      <c r="I26" s="114">
        <v>313</v>
      </c>
      <c r="J26" s="140">
        <v>306</v>
      </c>
      <c r="K26" s="114">
        <v>18</v>
      </c>
      <c r="L26" s="116">
        <v>5.882352941176471</v>
      </c>
    </row>
    <row r="27" spans="1:12" s="110" customFormat="1" ht="15" customHeight="1" x14ac:dyDescent="0.2">
      <c r="A27" s="120"/>
      <c r="B27" s="119"/>
      <c r="D27" s="259" t="s">
        <v>106</v>
      </c>
      <c r="E27" s="113">
        <v>51.543209876543209</v>
      </c>
      <c r="F27" s="115">
        <v>167</v>
      </c>
      <c r="G27" s="114">
        <v>165</v>
      </c>
      <c r="H27" s="114">
        <v>165</v>
      </c>
      <c r="I27" s="114">
        <v>168</v>
      </c>
      <c r="J27" s="140">
        <v>153</v>
      </c>
      <c r="K27" s="114">
        <v>14</v>
      </c>
      <c r="L27" s="116">
        <v>9.1503267973856204</v>
      </c>
    </row>
    <row r="28" spans="1:12" s="110" customFormat="1" ht="15" customHeight="1" x14ac:dyDescent="0.2">
      <c r="A28" s="120"/>
      <c r="B28" s="119"/>
      <c r="D28" s="259" t="s">
        <v>107</v>
      </c>
      <c r="E28" s="113">
        <v>48.456790123456791</v>
      </c>
      <c r="F28" s="115">
        <v>157</v>
      </c>
      <c r="G28" s="114">
        <v>165</v>
      </c>
      <c r="H28" s="114">
        <v>169</v>
      </c>
      <c r="I28" s="114">
        <v>145</v>
      </c>
      <c r="J28" s="140">
        <v>153</v>
      </c>
      <c r="K28" s="114">
        <v>4</v>
      </c>
      <c r="L28" s="116">
        <v>2.6143790849673203</v>
      </c>
    </row>
    <row r="29" spans="1:12" s="110" customFormat="1" ht="24" customHeight="1" x14ac:dyDescent="0.2">
      <c r="A29" s="604" t="s">
        <v>189</v>
      </c>
      <c r="B29" s="605"/>
      <c r="C29" s="605"/>
      <c r="D29" s="606"/>
      <c r="E29" s="113">
        <v>96.027113537940124</v>
      </c>
      <c r="F29" s="115">
        <v>10200</v>
      </c>
      <c r="G29" s="114">
        <v>10677</v>
      </c>
      <c r="H29" s="114">
        <v>10677</v>
      </c>
      <c r="I29" s="114">
        <v>10738</v>
      </c>
      <c r="J29" s="140">
        <v>10522</v>
      </c>
      <c r="K29" s="114">
        <v>-322</v>
      </c>
      <c r="L29" s="116">
        <v>-3.0602547044288158</v>
      </c>
    </row>
    <row r="30" spans="1:12" s="110" customFormat="1" ht="15" customHeight="1" x14ac:dyDescent="0.2">
      <c r="A30" s="120"/>
      <c r="B30" s="119"/>
      <c r="C30" s="258" t="s">
        <v>106</v>
      </c>
      <c r="E30" s="113">
        <v>45.941176470588232</v>
      </c>
      <c r="F30" s="115">
        <v>4686</v>
      </c>
      <c r="G30" s="114">
        <v>4875</v>
      </c>
      <c r="H30" s="114">
        <v>4874</v>
      </c>
      <c r="I30" s="114">
        <v>4935</v>
      </c>
      <c r="J30" s="140">
        <v>4865</v>
      </c>
      <c r="K30" s="114">
        <v>-179</v>
      </c>
      <c r="L30" s="116">
        <v>-3.6793422404933196</v>
      </c>
    </row>
    <row r="31" spans="1:12" s="110" customFormat="1" ht="15" customHeight="1" x14ac:dyDescent="0.2">
      <c r="A31" s="120"/>
      <c r="B31" s="119"/>
      <c r="C31" s="258" t="s">
        <v>107</v>
      </c>
      <c r="E31" s="113">
        <v>54.058823529411768</v>
      </c>
      <c r="F31" s="115">
        <v>5514</v>
      </c>
      <c r="G31" s="114">
        <v>5802</v>
      </c>
      <c r="H31" s="114">
        <v>5803</v>
      </c>
      <c r="I31" s="114">
        <v>5803</v>
      </c>
      <c r="J31" s="140">
        <v>5657</v>
      </c>
      <c r="K31" s="114">
        <v>-143</v>
      </c>
      <c r="L31" s="116">
        <v>-2.5278416121619234</v>
      </c>
    </row>
    <row r="32" spans="1:12" s="110" customFormat="1" ht="15" customHeight="1" x14ac:dyDescent="0.2">
      <c r="A32" s="120"/>
      <c r="B32" s="119" t="s">
        <v>117</v>
      </c>
      <c r="C32" s="258"/>
      <c r="E32" s="113">
        <v>3.963472039163999</v>
      </c>
      <c r="F32" s="114">
        <v>421</v>
      </c>
      <c r="G32" s="114">
        <v>487</v>
      </c>
      <c r="H32" s="114">
        <v>505</v>
      </c>
      <c r="I32" s="114">
        <v>485</v>
      </c>
      <c r="J32" s="140">
        <v>439</v>
      </c>
      <c r="K32" s="114">
        <v>-18</v>
      </c>
      <c r="L32" s="116">
        <v>-4.1002277904328022</v>
      </c>
    </row>
    <row r="33" spans="1:12" s="110" customFormat="1" ht="15" customHeight="1" x14ac:dyDescent="0.2">
      <c r="A33" s="120"/>
      <c r="B33" s="119"/>
      <c r="C33" s="258" t="s">
        <v>106</v>
      </c>
      <c r="E33" s="113">
        <v>50.356294536817103</v>
      </c>
      <c r="F33" s="114">
        <v>212</v>
      </c>
      <c r="G33" s="114">
        <v>223</v>
      </c>
      <c r="H33" s="114">
        <v>235</v>
      </c>
      <c r="I33" s="114">
        <v>218</v>
      </c>
      <c r="J33" s="140">
        <v>197</v>
      </c>
      <c r="K33" s="114">
        <v>15</v>
      </c>
      <c r="L33" s="116">
        <v>7.6142131979695433</v>
      </c>
    </row>
    <row r="34" spans="1:12" s="110" customFormat="1" ht="15" customHeight="1" x14ac:dyDescent="0.2">
      <c r="A34" s="120"/>
      <c r="B34" s="119"/>
      <c r="C34" s="258" t="s">
        <v>107</v>
      </c>
      <c r="E34" s="113">
        <v>49.643705463182897</v>
      </c>
      <c r="F34" s="114">
        <v>209</v>
      </c>
      <c r="G34" s="114">
        <v>264</v>
      </c>
      <c r="H34" s="114">
        <v>270</v>
      </c>
      <c r="I34" s="114">
        <v>267</v>
      </c>
      <c r="J34" s="140">
        <v>242</v>
      </c>
      <c r="K34" s="114">
        <v>-33</v>
      </c>
      <c r="L34" s="116">
        <v>-13.636363636363637</v>
      </c>
    </row>
    <row r="35" spans="1:12" s="110" customFormat="1" ht="24" customHeight="1" x14ac:dyDescent="0.2">
      <c r="A35" s="604" t="s">
        <v>192</v>
      </c>
      <c r="B35" s="605"/>
      <c r="C35" s="605"/>
      <c r="D35" s="606"/>
      <c r="E35" s="113">
        <v>10.694784409715684</v>
      </c>
      <c r="F35" s="114">
        <v>1136</v>
      </c>
      <c r="G35" s="114">
        <v>1220</v>
      </c>
      <c r="H35" s="114">
        <v>1224</v>
      </c>
      <c r="I35" s="114">
        <v>1222</v>
      </c>
      <c r="J35" s="114">
        <v>1085</v>
      </c>
      <c r="K35" s="318">
        <v>51</v>
      </c>
      <c r="L35" s="319">
        <v>4.7004608294930872</v>
      </c>
    </row>
    <row r="36" spans="1:12" s="110" customFormat="1" ht="15" customHeight="1" x14ac:dyDescent="0.2">
      <c r="A36" s="120"/>
      <c r="B36" s="119"/>
      <c r="C36" s="258" t="s">
        <v>106</v>
      </c>
      <c r="E36" s="113">
        <v>45.686619718309856</v>
      </c>
      <c r="F36" s="114">
        <v>519</v>
      </c>
      <c r="G36" s="114">
        <v>561</v>
      </c>
      <c r="H36" s="114">
        <v>552</v>
      </c>
      <c r="I36" s="114">
        <v>545</v>
      </c>
      <c r="J36" s="114">
        <v>477</v>
      </c>
      <c r="K36" s="318">
        <v>42</v>
      </c>
      <c r="L36" s="116">
        <v>8.8050314465408803</v>
      </c>
    </row>
    <row r="37" spans="1:12" s="110" customFormat="1" ht="15" customHeight="1" x14ac:dyDescent="0.2">
      <c r="A37" s="120"/>
      <c r="B37" s="119"/>
      <c r="C37" s="258" t="s">
        <v>107</v>
      </c>
      <c r="E37" s="113">
        <v>54.313380281690144</v>
      </c>
      <c r="F37" s="114">
        <v>617</v>
      </c>
      <c r="G37" s="114">
        <v>659</v>
      </c>
      <c r="H37" s="114">
        <v>672</v>
      </c>
      <c r="I37" s="114">
        <v>677</v>
      </c>
      <c r="J37" s="140">
        <v>608</v>
      </c>
      <c r="K37" s="114">
        <v>9</v>
      </c>
      <c r="L37" s="116">
        <v>1.4802631578947369</v>
      </c>
    </row>
    <row r="38" spans="1:12" s="110" customFormat="1" ht="15" customHeight="1" x14ac:dyDescent="0.2">
      <c r="A38" s="120"/>
      <c r="B38" s="119" t="s">
        <v>329</v>
      </c>
      <c r="C38" s="258"/>
      <c r="E38" s="113">
        <v>66.851816983618903</v>
      </c>
      <c r="F38" s="114">
        <v>7101</v>
      </c>
      <c r="G38" s="114">
        <v>7395</v>
      </c>
      <c r="H38" s="114">
        <v>7364</v>
      </c>
      <c r="I38" s="114">
        <v>7380</v>
      </c>
      <c r="J38" s="140">
        <v>7317</v>
      </c>
      <c r="K38" s="114">
        <v>-216</v>
      </c>
      <c r="L38" s="116">
        <v>-2.9520295202952029</v>
      </c>
    </row>
    <row r="39" spans="1:12" s="110" customFormat="1" ht="15" customHeight="1" x14ac:dyDescent="0.2">
      <c r="A39" s="120"/>
      <c r="B39" s="119"/>
      <c r="C39" s="258" t="s">
        <v>106</v>
      </c>
      <c r="E39" s="113">
        <v>45.894944374031823</v>
      </c>
      <c r="F39" s="115">
        <v>3259</v>
      </c>
      <c r="G39" s="114">
        <v>3385</v>
      </c>
      <c r="H39" s="114">
        <v>3365</v>
      </c>
      <c r="I39" s="114">
        <v>3409</v>
      </c>
      <c r="J39" s="140">
        <v>3390</v>
      </c>
      <c r="K39" s="114">
        <v>-131</v>
      </c>
      <c r="L39" s="116">
        <v>-3.864306784660767</v>
      </c>
    </row>
    <row r="40" spans="1:12" s="110" customFormat="1" ht="15" customHeight="1" x14ac:dyDescent="0.2">
      <c r="A40" s="120"/>
      <c r="B40" s="119"/>
      <c r="C40" s="258" t="s">
        <v>107</v>
      </c>
      <c r="E40" s="113">
        <v>54.105055625968177</v>
      </c>
      <c r="F40" s="115">
        <v>3842</v>
      </c>
      <c r="G40" s="114">
        <v>4010</v>
      </c>
      <c r="H40" s="114">
        <v>3999</v>
      </c>
      <c r="I40" s="114">
        <v>3971</v>
      </c>
      <c r="J40" s="140">
        <v>3927</v>
      </c>
      <c r="K40" s="114">
        <v>-85</v>
      </c>
      <c r="L40" s="116">
        <v>-2.1645021645021645</v>
      </c>
    </row>
    <row r="41" spans="1:12" s="110" customFormat="1" ht="15" customHeight="1" x14ac:dyDescent="0.2">
      <c r="A41" s="120"/>
      <c r="B41" s="320" t="s">
        <v>516</v>
      </c>
      <c r="C41" s="258"/>
      <c r="E41" s="113">
        <v>10.581811334965167</v>
      </c>
      <c r="F41" s="115">
        <v>1124</v>
      </c>
      <c r="G41" s="114">
        <v>1170</v>
      </c>
      <c r="H41" s="114">
        <v>1154</v>
      </c>
      <c r="I41" s="114">
        <v>1158</v>
      </c>
      <c r="J41" s="140">
        <v>1123</v>
      </c>
      <c r="K41" s="114">
        <v>1</v>
      </c>
      <c r="L41" s="116">
        <v>8.9047195013357075E-2</v>
      </c>
    </row>
    <row r="42" spans="1:12" s="110" customFormat="1" ht="15" customHeight="1" x14ac:dyDescent="0.2">
      <c r="A42" s="120"/>
      <c r="B42" s="119"/>
      <c r="C42" s="268" t="s">
        <v>106</v>
      </c>
      <c r="D42" s="182"/>
      <c r="E42" s="113">
        <v>48.131672597864771</v>
      </c>
      <c r="F42" s="115">
        <v>541</v>
      </c>
      <c r="G42" s="114">
        <v>545</v>
      </c>
      <c r="H42" s="114">
        <v>537</v>
      </c>
      <c r="I42" s="114">
        <v>538</v>
      </c>
      <c r="J42" s="140">
        <v>524</v>
      </c>
      <c r="K42" s="114">
        <v>17</v>
      </c>
      <c r="L42" s="116">
        <v>3.2442748091603053</v>
      </c>
    </row>
    <row r="43" spans="1:12" s="110" customFormat="1" ht="15" customHeight="1" x14ac:dyDescent="0.2">
      <c r="A43" s="120"/>
      <c r="B43" s="119"/>
      <c r="C43" s="268" t="s">
        <v>107</v>
      </c>
      <c r="D43" s="182"/>
      <c r="E43" s="113">
        <v>51.868327402135229</v>
      </c>
      <c r="F43" s="115">
        <v>583</v>
      </c>
      <c r="G43" s="114">
        <v>625</v>
      </c>
      <c r="H43" s="114">
        <v>617</v>
      </c>
      <c r="I43" s="114">
        <v>620</v>
      </c>
      <c r="J43" s="140">
        <v>599</v>
      </c>
      <c r="K43" s="114">
        <v>-16</v>
      </c>
      <c r="L43" s="116">
        <v>-2.671118530884808</v>
      </c>
    </row>
    <row r="44" spans="1:12" s="110" customFormat="1" ht="15" customHeight="1" x14ac:dyDescent="0.2">
      <c r="A44" s="120"/>
      <c r="B44" s="119" t="s">
        <v>205</v>
      </c>
      <c r="C44" s="268"/>
      <c r="D44" s="182"/>
      <c r="E44" s="113">
        <v>11.871587271700244</v>
      </c>
      <c r="F44" s="115">
        <v>1261</v>
      </c>
      <c r="G44" s="114">
        <v>1382</v>
      </c>
      <c r="H44" s="114">
        <v>1442</v>
      </c>
      <c r="I44" s="114">
        <v>1465</v>
      </c>
      <c r="J44" s="140">
        <v>1441</v>
      </c>
      <c r="K44" s="114">
        <v>-180</v>
      </c>
      <c r="L44" s="116">
        <v>-12.491325468424705</v>
      </c>
    </row>
    <row r="45" spans="1:12" s="110" customFormat="1" ht="15" customHeight="1" x14ac:dyDescent="0.2">
      <c r="A45" s="120"/>
      <c r="B45" s="119"/>
      <c r="C45" s="268" t="s">
        <v>106</v>
      </c>
      <c r="D45" s="182"/>
      <c r="E45" s="113">
        <v>45.995241871530531</v>
      </c>
      <c r="F45" s="115">
        <v>580</v>
      </c>
      <c r="G45" s="114">
        <v>608</v>
      </c>
      <c r="H45" s="114">
        <v>655</v>
      </c>
      <c r="I45" s="114">
        <v>661</v>
      </c>
      <c r="J45" s="140">
        <v>671</v>
      </c>
      <c r="K45" s="114">
        <v>-91</v>
      </c>
      <c r="L45" s="116">
        <v>-13.561847988077496</v>
      </c>
    </row>
    <row r="46" spans="1:12" s="110" customFormat="1" ht="15" customHeight="1" x14ac:dyDescent="0.2">
      <c r="A46" s="123"/>
      <c r="B46" s="124"/>
      <c r="C46" s="260" t="s">
        <v>107</v>
      </c>
      <c r="D46" s="261"/>
      <c r="E46" s="125">
        <v>54.004758128469469</v>
      </c>
      <c r="F46" s="143">
        <v>681</v>
      </c>
      <c r="G46" s="144">
        <v>774</v>
      </c>
      <c r="H46" s="144">
        <v>787</v>
      </c>
      <c r="I46" s="144">
        <v>804</v>
      </c>
      <c r="J46" s="145">
        <v>770</v>
      </c>
      <c r="K46" s="144">
        <v>-89</v>
      </c>
      <c r="L46" s="146">
        <v>-11.558441558441558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10622</v>
      </c>
      <c r="E11" s="114">
        <v>11167</v>
      </c>
      <c r="F11" s="114">
        <v>11184</v>
      </c>
      <c r="G11" s="114">
        <v>11225</v>
      </c>
      <c r="H11" s="140">
        <v>10966</v>
      </c>
      <c r="I11" s="115">
        <v>-344</v>
      </c>
      <c r="J11" s="116">
        <v>-3.1369688126937807</v>
      </c>
    </row>
    <row r="12" spans="1:15" s="110" customFormat="1" ht="24.95" customHeight="1" x14ac:dyDescent="0.2">
      <c r="A12" s="193" t="s">
        <v>132</v>
      </c>
      <c r="B12" s="194" t="s">
        <v>133</v>
      </c>
      <c r="C12" s="113">
        <v>2.4383355300320089</v>
      </c>
      <c r="D12" s="115">
        <v>259</v>
      </c>
      <c r="E12" s="114">
        <v>263</v>
      </c>
      <c r="F12" s="114">
        <v>294</v>
      </c>
      <c r="G12" s="114">
        <v>272</v>
      </c>
      <c r="H12" s="140">
        <v>264</v>
      </c>
      <c r="I12" s="115">
        <v>-5</v>
      </c>
      <c r="J12" s="116">
        <v>-1.893939393939394</v>
      </c>
    </row>
    <row r="13" spans="1:15" s="110" customFormat="1" ht="24.95" customHeight="1" x14ac:dyDescent="0.2">
      <c r="A13" s="193" t="s">
        <v>134</v>
      </c>
      <c r="B13" s="199" t="s">
        <v>214</v>
      </c>
      <c r="C13" s="113">
        <v>0.96027113537940123</v>
      </c>
      <c r="D13" s="115">
        <v>102</v>
      </c>
      <c r="E13" s="114">
        <v>111</v>
      </c>
      <c r="F13" s="114">
        <v>106</v>
      </c>
      <c r="G13" s="114">
        <v>108</v>
      </c>
      <c r="H13" s="140">
        <v>109</v>
      </c>
      <c r="I13" s="115">
        <v>-7</v>
      </c>
      <c r="J13" s="116">
        <v>-6.4220183486238529</v>
      </c>
    </row>
    <row r="14" spans="1:15" s="287" customFormat="1" ht="24.95" customHeight="1" x14ac:dyDescent="0.2">
      <c r="A14" s="193" t="s">
        <v>215</v>
      </c>
      <c r="B14" s="199" t="s">
        <v>137</v>
      </c>
      <c r="C14" s="113">
        <v>10.261720956505366</v>
      </c>
      <c r="D14" s="115">
        <v>1090</v>
      </c>
      <c r="E14" s="114">
        <v>1147</v>
      </c>
      <c r="F14" s="114">
        <v>1117</v>
      </c>
      <c r="G14" s="114">
        <v>1129</v>
      </c>
      <c r="H14" s="140">
        <v>1146</v>
      </c>
      <c r="I14" s="115">
        <v>-56</v>
      </c>
      <c r="J14" s="116">
        <v>-4.8865619546247823</v>
      </c>
      <c r="K14" s="110"/>
      <c r="L14" s="110"/>
      <c r="M14" s="110"/>
      <c r="N14" s="110"/>
      <c r="O14" s="110"/>
    </row>
    <row r="15" spans="1:15" s="110" customFormat="1" ht="24.95" customHeight="1" x14ac:dyDescent="0.2">
      <c r="A15" s="193" t="s">
        <v>216</v>
      </c>
      <c r="B15" s="199" t="s">
        <v>217</v>
      </c>
      <c r="C15" s="113">
        <v>3.5398230088495577</v>
      </c>
      <c r="D15" s="115">
        <v>376</v>
      </c>
      <c r="E15" s="114">
        <v>411</v>
      </c>
      <c r="F15" s="114">
        <v>383</v>
      </c>
      <c r="G15" s="114">
        <v>384</v>
      </c>
      <c r="H15" s="140">
        <v>383</v>
      </c>
      <c r="I15" s="115">
        <v>-7</v>
      </c>
      <c r="J15" s="116">
        <v>-1.8276762402088773</v>
      </c>
    </row>
    <row r="16" spans="1:15" s="287" customFormat="1" ht="24.95" customHeight="1" x14ac:dyDescent="0.2">
      <c r="A16" s="193" t="s">
        <v>218</v>
      </c>
      <c r="B16" s="199" t="s">
        <v>141</v>
      </c>
      <c r="C16" s="113">
        <v>5.2250047072114478</v>
      </c>
      <c r="D16" s="115">
        <v>555</v>
      </c>
      <c r="E16" s="114">
        <v>573</v>
      </c>
      <c r="F16" s="114">
        <v>573</v>
      </c>
      <c r="G16" s="114">
        <v>580</v>
      </c>
      <c r="H16" s="140">
        <v>585</v>
      </c>
      <c r="I16" s="115">
        <v>-30</v>
      </c>
      <c r="J16" s="116">
        <v>-5.1282051282051286</v>
      </c>
      <c r="K16" s="110"/>
      <c r="L16" s="110"/>
      <c r="M16" s="110"/>
      <c r="N16" s="110"/>
      <c r="O16" s="110"/>
    </row>
    <row r="17" spans="1:15" s="110" customFormat="1" ht="24.95" customHeight="1" x14ac:dyDescent="0.2">
      <c r="A17" s="193" t="s">
        <v>142</v>
      </c>
      <c r="B17" s="199" t="s">
        <v>220</v>
      </c>
      <c r="C17" s="113">
        <v>1.4968932404443607</v>
      </c>
      <c r="D17" s="115">
        <v>159</v>
      </c>
      <c r="E17" s="114">
        <v>163</v>
      </c>
      <c r="F17" s="114">
        <v>161</v>
      </c>
      <c r="G17" s="114">
        <v>165</v>
      </c>
      <c r="H17" s="140">
        <v>178</v>
      </c>
      <c r="I17" s="115">
        <v>-19</v>
      </c>
      <c r="J17" s="116">
        <v>-10.674157303370787</v>
      </c>
    </row>
    <row r="18" spans="1:15" s="287" customFormat="1" ht="24.95" customHeight="1" x14ac:dyDescent="0.2">
      <c r="A18" s="201" t="s">
        <v>144</v>
      </c>
      <c r="B18" s="202" t="s">
        <v>145</v>
      </c>
      <c r="C18" s="113">
        <v>7.9175296554321219</v>
      </c>
      <c r="D18" s="115">
        <v>841</v>
      </c>
      <c r="E18" s="114">
        <v>842</v>
      </c>
      <c r="F18" s="114">
        <v>850</v>
      </c>
      <c r="G18" s="114">
        <v>870</v>
      </c>
      <c r="H18" s="140">
        <v>875</v>
      </c>
      <c r="I18" s="115">
        <v>-34</v>
      </c>
      <c r="J18" s="116">
        <v>-3.8857142857142857</v>
      </c>
      <c r="K18" s="110"/>
      <c r="L18" s="110"/>
      <c r="M18" s="110"/>
      <c r="N18" s="110"/>
      <c r="O18" s="110"/>
    </row>
    <row r="19" spans="1:15" s="110" customFormat="1" ht="24.95" customHeight="1" x14ac:dyDescent="0.2">
      <c r="A19" s="193" t="s">
        <v>146</v>
      </c>
      <c r="B19" s="199" t="s">
        <v>147</v>
      </c>
      <c r="C19" s="113">
        <v>15.147806439465262</v>
      </c>
      <c r="D19" s="115">
        <v>1609</v>
      </c>
      <c r="E19" s="114">
        <v>1635</v>
      </c>
      <c r="F19" s="114">
        <v>1602</v>
      </c>
      <c r="G19" s="114">
        <v>1584</v>
      </c>
      <c r="H19" s="140">
        <v>1542</v>
      </c>
      <c r="I19" s="115">
        <v>67</v>
      </c>
      <c r="J19" s="116">
        <v>4.3450064850843058</v>
      </c>
    </row>
    <row r="20" spans="1:15" s="287" customFormat="1" ht="24.95" customHeight="1" x14ac:dyDescent="0.2">
      <c r="A20" s="193" t="s">
        <v>148</v>
      </c>
      <c r="B20" s="199" t="s">
        <v>149</v>
      </c>
      <c r="C20" s="113">
        <v>8.7365844473733762</v>
      </c>
      <c r="D20" s="115">
        <v>928</v>
      </c>
      <c r="E20" s="114">
        <v>921</v>
      </c>
      <c r="F20" s="114">
        <v>943</v>
      </c>
      <c r="G20" s="114">
        <v>938</v>
      </c>
      <c r="H20" s="140">
        <v>904</v>
      </c>
      <c r="I20" s="115">
        <v>24</v>
      </c>
      <c r="J20" s="116">
        <v>2.6548672566371683</v>
      </c>
      <c r="K20" s="110"/>
      <c r="L20" s="110"/>
      <c r="M20" s="110"/>
      <c r="N20" s="110"/>
      <c r="O20" s="110"/>
    </row>
    <row r="21" spans="1:15" s="110" customFormat="1" ht="24.95" customHeight="1" x14ac:dyDescent="0.2">
      <c r="A21" s="201" t="s">
        <v>150</v>
      </c>
      <c r="B21" s="202" t="s">
        <v>151</v>
      </c>
      <c r="C21" s="113">
        <v>11.975145923554885</v>
      </c>
      <c r="D21" s="115">
        <v>1272</v>
      </c>
      <c r="E21" s="114">
        <v>1552</v>
      </c>
      <c r="F21" s="114">
        <v>1536</v>
      </c>
      <c r="G21" s="114">
        <v>1568</v>
      </c>
      <c r="H21" s="140">
        <v>1440</v>
      </c>
      <c r="I21" s="115">
        <v>-168</v>
      </c>
      <c r="J21" s="116">
        <v>-11.666666666666666</v>
      </c>
    </row>
    <row r="22" spans="1:15" s="110" customFormat="1" ht="24.95" customHeight="1" x14ac:dyDescent="0.2">
      <c r="A22" s="201" t="s">
        <v>152</v>
      </c>
      <c r="B22" s="199" t="s">
        <v>153</v>
      </c>
      <c r="C22" s="113">
        <v>0.91319902090001881</v>
      </c>
      <c r="D22" s="115">
        <v>97</v>
      </c>
      <c r="E22" s="114">
        <v>104</v>
      </c>
      <c r="F22" s="114">
        <v>103</v>
      </c>
      <c r="G22" s="114">
        <v>105</v>
      </c>
      <c r="H22" s="140">
        <v>106</v>
      </c>
      <c r="I22" s="115">
        <v>-9</v>
      </c>
      <c r="J22" s="116">
        <v>-8.4905660377358494</v>
      </c>
    </row>
    <row r="23" spans="1:15" s="110" customFormat="1" ht="24.95" customHeight="1" x14ac:dyDescent="0.2">
      <c r="A23" s="193" t="s">
        <v>154</v>
      </c>
      <c r="B23" s="199" t="s">
        <v>155</v>
      </c>
      <c r="C23" s="113">
        <v>1.1014874788175484</v>
      </c>
      <c r="D23" s="115">
        <v>117</v>
      </c>
      <c r="E23" s="114">
        <v>118</v>
      </c>
      <c r="F23" s="114">
        <v>110</v>
      </c>
      <c r="G23" s="114">
        <v>99</v>
      </c>
      <c r="H23" s="140">
        <v>99</v>
      </c>
      <c r="I23" s="115">
        <v>18</v>
      </c>
      <c r="J23" s="116">
        <v>18.181818181818183</v>
      </c>
    </row>
    <row r="24" spans="1:15" s="110" customFormat="1" ht="24.95" customHeight="1" x14ac:dyDescent="0.2">
      <c r="A24" s="193" t="s">
        <v>156</v>
      </c>
      <c r="B24" s="199" t="s">
        <v>221</v>
      </c>
      <c r="C24" s="113">
        <v>7.588024854076445</v>
      </c>
      <c r="D24" s="115">
        <v>806</v>
      </c>
      <c r="E24" s="114">
        <v>838</v>
      </c>
      <c r="F24" s="114">
        <v>839</v>
      </c>
      <c r="G24" s="114">
        <v>839</v>
      </c>
      <c r="H24" s="140">
        <v>840</v>
      </c>
      <c r="I24" s="115">
        <v>-34</v>
      </c>
      <c r="J24" s="116">
        <v>-4.0476190476190474</v>
      </c>
    </row>
    <row r="25" spans="1:15" s="110" customFormat="1" ht="24.95" customHeight="1" x14ac:dyDescent="0.2">
      <c r="A25" s="193" t="s">
        <v>222</v>
      </c>
      <c r="B25" s="204" t="s">
        <v>159</v>
      </c>
      <c r="C25" s="113">
        <v>6.2700056486537372</v>
      </c>
      <c r="D25" s="115">
        <v>666</v>
      </c>
      <c r="E25" s="114">
        <v>721</v>
      </c>
      <c r="F25" s="114">
        <v>766</v>
      </c>
      <c r="G25" s="114">
        <v>791</v>
      </c>
      <c r="H25" s="140">
        <v>776</v>
      </c>
      <c r="I25" s="115">
        <v>-110</v>
      </c>
      <c r="J25" s="116">
        <v>-14.175257731958762</v>
      </c>
    </row>
    <row r="26" spans="1:15" s="110" customFormat="1" ht="24.95" customHeight="1" x14ac:dyDescent="0.2">
      <c r="A26" s="201">
        <v>782.78300000000002</v>
      </c>
      <c r="B26" s="203" t="s">
        <v>160</v>
      </c>
      <c r="C26" s="113">
        <v>7.5315383167011862E-2</v>
      </c>
      <c r="D26" s="115">
        <v>8</v>
      </c>
      <c r="E26" s="114">
        <v>9</v>
      </c>
      <c r="F26" s="114">
        <v>11</v>
      </c>
      <c r="G26" s="114">
        <v>10</v>
      </c>
      <c r="H26" s="140">
        <v>14</v>
      </c>
      <c r="I26" s="115">
        <v>-6</v>
      </c>
      <c r="J26" s="116">
        <v>-42.857142857142854</v>
      </c>
    </row>
    <row r="27" spans="1:15" s="110" customFormat="1" ht="24.95" customHeight="1" x14ac:dyDescent="0.2">
      <c r="A27" s="193" t="s">
        <v>161</v>
      </c>
      <c r="B27" s="199" t="s">
        <v>162</v>
      </c>
      <c r="C27" s="113">
        <v>2.0241009226134437</v>
      </c>
      <c r="D27" s="115">
        <v>215</v>
      </c>
      <c r="E27" s="114">
        <v>213</v>
      </c>
      <c r="F27" s="114">
        <v>229</v>
      </c>
      <c r="G27" s="114">
        <v>223</v>
      </c>
      <c r="H27" s="140">
        <v>222</v>
      </c>
      <c r="I27" s="115">
        <v>-7</v>
      </c>
      <c r="J27" s="116">
        <v>-3.1531531531531534</v>
      </c>
    </row>
    <row r="28" spans="1:15" s="110" customFormat="1" ht="24.95" customHeight="1" x14ac:dyDescent="0.2">
      <c r="A28" s="193" t="s">
        <v>163</v>
      </c>
      <c r="B28" s="199" t="s">
        <v>164</v>
      </c>
      <c r="C28" s="113">
        <v>1.3839201656938429</v>
      </c>
      <c r="D28" s="115">
        <v>147</v>
      </c>
      <c r="E28" s="114">
        <v>152</v>
      </c>
      <c r="F28" s="114">
        <v>155</v>
      </c>
      <c r="G28" s="114">
        <v>158</v>
      </c>
      <c r="H28" s="140">
        <v>152</v>
      </c>
      <c r="I28" s="115">
        <v>-5</v>
      </c>
      <c r="J28" s="116">
        <v>-3.2894736842105261</v>
      </c>
    </row>
    <row r="29" spans="1:15" s="110" customFormat="1" ht="24.95" customHeight="1" x14ac:dyDescent="0.2">
      <c r="A29" s="193">
        <v>86</v>
      </c>
      <c r="B29" s="199" t="s">
        <v>165</v>
      </c>
      <c r="C29" s="113">
        <v>9.9133873093579368</v>
      </c>
      <c r="D29" s="115">
        <v>1053</v>
      </c>
      <c r="E29" s="114">
        <v>1049</v>
      </c>
      <c r="F29" s="114">
        <v>1021</v>
      </c>
      <c r="G29" s="114">
        <v>1010</v>
      </c>
      <c r="H29" s="140">
        <v>1001</v>
      </c>
      <c r="I29" s="115">
        <v>52</v>
      </c>
      <c r="J29" s="116">
        <v>5.1948051948051948</v>
      </c>
    </row>
    <row r="30" spans="1:15" s="110" customFormat="1" ht="24.95" customHeight="1" x14ac:dyDescent="0.2">
      <c r="A30" s="193">
        <v>87.88</v>
      </c>
      <c r="B30" s="204" t="s">
        <v>166</v>
      </c>
      <c r="C30" s="113">
        <v>4.4153643381660705</v>
      </c>
      <c r="D30" s="115">
        <v>469</v>
      </c>
      <c r="E30" s="114">
        <v>483</v>
      </c>
      <c r="F30" s="114">
        <v>493</v>
      </c>
      <c r="G30" s="114">
        <v>498</v>
      </c>
      <c r="H30" s="140">
        <v>496</v>
      </c>
      <c r="I30" s="115">
        <v>-27</v>
      </c>
      <c r="J30" s="116">
        <v>-5.443548387096774</v>
      </c>
    </row>
    <row r="31" spans="1:15" s="110" customFormat="1" ht="24.95" customHeight="1" x14ac:dyDescent="0.2">
      <c r="A31" s="193" t="s">
        <v>167</v>
      </c>
      <c r="B31" s="199" t="s">
        <v>168</v>
      </c>
      <c r="C31" s="113">
        <v>8.8683863679156474</v>
      </c>
      <c r="D31" s="115">
        <v>942</v>
      </c>
      <c r="E31" s="114">
        <v>1008</v>
      </c>
      <c r="F31" s="114">
        <v>1008</v>
      </c>
      <c r="G31" s="114">
        <v>1022</v>
      </c>
      <c r="H31" s="140">
        <v>979</v>
      </c>
      <c r="I31" s="115">
        <v>-37</v>
      </c>
      <c r="J31" s="116">
        <v>-3.7793667007150153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2.4383355300320089</v>
      </c>
      <c r="D34" s="115">
        <v>259</v>
      </c>
      <c r="E34" s="114">
        <v>263</v>
      </c>
      <c r="F34" s="114">
        <v>294</v>
      </c>
      <c r="G34" s="114">
        <v>272</v>
      </c>
      <c r="H34" s="140">
        <v>264</v>
      </c>
      <c r="I34" s="115">
        <v>-5</v>
      </c>
      <c r="J34" s="116">
        <v>-1.893939393939394</v>
      </c>
    </row>
    <row r="35" spans="1:10" s="110" customFormat="1" ht="24.95" customHeight="1" x14ac:dyDescent="0.2">
      <c r="A35" s="292" t="s">
        <v>171</v>
      </c>
      <c r="B35" s="293" t="s">
        <v>172</v>
      </c>
      <c r="C35" s="113">
        <v>19.139521747316888</v>
      </c>
      <c r="D35" s="115">
        <v>2033</v>
      </c>
      <c r="E35" s="114">
        <v>2100</v>
      </c>
      <c r="F35" s="114">
        <v>2073</v>
      </c>
      <c r="G35" s="114">
        <v>2107</v>
      </c>
      <c r="H35" s="140">
        <v>2130</v>
      </c>
      <c r="I35" s="115">
        <v>-97</v>
      </c>
      <c r="J35" s="116">
        <v>-4.5539906103286381</v>
      </c>
    </row>
    <row r="36" spans="1:10" s="110" customFormat="1" ht="24.95" customHeight="1" x14ac:dyDescent="0.2">
      <c r="A36" s="294" t="s">
        <v>173</v>
      </c>
      <c r="B36" s="295" t="s">
        <v>174</v>
      </c>
      <c r="C36" s="125">
        <v>78.41272829975523</v>
      </c>
      <c r="D36" s="143">
        <v>8329</v>
      </c>
      <c r="E36" s="144">
        <v>8803</v>
      </c>
      <c r="F36" s="144">
        <v>8816</v>
      </c>
      <c r="G36" s="144">
        <v>8845</v>
      </c>
      <c r="H36" s="145">
        <v>8571</v>
      </c>
      <c r="I36" s="143">
        <v>-242</v>
      </c>
      <c r="J36" s="146">
        <v>-2.8234745070586862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10622</v>
      </c>
      <c r="F11" s="264">
        <v>11167</v>
      </c>
      <c r="G11" s="264">
        <v>11184</v>
      </c>
      <c r="H11" s="264">
        <v>11225</v>
      </c>
      <c r="I11" s="265">
        <v>10966</v>
      </c>
      <c r="J11" s="263">
        <v>-344</v>
      </c>
      <c r="K11" s="266">
        <v>-3.1369688126937807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37.337601205046134</v>
      </c>
      <c r="E13" s="115">
        <v>3966</v>
      </c>
      <c r="F13" s="114">
        <v>4223</v>
      </c>
      <c r="G13" s="114">
        <v>4248</v>
      </c>
      <c r="H13" s="114">
        <v>4283</v>
      </c>
      <c r="I13" s="140">
        <v>4085</v>
      </c>
      <c r="J13" s="115">
        <v>-119</v>
      </c>
      <c r="K13" s="116">
        <v>-2.9130966952264381</v>
      </c>
    </row>
    <row r="14" spans="1:15" ht="15.95" customHeight="1" x14ac:dyDescent="0.2">
      <c r="A14" s="306" t="s">
        <v>230</v>
      </c>
      <c r="B14" s="307"/>
      <c r="C14" s="308"/>
      <c r="D14" s="113">
        <v>50.517793259273205</v>
      </c>
      <c r="E14" s="115">
        <v>5366</v>
      </c>
      <c r="F14" s="114">
        <v>5633</v>
      </c>
      <c r="G14" s="114">
        <v>5618</v>
      </c>
      <c r="H14" s="114">
        <v>5615</v>
      </c>
      <c r="I14" s="140">
        <v>5558</v>
      </c>
      <c r="J14" s="115">
        <v>-192</v>
      </c>
      <c r="K14" s="116">
        <v>-3.4544800287873336</v>
      </c>
    </row>
    <row r="15" spans="1:15" ht="15.95" customHeight="1" x14ac:dyDescent="0.2">
      <c r="A15" s="306" t="s">
        <v>231</v>
      </c>
      <c r="B15" s="307"/>
      <c r="C15" s="308"/>
      <c r="D15" s="113">
        <v>6.4582941065712669</v>
      </c>
      <c r="E15" s="115">
        <v>686</v>
      </c>
      <c r="F15" s="114">
        <v>723</v>
      </c>
      <c r="G15" s="114">
        <v>720</v>
      </c>
      <c r="H15" s="114">
        <v>713</v>
      </c>
      <c r="I15" s="140">
        <v>713</v>
      </c>
      <c r="J15" s="115">
        <v>-27</v>
      </c>
      <c r="K15" s="116">
        <v>-3.7868162692847123</v>
      </c>
    </row>
    <row r="16" spans="1:15" ht="15.95" customHeight="1" x14ac:dyDescent="0.2">
      <c r="A16" s="306" t="s">
        <v>232</v>
      </c>
      <c r="B16" s="307"/>
      <c r="C16" s="308"/>
      <c r="D16" s="113">
        <v>3.624552814912446</v>
      </c>
      <c r="E16" s="115">
        <v>385</v>
      </c>
      <c r="F16" s="114">
        <v>349</v>
      </c>
      <c r="G16" s="114">
        <v>357</v>
      </c>
      <c r="H16" s="114">
        <v>374</v>
      </c>
      <c r="I16" s="140">
        <v>376</v>
      </c>
      <c r="J16" s="115">
        <v>9</v>
      </c>
      <c r="K16" s="116">
        <v>2.3936170212765959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1.6381095838825079</v>
      </c>
      <c r="E18" s="115">
        <v>174</v>
      </c>
      <c r="F18" s="114">
        <v>175</v>
      </c>
      <c r="G18" s="114">
        <v>192</v>
      </c>
      <c r="H18" s="114">
        <v>172</v>
      </c>
      <c r="I18" s="140">
        <v>176</v>
      </c>
      <c r="J18" s="115">
        <v>-2</v>
      </c>
      <c r="K18" s="116">
        <v>-1.1363636363636365</v>
      </c>
    </row>
    <row r="19" spans="1:11" ht="14.1" customHeight="1" x14ac:dyDescent="0.2">
      <c r="A19" s="306" t="s">
        <v>235</v>
      </c>
      <c r="B19" s="307" t="s">
        <v>236</v>
      </c>
      <c r="C19" s="308"/>
      <c r="D19" s="113">
        <v>0.837883637733007</v>
      </c>
      <c r="E19" s="115">
        <v>89</v>
      </c>
      <c r="F19" s="114">
        <v>94</v>
      </c>
      <c r="G19" s="114">
        <v>110</v>
      </c>
      <c r="H19" s="114">
        <v>89</v>
      </c>
      <c r="I19" s="140">
        <v>81</v>
      </c>
      <c r="J19" s="115">
        <v>8</v>
      </c>
      <c r="K19" s="116">
        <v>9.8765432098765427</v>
      </c>
    </row>
    <row r="20" spans="1:11" ht="14.1" customHeight="1" x14ac:dyDescent="0.2">
      <c r="A20" s="306">
        <v>12</v>
      </c>
      <c r="B20" s="307" t="s">
        <v>237</v>
      </c>
      <c r="C20" s="308"/>
      <c r="D20" s="113">
        <v>1.2238749764639427</v>
      </c>
      <c r="E20" s="115">
        <v>130</v>
      </c>
      <c r="F20" s="114">
        <v>146</v>
      </c>
      <c r="G20" s="114">
        <v>157</v>
      </c>
      <c r="H20" s="114">
        <v>162</v>
      </c>
      <c r="I20" s="140">
        <v>151</v>
      </c>
      <c r="J20" s="115">
        <v>-21</v>
      </c>
      <c r="K20" s="116">
        <v>-13.907284768211921</v>
      </c>
    </row>
    <row r="21" spans="1:11" ht="14.1" customHeight="1" x14ac:dyDescent="0.2">
      <c r="A21" s="306">
        <v>21</v>
      </c>
      <c r="B21" s="307" t="s">
        <v>238</v>
      </c>
      <c r="C21" s="308"/>
      <c r="D21" s="113">
        <v>0.23536057239691208</v>
      </c>
      <c r="E21" s="115">
        <v>25</v>
      </c>
      <c r="F21" s="114">
        <v>16</v>
      </c>
      <c r="G21" s="114">
        <v>19</v>
      </c>
      <c r="H21" s="114">
        <v>18</v>
      </c>
      <c r="I21" s="140">
        <v>22</v>
      </c>
      <c r="J21" s="115">
        <v>3</v>
      </c>
      <c r="K21" s="116">
        <v>13.636363636363637</v>
      </c>
    </row>
    <row r="22" spans="1:11" ht="14.1" customHeight="1" x14ac:dyDescent="0.2">
      <c r="A22" s="306">
        <v>22</v>
      </c>
      <c r="B22" s="307" t="s">
        <v>239</v>
      </c>
      <c r="C22" s="308"/>
      <c r="D22" s="113">
        <v>0.81905479194125397</v>
      </c>
      <c r="E22" s="115">
        <v>87</v>
      </c>
      <c r="F22" s="114">
        <v>92</v>
      </c>
      <c r="G22" s="114">
        <v>94</v>
      </c>
      <c r="H22" s="114">
        <v>102</v>
      </c>
      <c r="I22" s="140">
        <v>113</v>
      </c>
      <c r="J22" s="115">
        <v>-26</v>
      </c>
      <c r="K22" s="116">
        <v>-23.008849557522122</v>
      </c>
    </row>
    <row r="23" spans="1:11" ht="14.1" customHeight="1" x14ac:dyDescent="0.2">
      <c r="A23" s="306">
        <v>23</v>
      </c>
      <c r="B23" s="307" t="s">
        <v>240</v>
      </c>
      <c r="C23" s="308"/>
      <c r="D23" s="113">
        <v>0.37657691583505931</v>
      </c>
      <c r="E23" s="115">
        <v>40</v>
      </c>
      <c r="F23" s="114">
        <v>43</v>
      </c>
      <c r="G23" s="114">
        <v>44</v>
      </c>
      <c r="H23" s="114">
        <v>44</v>
      </c>
      <c r="I23" s="140">
        <v>46</v>
      </c>
      <c r="J23" s="115">
        <v>-6</v>
      </c>
      <c r="K23" s="116">
        <v>-13.043478260869565</v>
      </c>
    </row>
    <row r="24" spans="1:11" ht="14.1" customHeight="1" x14ac:dyDescent="0.2">
      <c r="A24" s="306">
        <v>24</v>
      </c>
      <c r="B24" s="307" t="s">
        <v>241</v>
      </c>
      <c r="C24" s="308"/>
      <c r="D24" s="113">
        <v>1.6475240067783845</v>
      </c>
      <c r="E24" s="115">
        <v>175</v>
      </c>
      <c r="F24" s="114">
        <v>178</v>
      </c>
      <c r="G24" s="114">
        <v>184</v>
      </c>
      <c r="H24" s="114">
        <v>189</v>
      </c>
      <c r="I24" s="140">
        <v>188</v>
      </c>
      <c r="J24" s="115">
        <v>-13</v>
      </c>
      <c r="K24" s="116">
        <v>-6.9148936170212769</v>
      </c>
    </row>
    <row r="25" spans="1:11" ht="14.1" customHeight="1" x14ac:dyDescent="0.2">
      <c r="A25" s="306">
        <v>25</v>
      </c>
      <c r="B25" s="307" t="s">
        <v>242</v>
      </c>
      <c r="C25" s="308"/>
      <c r="D25" s="113">
        <v>1.9958576539258144</v>
      </c>
      <c r="E25" s="115">
        <v>212</v>
      </c>
      <c r="F25" s="114">
        <v>228</v>
      </c>
      <c r="G25" s="114">
        <v>222</v>
      </c>
      <c r="H25" s="114">
        <v>214</v>
      </c>
      <c r="I25" s="140">
        <v>201</v>
      </c>
      <c r="J25" s="115">
        <v>11</v>
      </c>
      <c r="K25" s="116">
        <v>5.4726368159203984</v>
      </c>
    </row>
    <row r="26" spans="1:11" ht="14.1" customHeight="1" x14ac:dyDescent="0.2">
      <c r="A26" s="306">
        <v>26</v>
      </c>
      <c r="B26" s="307" t="s">
        <v>243</v>
      </c>
      <c r="C26" s="308"/>
      <c r="D26" s="113">
        <v>0.96027113537940123</v>
      </c>
      <c r="E26" s="115">
        <v>102</v>
      </c>
      <c r="F26" s="114">
        <v>98</v>
      </c>
      <c r="G26" s="114">
        <v>98</v>
      </c>
      <c r="H26" s="114">
        <v>108</v>
      </c>
      <c r="I26" s="140">
        <v>106</v>
      </c>
      <c r="J26" s="115">
        <v>-4</v>
      </c>
      <c r="K26" s="116">
        <v>-3.7735849056603774</v>
      </c>
    </row>
    <row r="27" spans="1:11" ht="14.1" customHeight="1" x14ac:dyDescent="0.2">
      <c r="A27" s="306">
        <v>27</v>
      </c>
      <c r="B27" s="307" t="s">
        <v>244</v>
      </c>
      <c r="C27" s="308"/>
      <c r="D27" s="113">
        <v>0.58369421954434197</v>
      </c>
      <c r="E27" s="115">
        <v>62</v>
      </c>
      <c r="F27" s="114">
        <v>73</v>
      </c>
      <c r="G27" s="114">
        <v>71</v>
      </c>
      <c r="H27" s="114">
        <v>79</v>
      </c>
      <c r="I27" s="140">
        <v>80</v>
      </c>
      <c r="J27" s="115">
        <v>-18</v>
      </c>
      <c r="K27" s="116">
        <v>-22.5</v>
      </c>
    </row>
    <row r="28" spans="1:11" ht="14.1" customHeight="1" x14ac:dyDescent="0.2">
      <c r="A28" s="306">
        <v>28</v>
      </c>
      <c r="B28" s="307" t="s">
        <v>245</v>
      </c>
      <c r="C28" s="308"/>
      <c r="D28" s="113">
        <v>0.18828845791752966</v>
      </c>
      <c r="E28" s="115">
        <v>20</v>
      </c>
      <c r="F28" s="114">
        <v>18</v>
      </c>
      <c r="G28" s="114">
        <v>17</v>
      </c>
      <c r="H28" s="114">
        <v>19</v>
      </c>
      <c r="I28" s="140">
        <v>21</v>
      </c>
      <c r="J28" s="115">
        <v>-1</v>
      </c>
      <c r="K28" s="116">
        <v>-4.7619047619047619</v>
      </c>
    </row>
    <row r="29" spans="1:11" ht="14.1" customHeight="1" x14ac:dyDescent="0.2">
      <c r="A29" s="306">
        <v>29</v>
      </c>
      <c r="B29" s="307" t="s">
        <v>246</v>
      </c>
      <c r="C29" s="308"/>
      <c r="D29" s="113">
        <v>4.7636979853135006</v>
      </c>
      <c r="E29" s="115">
        <v>506</v>
      </c>
      <c r="F29" s="114">
        <v>601</v>
      </c>
      <c r="G29" s="114">
        <v>564</v>
      </c>
      <c r="H29" s="114">
        <v>574</v>
      </c>
      <c r="I29" s="140">
        <v>568</v>
      </c>
      <c r="J29" s="115">
        <v>-62</v>
      </c>
      <c r="K29" s="116">
        <v>-10.915492957746478</v>
      </c>
    </row>
    <row r="30" spans="1:11" ht="14.1" customHeight="1" x14ac:dyDescent="0.2">
      <c r="A30" s="306" t="s">
        <v>247</v>
      </c>
      <c r="B30" s="307" t="s">
        <v>248</v>
      </c>
      <c r="C30" s="308"/>
      <c r="D30" s="113" t="s">
        <v>514</v>
      </c>
      <c r="E30" s="115" t="s">
        <v>514</v>
      </c>
      <c r="F30" s="114" t="s">
        <v>514</v>
      </c>
      <c r="G30" s="114" t="s">
        <v>514</v>
      </c>
      <c r="H30" s="114" t="s">
        <v>514</v>
      </c>
      <c r="I30" s="140">
        <v>104</v>
      </c>
      <c r="J30" s="115" t="s">
        <v>514</v>
      </c>
      <c r="K30" s="116" t="s">
        <v>514</v>
      </c>
    </row>
    <row r="31" spans="1:11" ht="14.1" customHeight="1" x14ac:dyDescent="0.2">
      <c r="A31" s="306" t="s">
        <v>249</v>
      </c>
      <c r="B31" s="307" t="s">
        <v>250</v>
      </c>
      <c r="C31" s="308"/>
      <c r="D31" s="113">
        <v>3.7281114667670874</v>
      </c>
      <c r="E31" s="115">
        <v>396</v>
      </c>
      <c r="F31" s="114">
        <v>470</v>
      </c>
      <c r="G31" s="114">
        <v>455</v>
      </c>
      <c r="H31" s="114">
        <v>465</v>
      </c>
      <c r="I31" s="140">
        <v>464</v>
      </c>
      <c r="J31" s="115">
        <v>-68</v>
      </c>
      <c r="K31" s="116">
        <v>-14.655172413793103</v>
      </c>
    </row>
    <row r="32" spans="1:11" ht="14.1" customHeight="1" x14ac:dyDescent="0.2">
      <c r="A32" s="306">
        <v>31</v>
      </c>
      <c r="B32" s="307" t="s">
        <v>251</v>
      </c>
      <c r="C32" s="308"/>
      <c r="D32" s="113">
        <v>0.32009037845980043</v>
      </c>
      <c r="E32" s="115">
        <v>34</v>
      </c>
      <c r="F32" s="114">
        <v>29</v>
      </c>
      <c r="G32" s="114">
        <v>30</v>
      </c>
      <c r="H32" s="114">
        <v>33</v>
      </c>
      <c r="I32" s="140">
        <v>37</v>
      </c>
      <c r="J32" s="115">
        <v>-3</v>
      </c>
      <c r="K32" s="116">
        <v>-8.1081081081081088</v>
      </c>
    </row>
    <row r="33" spans="1:11" ht="14.1" customHeight="1" x14ac:dyDescent="0.2">
      <c r="A33" s="306">
        <v>32</v>
      </c>
      <c r="B33" s="307" t="s">
        <v>252</v>
      </c>
      <c r="C33" s="308"/>
      <c r="D33" s="113">
        <v>1.4592355488608548</v>
      </c>
      <c r="E33" s="115">
        <v>155</v>
      </c>
      <c r="F33" s="114">
        <v>154</v>
      </c>
      <c r="G33" s="114">
        <v>175</v>
      </c>
      <c r="H33" s="114">
        <v>183</v>
      </c>
      <c r="I33" s="140">
        <v>184</v>
      </c>
      <c r="J33" s="115">
        <v>-29</v>
      </c>
      <c r="K33" s="116">
        <v>-15.760869565217391</v>
      </c>
    </row>
    <row r="34" spans="1:11" ht="14.1" customHeight="1" x14ac:dyDescent="0.2">
      <c r="A34" s="306">
        <v>33</v>
      </c>
      <c r="B34" s="307" t="s">
        <v>253</v>
      </c>
      <c r="C34" s="308"/>
      <c r="D34" s="113">
        <v>0.55545095085671248</v>
      </c>
      <c r="E34" s="115">
        <v>59</v>
      </c>
      <c r="F34" s="114">
        <v>58</v>
      </c>
      <c r="G34" s="114">
        <v>54</v>
      </c>
      <c r="H34" s="114">
        <v>53</v>
      </c>
      <c r="I34" s="140">
        <v>47</v>
      </c>
      <c r="J34" s="115">
        <v>12</v>
      </c>
      <c r="K34" s="116">
        <v>25.531914893617021</v>
      </c>
    </row>
    <row r="35" spans="1:11" ht="14.1" customHeight="1" x14ac:dyDescent="0.2">
      <c r="A35" s="306">
        <v>34</v>
      </c>
      <c r="B35" s="307" t="s">
        <v>254</v>
      </c>
      <c r="C35" s="308"/>
      <c r="D35" s="113">
        <v>7.2585200527207681</v>
      </c>
      <c r="E35" s="115">
        <v>771</v>
      </c>
      <c r="F35" s="114">
        <v>797</v>
      </c>
      <c r="G35" s="114">
        <v>826</v>
      </c>
      <c r="H35" s="114">
        <v>839</v>
      </c>
      <c r="I35" s="140">
        <v>856</v>
      </c>
      <c r="J35" s="115">
        <v>-85</v>
      </c>
      <c r="K35" s="116">
        <v>-9.9299065420560755</v>
      </c>
    </row>
    <row r="36" spans="1:11" ht="14.1" customHeight="1" x14ac:dyDescent="0.2">
      <c r="A36" s="306">
        <v>41</v>
      </c>
      <c r="B36" s="307" t="s">
        <v>255</v>
      </c>
      <c r="C36" s="308"/>
      <c r="D36" s="113">
        <v>0.22594614950103559</v>
      </c>
      <c r="E36" s="115">
        <v>24</v>
      </c>
      <c r="F36" s="114">
        <v>25</v>
      </c>
      <c r="G36" s="114">
        <v>25</v>
      </c>
      <c r="H36" s="114">
        <v>23</v>
      </c>
      <c r="I36" s="140">
        <v>23</v>
      </c>
      <c r="J36" s="115">
        <v>1</v>
      </c>
      <c r="K36" s="116">
        <v>4.3478260869565215</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0.30126153266804745</v>
      </c>
      <c r="E38" s="115">
        <v>32</v>
      </c>
      <c r="F38" s="114">
        <v>30</v>
      </c>
      <c r="G38" s="114">
        <v>30</v>
      </c>
      <c r="H38" s="114">
        <v>31</v>
      </c>
      <c r="I38" s="140">
        <v>32</v>
      </c>
      <c r="J38" s="115">
        <v>0</v>
      </c>
      <c r="K38" s="116">
        <v>0</v>
      </c>
    </row>
    <row r="39" spans="1:11" ht="14.1" customHeight="1" x14ac:dyDescent="0.2">
      <c r="A39" s="306">
        <v>51</v>
      </c>
      <c r="B39" s="307" t="s">
        <v>258</v>
      </c>
      <c r="C39" s="308"/>
      <c r="D39" s="113">
        <v>7.5786104311805689</v>
      </c>
      <c r="E39" s="115">
        <v>805</v>
      </c>
      <c r="F39" s="114">
        <v>809</v>
      </c>
      <c r="G39" s="114">
        <v>833</v>
      </c>
      <c r="H39" s="114">
        <v>842</v>
      </c>
      <c r="I39" s="140">
        <v>817</v>
      </c>
      <c r="J39" s="115">
        <v>-12</v>
      </c>
      <c r="K39" s="116">
        <v>-1.4687882496940023</v>
      </c>
    </row>
    <row r="40" spans="1:11" ht="14.1" customHeight="1" x14ac:dyDescent="0.2">
      <c r="A40" s="306" t="s">
        <v>259</v>
      </c>
      <c r="B40" s="307" t="s">
        <v>260</v>
      </c>
      <c r="C40" s="308"/>
      <c r="D40" s="113">
        <v>7.3055921672001505</v>
      </c>
      <c r="E40" s="115">
        <v>776</v>
      </c>
      <c r="F40" s="114">
        <v>779</v>
      </c>
      <c r="G40" s="114">
        <v>791</v>
      </c>
      <c r="H40" s="114">
        <v>801</v>
      </c>
      <c r="I40" s="140">
        <v>773</v>
      </c>
      <c r="J40" s="115">
        <v>3</v>
      </c>
      <c r="K40" s="116">
        <v>0.38809831824062097</v>
      </c>
    </row>
    <row r="41" spans="1:11" ht="14.1" customHeight="1" x14ac:dyDescent="0.2">
      <c r="A41" s="306"/>
      <c r="B41" s="307" t="s">
        <v>261</v>
      </c>
      <c r="C41" s="308"/>
      <c r="D41" s="113">
        <v>2.4477499529278854</v>
      </c>
      <c r="E41" s="115">
        <v>260</v>
      </c>
      <c r="F41" s="114">
        <v>280</v>
      </c>
      <c r="G41" s="114">
        <v>271</v>
      </c>
      <c r="H41" s="114">
        <v>278</v>
      </c>
      <c r="I41" s="140">
        <v>268</v>
      </c>
      <c r="J41" s="115">
        <v>-8</v>
      </c>
      <c r="K41" s="116">
        <v>-2.9850746268656718</v>
      </c>
    </row>
    <row r="42" spans="1:11" ht="14.1" customHeight="1" x14ac:dyDescent="0.2">
      <c r="A42" s="306">
        <v>52</v>
      </c>
      <c r="B42" s="307" t="s">
        <v>262</v>
      </c>
      <c r="C42" s="308"/>
      <c r="D42" s="113">
        <v>5.5733383543588779</v>
      </c>
      <c r="E42" s="115">
        <v>592</v>
      </c>
      <c r="F42" s="114">
        <v>633</v>
      </c>
      <c r="G42" s="114">
        <v>640</v>
      </c>
      <c r="H42" s="114">
        <v>640</v>
      </c>
      <c r="I42" s="140">
        <v>621</v>
      </c>
      <c r="J42" s="115">
        <v>-29</v>
      </c>
      <c r="K42" s="116">
        <v>-4.6698872785829311</v>
      </c>
    </row>
    <row r="43" spans="1:11" ht="14.1" customHeight="1" x14ac:dyDescent="0.2">
      <c r="A43" s="306" t="s">
        <v>263</v>
      </c>
      <c r="B43" s="307" t="s">
        <v>264</v>
      </c>
      <c r="C43" s="308"/>
      <c r="D43" s="113">
        <v>5.4038787422331014</v>
      </c>
      <c r="E43" s="115">
        <v>574</v>
      </c>
      <c r="F43" s="114">
        <v>611</v>
      </c>
      <c r="G43" s="114">
        <v>610</v>
      </c>
      <c r="H43" s="114">
        <v>608</v>
      </c>
      <c r="I43" s="140">
        <v>592</v>
      </c>
      <c r="J43" s="115">
        <v>-18</v>
      </c>
      <c r="K43" s="116">
        <v>-3.0405405405405403</v>
      </c>
    </row>
    <row r="44" spans="1:11" ht="14.1" customHeight="1" x14ac:dyDescent="0.2">
      <c r="A44" s="306">
        <v>53</v>
      </c>
      <c r="B44" s="307" t="s">
        <v>265</v>
      </c>
      <c r="C44" s="308"/>
      <c r="D44" s="113">
        <v>1.4968932404443607</v>
      </c>
      <c r="E44" s="115">
        <v>159</v>
      </c>
      <c r="F44" s="114">
        <v>155</v>
      </c>
      <c r="G44" s="114">
        <v>156</v>
      </c>
      <c r="H44" s="114">
        <v>169</v>
      </c>
      <c r="I44" s="140">
        <v>149</v>
      </c>
      <c r="J44" s="115">
        <v>10</v>
      </c>
      <c r="K44" s="116">
        <v>6.7114093959731544</v>
      </c>
    </row>
    <row r="45" spans="1:11" ht="14.1" customHeight="1" x14ac:dyDescent="0.2">
      <c r="A45" s="306" t="s">
        <v>266</v>
      </c>
      <c r="B45" s="307" t="s">
        <v>267</v>
      </c>
      <c r="C45" s="308"/>
      <c r="D45" s="113">
        <v>1.4780643946526077</v>
      </c>
      <c r="E45" s="115">
        <v>157</v>
      </c>
      <c r="F45" s="114">
        <v>152</v>
      </c>
      <c r="G45" s="114">
        <v>153</v>
      </c>
      <c r="H45" s="114">
        <v>166</v>
      </c>
      <c r="I45" s="140">
        <v>146</v>
      </c>
      <c r="J45" s="115">
        <v>11</v>
      </c>
      <c r="K45" s="116">
        <v>7.5342465753424657</v>
      </c>
    </row>
    <row r="46" spans="1:11" ht="14.1" customHeight="1" x14ac:dyDescent="0.2">
      <c r="A46" s="306">
        <v>54</v>
      </c>
      <c r="B46" s="307" t="s">
        <v>268</v>
      </c>
      <c r="C46" s="308"/>
      <c r="D46" s="113">
        <v>8.0305027301826399</v>
      </c>
      <c r="E46" s="115">
        <v>853</v>
      </c>
      <c r="F46" s="114">
        <v>914</v>
      </c>
      <c r="G46" s="114">
        <v>925</v>
      </c>
      <c r="H46" s="114">
        <v>939</v>
      </c>
      <c r="I46" s="140">
        <v>943</v>
      </c>
      <c r="J46" s="115">
        <v>-90</v>
      </c>
      <c r="K46" s="116">
        <v>-9.5440084835630969</v>
      </c>
    </row>
    <row r="47" spans="1:11" ht="14.1" customHeight="1" x14ac:dyDescent="0.2">
      <c r="A47" s="306">
        <v>61</v>
      </c>
      <c r="B47" s="307" t="s">
        <v>269</v>
      </c>
      <c r="C47" s="308"/>
      <c r="D47" s="113">
        <v>0.71549614008661266</v>
      </c>
      <c r="E47" s="115">
        <v>76</v>
      </c>
      <c r="F47" s="114">
        <v>82</v>
      </c>
      <c r="G47" s="114">
        <v>87</v>
      </c>
      <c r="H47" s="114">
        <v>77</v>
      </c>
      <c r="I47" s="140">
        <v>77</v>
      </c>
      <c r="J47" s="115">
        <v>-1</v>
      </c>
      <c r="K47" s="116">
        <v>-1.2987012987012987</v>
      </c>
    </row>
    <row r="48" spans="1:11" ht="14.1" customHeight="1" x14ac:dyDescent="0.2">
      <c r="A48" s="306">
        <v>62</v>
      </c>
      <c r="B48" s="307" t="s">
        <v>270</v>
      </c>
      <c r="C48" s="308"/>
      <c r="D48" s="113">
        <v>10.026360384108454</v>
      </c>
      <c r="E48" s="115">
        <v>1065</v>
      </c>
      <c r="F48" s="114">
        <v>1105</v>
      </c>
      <c r="G48" s="114">
        <v>1045</v>
      </c>
      <c r="H48" s="114">
        <v>1032</v>
      </c>
      <c r="I48" s="140">
        <v>995</v>
      </c>
      <c r="J48" s="115">
        <v>70</v>
      </c>
      <c r="K48" s="116">
        <v>7.0351758793969852</v>
      </c>
    </row>
    <row r="49" spans="1:11" ht="14.1" customHeight="1" x14ac:dyDescent="0.2">
      <c r="A49" s="306">
        <v>63</v>
      </c>
      <c r="B49" s="307" t="s">
        <v>271</v>
      </c>
      <c r="C49" s="308"/>
      <c r="D49" s="113">
        <v>8.9813594426661645</v>
      </c>
      <c r="E49" s="115">
        <v>954</v>
      </c>
      <c r="F49" s="114">
        <v>1141</v>
      </c>
      <c r="G49" s="114">
        <v>1160</v>
      </c>
      <c r="H49" s="114">
        <v>1169</v>
      </c>
      <c r="I49" s="140">
        <v>1045</v>
      </c>
      <c r="J49" s="115">
        <v>-91</v>
      </c>
      <c r="K49" s="116">
        <v>-8.7081339712918666</v>
      </c>
    </row>
    <row r="50" spans="1:11" ht="14.1" customHeight="1" x14ac:dyDescent="0.2">
      <c r="A50" s="306" t="s">
        <v>272</v>
      </c>
      <c r="B50" s="307" t="s">
        <v>273</v>
      </c>
      <c r="C50" s="308"/>
      <c r="D50" s="113">
        <v>0.74373940877424216</v>
      </c>
      <c r="E50" s="115">
        <v>79</v>
      </c>
      <c r="F50" s="114">
        <v>106</v>
      </c>
      <c r="G50" s="114">
        <v>121</v>
      </c>
      <c r="H50" s="114">
        <v>118</v>
      </c>
      <c r="I50" s="140">
        <v>106</v>
      </c>
      <c r="J50" s="115">
        <v>-27</v>
      </c>
      <c r="K50" s="116">
        <v>-25.471698113207548</v>
      </c>
    </row>
    <row r="51" spans="1:11" ht="14.1" customHeight="1" x14ac:dyDescent="0.2">
      <c r="A51" s="306" t="s">
        <v>274</v>
      </c>
      <c r="B51" s="307" t="s">
        <v>275</v>
      </c>
      <c r="C51" s="308"/>
      <c r="D51" s="113">
        <v>7.2679344756166451</v>
      </c>
      <c r="E51" s="115">
        <v>772</v>
      </c>
      <c r="F51" s="114">
        <v>912</v>
      </c>
      <c r="G51" s="114">
        <v>919</v>
      </c>
      <c r="H51" s="114">
        <v>932</v>
      </c>
      <c r="I51" s="140">
        <v>828</v>
      </c>
      <c r="J51" s="115">
        <v>-56</v>
      </c>
      <c r="K51" s="116">
        <v>-6.7632850241545892</v>
      </c>
    </row>
    <row r="52" spans="1:11" ht="14.1" customHeight="1" x14ac:dyDescent="0.2">
      <c r="A52" s="306">
        <v>71</v>
      </c>
      <c r="B52" s="307" t="s">
        <v>276</v>
      </c>
      <c r="C52" s="308"/>
      <c r="D52" s="113">
        <v>15.373752588966296</v>
      </c>
      <c r="E52" s="115">
        <v>1633</v>
      </c>
      <c r="F52" s="114">
        <v>1627</v>
      </c>
      <c r="G52" s="114">
        <v>1627</v>
      </c>
      <c r="H52" s="114">
        <v>1615</v>
      </c>
      <c r="I52" s="140">
        <v>1583</v>
      </c>
      <c r="J52" s="115">
        <v>50</v>
      </c>
      <c r="K52" s="116">
        <v>3.1585596967782692</v>
      </c>
    </row>
    <row r="53" spans="1:11" ht="14.1" customHeight="1" x14ac:dyDescent="0.2">
      <c r="A53" s="306" t="s">
        <v>277</v>
      </c>
      <c r="B53" s="307" t="s">
        <v>278</v>
      </c>
      <c r="C53" s="308"/>
      <c r="D53" s="113">
        <v>1.3368480512144605</v>
      </c>
      <c r="E53" s="115">
        <v>142</v>
      </c>
      <c r="F53" s="114">
        <v>135</v>
      </c>
      <c r="G53" s="114">
        <v>131</v>
      </c>
      <c r="H53" s="114">
        <v>132</v>
      </c>
      <c r="I53" s="140">
        <v>134</v>
      </c>
      <c r="J53" s="115">
        <v>8</v>
      </c>
      <c r="K53" s="116">
        <v>5.9701492537313436</v>
      </c>
    </row>
    <row r="54" spans="1:11" ht="14.1" customHeight="1" x14ac:dyDescent="0.2">
      <c r="A54" s="306" t="s">
        <v>279</v>
      </c>
      <c r="B54" s="307" t="s">
        <v>280</v>
      </c>
      <c r="C54" s="308"/>
      <c r="D54" s="113">
        <v>12.907173790246658</v>
      </c>
      <c r="E54" s="115">
        <v>1371</v>
      </c>
      <c r="F54" s="114">
        <v>1389</v>
      </c>
      <c r="G54" s="114">
        <v>1390</v>
      </c>
      <c r="H54" s="114">
        <v>1376</v>
      </c>
      <c r="I54" s="140">
        <v>1337</v>
      </c>
      <c r="J54" s="115">
        <v>34</v>
      </c>
      <c r="K54" s="116">
        <v>2.5430067314884068</v>
      </c>
    </row>
    <row r="55" spans="1:11" ht="14.1" customHeight="1" x14ac:dyDescent="0.2">
      <c r="A55" s="306">
        <v>72</v>
      </c>
      <c r="B55" s="307" t="s">
        <v>281</v>
      </c>
      <c r="C55" s="308"/>
      <c r="D55" s="113">
        <v>1.7322538128412728</v>
      </c>
      <c r="E55" s="115">
        <v>184</v>
      </c>
      <c r="F55" s="114">
        <v>181</v>
      </c>
      <c r="G55" s="114">
        <v>175</v>
      </c>
      <c r="H55" s="114">
        <v>177</v>
      </c>
      <c r="I55" s="140">
        <v>176</v>
      </c>
      <c r="J55" s="115">
        <v>8</v>
      </c>
      <c r="K55" s="116">
        <v>4.5454545454545459</v>
      </c>
    </row>
    <row r="56" spans="1:11" ht="14.1" customHeight="1" x14ac:dyDescent="0.2">
      <c r="A56" s="306" t="s">
        <v>282</v>
      </c>
      <c r="B56" s="307" t="s">
        <v>283</v>
      </c>
      <c r="C56" s="308"/>
      <c r="D56" s="113">
        <v>0.19770288081340615</v>
      </c>
      <c r="E56" s="115">
        <v>21</v>
      </c>
      <c r="F56" s="114">
        <v>22</v>
      </c>
      <c r="G56" s="114">
        <v>22</v>
      </c>
      <c r="H56" s="114">
        <v>20</v>
      </c>
      <c r="I56" s="140">
        <v>21</v>
      </c>
      <c r="J56" s="115">
        <v>0</v>
      </c>
      <c r="K56" s="116">
        <v>0</v>
      </c>
    </row>
    <row r="57" spans="1:11" ht="14.1" customHeight="1" x14ac:dyDescent="0.2">
      <c r="A57" s="306" t="s">
        <v>284</v>
      </c>
      <c r="B57" s="307" t="s">
        <v>285</v>
      </c>
      <c r="C57" s="308"/>
      <c r="D57" s="113">
        <v>1.3086047825268312</v>
      </c>
      <c r="E57" s="115">
        <v>139</v>
      </c>
      <c r="F57" s="114">
        <v>134</v>
      </c>
      <c r="G57" s="114">
        <v>131</v>
      </c>
      <c r="H57" s="114">
        <v>137</v>
      </c>
      <c r="I57" s="140">
        <v>137</v>
      </c>
      <c r="J57" s="115">
        <v>2</v>
      </c>
      <c r="K57" s="116">
        <v>1.4598540145985401</v>
      </c>
    </row>
    <row r="58" spans="1:11" ht="14.1" customHeight="1" x14ac:dyDescent="0.2">
      <c r="A58" s="306">
        <v>73</v>
      </c>
      <c r="B58" s="307" t="s">
        <v>286</v>
      </c>
      <c r="C58" s="308"/>
      <c r="D58" s="113">
        <v>1.0261720956505367</v>
      </c>
      <c r="E58" s="115">
        <v>109</v>
      </c>
      <c r="F58" s="114">
        <v>114</v>
      </c>
      <c r="G58" s="114">
        <v>105</v>
      </c>
      <c r="H58" s="114">
        <v>117</v>
      </c>
      <c r="I58" s="140">
        <v>116</v>
      </c>
      <c r="J58" s="115">
        <v>-7</v>
      </c>
      <c r="K58" s="116">
        <v>-6.0344827586206895</v>
      </c>
    </row>
    <row r="59" spans="1:11" ht="14.1" customHeight="1" x14ac:dyDescent="0.2">
      <c r="A59" s="306" t="s">
        <v>287</v>
      </c>
      <c r="B59" s="307" t="s">
        <v>288</v>
      </c>
      <c r="C59" s="308"/>
      <c r="D59" s="113">
        <v>0.77198267746187155</v>
      </c>
      <c r="E59" s="115">
        <v>82</v>
      </c>
      <c r="F59" s="114">
        <v>88</v>
      </c>
      <c r="G59" s="114">
        <v>83</v>
      </c>
      <c r="H59" s="114">
        <v>92</v>
      </c>
      <c r="I59" s="140">
        <v>88</v>
      </c>
      <c r="J59" s="115">
        <v>-6</v>
      </c>
      <c r="K59" s="116">
        <v>-6.8181818181818183</v>
      </c>
    </row>
    <row r="60" spans="1:11" ht="14.1" customHeight="1" x14ac:dyDescent="0.2">
      <c r="A60" s="306">
        <v>81</v>
      </c>
      <c r="B60" s="307" t="s">
        <v>289</v>
      </c>
      <c r="C60" s="308"/>
      <c r="D60" s="113">
        <v>5.7616268122764076</v>
      </c>
      <c r="E60" s="115">
        <v>612</v>
      </c>
      <c r="F60" s="114">
        <v>613</v>
      </c>
      <c r="G60" s="114">
        <v>590</v>
      </c>
      <c r="H60" s="114">
        <v>571</v>
      </c>
      <c r="I60" s="140">
        <v>572</v>
      </c>
      <c r="J60" s="115">
        <v>40</v>
      </c>
      <c r="K60" s="116">
        <v>6.9930069930069934</v>
      </c>
    </row>
    <row r="61" spans="1:11" ht="14.1" customHeight="1" x14ac:dyDescent="0.2">
      <c r="A61" s="306" t="s">
        <v>290</v>
      </c>
      <c r="B61" s="307" t="s">
        <v>291</v>
      </c>
      <c r="C61" s="308"/>
      <c r="D61" s="113">
        <v>0.97909998117115415</v>
      </c>
      <c r="E61" s="115">
        <v>104</v>
      </c>
      <c r="F61" s="114">
        <v>107</v>
      </c>
      <c r="G61" s="114">
        <v>107</v>
      </c>
      <c r="H61" s="114">
        <v>107</v>
      </c>
      <c r="I61" s="140">
        <v>103</v>
      </c>
      <c r="J61" s="115">
        <v>1</v>
      </c>
      <c r="K61" s="116">
        <v>0.970873786407767</v>
      </c>
    </row>
    <row r="62" spans="1:11" ht="14.1" customHeight="1" x14ac:dyDescent="0.2">
      <c r="A62" s="306" t="s">
        <v>292</v>
      </c>
      <c r="B62" s="307" t="s">
        <v>293</v>
      </c>
      <c r="C62" s="308"/>
      <c r="D62" s="113">
        <v>3.2762191677650159</v>
      </c>
      <c r="E62" s="115">
        <v>348</v>
      </c>
      <c r="F62" s="114">
        <v>353</v>
      </c>
      <c r="G62" s="114">
        <v>335</v>
      </c>
      <c r="H62" s="114">
        <v>322</v>
      </c>
      <c r="I62" s="140">
        <v>324</v>
      </c>
      <c r="J62" s="115">
        <v>24</v>
      </c>
      <c r="K62" s="116">
        <v>7.4074074074074074</v>
      </c>
    </row>
    <row r="63" spans="1:11" ht="14.1" customHeight="1" x14ac:dyDescent="0.2">
      <c r="A63" s="306"/>
      <c r="B63" s="307" t="s">
        <v>294</v>
      </c>
      <c r="C63" s="308"/>
      <c r="D63" s="113">
        <v>2.4100922613443796</v>
      </c>
      <c r="E63" s="115">
        <v>256</v>
      </c>
      <c r="F63" s="114">
        <v>264</v>
      </c>
      <c r="G63" s="114">
        <v>282</v>
      </c>
      <c r="H63" s="114">
        <v>272</v>
      </c>
      <c r="I63" s="140">
        <v>272</v>
      </c>
      <c r="J63" s="115">
        <v>-16</v>
      </c>
      <c r="K63" s="116">
        <v>-5.882352941176471</v>
      </c>
    </row>
    <row r="64" spans="1:11" ht="14.1" customHeight="1" x14ac:dyDescent="0.2">
      <c r="A64" s="306" t="s">
        <v>295</v>
      </c>
      <c r="B64" s="307" t="s">
        <v>296</v>
      </c>
      <c r="C64" s="308"/>
      <c r="D64" s="113">
        <v>0.32950480135567689</v>
      </c>
      <c r="E64" s="115">
        <v>35</v>
      </c>
      <c r="F64" s="114">
        <v>33</v>
      </c>
      <c r="G64" s="114">
        <v>32</v>
      </c>
      <c r="H64" s="114">
        <v>32</v>
      </c>
      <c r="I64" s="140">
        <v>32</v>
      </c>
      <c r="J64" s="115">
        <v>3</v>
      </c>
      <c r="K64" s="116">
        <v>9.375</v>
      </c>
    </row>
    <row r="65" spans="1:11" ht="14.1" customHeight="1" x14ac:dyDescent="0.2">
      <c r="A65" s="306" t="s">
        <v>297</v>
      </c>
      <c r="B65" s="307" t="s">
        <v>298</v>
      </c>
      <c r="C65" s="308"/>
      <c r="D65" s="113">
        <v>0.79081152325362458</v>
      </c>
      <c r="E65" s="115">
        <v>84</v>
      </c>
      <c r="F65" s="114">
        <v>88</v>
      </c>
      <c r="G65" s="114">
        <v>81</v>
      </c>
      <c r="H65" s="114">
        <v>77</v>
      </c>
      <c r="I65" s="140">
        <v>76</v>
      </c>
      <c r="J65" s="115">
        <v>8</v>
      </c>
      <c r="K65" s="116">
        <v>10.526315789473685</v>
      </c>
    </row>
    <row r="66" spans="1:11" ht="14.1" customHeight="1" x14ac:dyDescent="0.2">
      <c r="A66" s="306">
        <v>82</v>
      </c>
      <c r="B66" s="307" t="s">
        <v>299</v>
      </c>
      <c r="C66" s="308"/>
      <c r="D66" s="113">
        <v>2.513650913199021</v>
      </c>
      <c r="E66" s="115">
        <v>267</v>
      </c>
      <c r="F66" s="114">
        <v>264</v>
      </c>
      <c r="G66" s="114">
        <v>264</v>
      </c>
      <c r="H66" s="114">
        <v>256</v>
      </c>
      <c r="I66" s="140">
        <v>252</v>
      </c>
      <c r="J66" s="115">
        <v>15</v>
      </c>
      <c r="K66" s="116">
        <v>5.9523809523809526</v>
      </c>
    </row>
    <row r="67" spans="1:11" ht="14.1" customHeight="1" x14ac:dyDescent="0.2">
      <c r="A67" s="306" t="s">
        <v>300</v>
      </c>
      <c r="B67" s="307" t="s">
        <v>301</v>
      </c>
      <c r="C67" s="308"/>
      <c r="D67" s="113">
        <v>1.4027490114855958</v>
      </c>
      <c r="E67" s="115">
        <v>149</v>
      </c>
      <c r="F67" s="114">
        <v>150</v>
      </c>
      <c r="G67" s="114">
        <v>154</v>
      </c>
      <c r="H67" s="114">
        <v>144</v>
      </c>
      <c r="I67" s="140">
        <v>143</v>
      </c>
      <c r="J67" s="115">
        <v>6</v>
      </c>
      <c r="K67" s="116">
        <v>4.1958041958041958</v>
      </c>
    </row>
    <row r="68" spans="1:11" ht="14.1" customHeight="1" x14ac:dyDescent="0.2">
      <c r="A68" s="306" t="s">
        <v>302</v>
      </c>
      <c r="B68" s="307" t="s">
        <v>303</v>
      </c>
      <c r="C68" s="308"/>
      <c r="D68" s="113">
        <v>0.59310864244021844</v>
      </c>
      <c r="E68" s="115">
        <v>63</v>
      </c>
      <c r="F68" s="114">
        <v>60</v>
      </c>
      <c r="G68" s="114">
        <v>53</v>
      </c>
      <c r="H68" s="114">
        <v>57</v>
      </c>
      <c r="I68" s="140">
        <v>60</v>
      </c>
      <c r="J68" s="115">
        <v>3</v>
      </c>
      <c r="K68" s="116">
        <v>5</v>
      </c>
    </row>
    <row r="69" spans="1:11" ht="14.1" customHeight="1" x14ac:dyDescent="0.2">
      <c r="A69" s="306">
        <v>83</v>
      </c>
      <c r="B69" s="307" t="s">
        <v>304</v>
      </c>
      <c r="C69" s="308"/>
      <c r="D69" s="113">
        <v>2.4854076445113913</v>
      </c>
      <c r="E69" s="115">
        <v>264</v>
      </c>
      <c r="F69" s="114">
        <v>286</v>
      </c>
      <c r="G69" s="114">
        <v>288</v>
      </c>
      <c r="H69" s="114">
        <v>295</v>
      </c>
      <c r="I69" s="140">
        <v>306</v>
      </c>
      <c r="J69" s="115">
        <v>-42</v>
      </c>
      <c r="K69" s="116">
        <v>-13.725490196078431</v>
      </c>
    </row>
    <row r="70" spans="1:11" ht="14.1" customHeight="1" x14ac:dyDescent="0.2">
      <c r="A70" s="306" t="s">
        <v>305</v>
      </c>
      <c r="B70" s="307" t="s">
        <v>306</v>
      </c>
      <c r="C70" s="308"/>
      <c r="D70" s="113">
        <v>1.4968932404443607</v>
      </c>
      <c r="E70" s="115">
        <v>159</v>
      </c>
      <c r="F70" s="114">
        <v>174</v>
      </c>
      <c r="G70" s="114">
        <v>173</v>
      </c>
      <c r="H70" s="114">
        <v>182</v>
      </c>
      <c r="I70" s="140">
        <v>186</v>
      </c>
      <c r="J70" s="115">
        <v>-27</v>
      </c>
      <c r="K70" s="116">
        <v>-14.516129032258064</v>
      </c>
    </row>
    <row r="71" spans="1:11" ht="14.1" customHeight="1" x14ac:dyDescent="0.2">
      <c r="A71" s="306"/>
      <c r="B71" s="307" t="s">
        <v>307</v>
      </c>
      <c r="C71" s="308"/>
      <c r="D71" s="113">
        <v>0.88495575221238942</v>
      </c>
      <c r="E71" s="115">
        <v>94</v>
      </c>
      <c r="F71" s="114">
        <v>106</v>
      </c>
      <c r="G71" s="114">
        <v>112</v>
      </c>
      <c r="H71" s="114">
        <v>118</v>
      </c>
      <c r="I71" s="140">
        <v>119</v>
      </c>
      <c r="J71" s="115">
        <v>-25</v>
      </c>
      <c r="K71" s="116">
        <v>-21.008403361344538</v>
      </c>
    </row>
    <row r="72" spans="1:11" ht="14.1" customHeight="1" x14ac:dyDescent="0.2">
      <c r="A72" s="306">
        <v>84</v>
      </c>
      <c r="B72" s="307" t="s">
        <v>308</v>
      </c>
      <c r="C72" s="308"/>
      <c r="D72" s="113">
        <v>0.96027113537940123</v>
      </c>
      <c r="E72" s="115">
        <v>102</v>
      </c>
      <c r="F72" s="114">
        <v>99</v>
      </c>
      <c r="G72" s="114">
        <v>98</v>
      </c>
      <c r="H72" s="114">
        <v>95</v>
      </c>
      <c r="I72" s="140">
        <v>91</v>
      </c>
      <c r="J72" s="115">
        <v>11</v>
      </c>
      <c r="K72" s="116">
        <v>12.087912087912088</v>
      </c>
    </row>
    <row r="73" spans="1:11" ht="14.1" customHeight="1" x14ac:dyDescent="0.2">
      <c r="A73" s="306" t="s">
        <v>309</v>
      </c>
      <c r="B73" s="307" t="s">
        <v>310</v>
      </c>
      <c r="C73" s="308"/>
      <c r="D73" s="113">
        <v>7.5315383167011862E-2</v>
      </c>
      <c r="E73" s="115">
        <v>8</v>
      </c>
      <c r="F73" s="114">
        <v>6</v>
      </c>
      <c r="G73" s="114">
        <v>7</v>
      </c>
      <c r="H73" s="114">
        <v>9</v>
      </c>
      <c r="I73" s="140">
        <v>10</v>
      </c>
      <c r="J73" s="115">
        <v>-2</v>
      </c>
      <c r="K73" s="116">
        <v>-20</v>
      </c>
    </row>
    <row r="74" spans="1:11" ht="14.1" customHeight="1" x14ac:dyDescent="0.2">
      <c r="A74" s="306" t="s">
        <v>311</v>
      </c>
      <c r="B74" s="307" t="s">
        <v>312</v>
      </c>
      <c r="C74" s="308"/>
      <c r="D74" s="113">
        <v>0.16004518922990021</v>
      </c>
      <c r="E74" s="115">
        <v>17</v>
      </c>
      <c r="F74" s="114">
        <v>13</v>
      </c>
      <c r="G74" s="114">
        <v>11</v>
      </c>
      <c r="H74" s="114">
        <v>10</v>
      </c>
      <c r="I74" s="140">
        <v>10</v>
      </c>
      <c r="J74" s="115">
        <v>7</v>
      </c>
      <c r="K74" s="116">
        <v>70</v>
      </c>
    </row>
    <row r="75" spans="1:11" ht="14.1" customHeight="1" x14ac:dyDescent="0.2">
      <c r="A75" s="306" t="s">
        <v>313</v>
      </c>
      <c r="B75" s="307" t="s">
        <v>314</v>
      </c>
      <c r="C75" s="308"/>
      <c r="D75" s="113">
        <v>6.5900960271135373E-2</v>
      </c>
      <c r="E75" s="115">
        <v>7</v>
      </c>
      <c r="F75" s="114">
        <v>12</v>
      </c>
      <c r="G75" s="114">
        <v>11</v>
      </c>
      <c r="H75" s="114">
        <v>13</v>
      </c>
      <c r="I75" s="140">
        <v>8</v>
      </c>
      <c r="J75" s="115">
        <v>-1</v>
      </c>
      <c r="K75" s="116">
        <v>-12.5</v>
      </c>
    </row>
    <row r="76" spans="1:11" ht="14.1" customHeight="1" x14ac:dyDescent="0.2">
      <c r="A76" s="306">
        <v>91</v>
      </c>
      <c r="B76" s="307" t="s">
        <v>315</v>
      </c>
      <c r="C76" s="308"/>
      <c r="D76" s="113">
        <v>0.13180192054227075</v>
      </c>
      <c r="E76" s="115">
        <v>14</v>
      </c>
      <c r="F76" s="114">
        <v>9</v>
      </c>
      <c r="G76" s="114">
        <v>10</v>
      </c>
      <c r="H76" s="114">
        <v>8</v>
      </c>
      <c r="I76" s="140" t="s">
        <v>514</v>
      </c>
      <c r="J76" s="115" t="s">
        <v>514</v>
      </c>
      <c r="K76" s="116" t="s">
        <v>514</v>
      </c>
    </row>
    <row r="77" spans="1:11" ht="14.1" customHeight="1" x14ac:dyDescent="0.2">
      <c r="A77" s="306">
        <v>92</v>
      </c>
      <c r="B77" s="307" t="s">
        <v>316</v>
      </c>
      <c r="C77" s="308"/>
      <c r="D77" s="113">
        <v>0.22594614950103559</v>
      </c>
      <c r="E77" s="115">
        <v>24</v>
      </c>
      <c r="F77" s="114">
        <v>25</v>
      </c>
      <c r="G77" s="114">
        <v>24</v>
      </c>
      <c r="H77" s="114">
        <v>25</v>
      </c>
      <c r="I77" s="140">
        <v>27</v>
      </c>
      <c r="J77" s="115">
        <v>-3</v>
      </c>
      <c r="K77" s="116">
        <v>-11.111111111111111</v>
      </c>
    </row>
    <row r="78" spans="1:11" ht="14.1" customHeight="1" x14ac:dyDescent="0.2">
      <c r="A78" s="306">
        <v>93</v>
      </c>
      <c r="B78" s="307" t="s">
        <v>317</v>
      </c>
      <c r="C78" s="308"/>
      <c r="D78" s="113">
        <v>0.19770288081340615</v>
      </c>
      <c r="E78" s="115">
        <v>21</v>
      </c>
      <c r="F78" s="114">
        <v>21</v>
      </c>
      <c r="G78" s="114">
        <v>22</v>
      </c>
      <c r="H78" s="114">
        <v>22</v>
      </c>
      <c r="I78" s="140">
        <v>21</v>
      </c>
      <c r="J78" s="115">
        <v>0</v>
      </c>
      <c r="K78" s="116">
        <v>0</v>
      </c>
    </row>
    <row r="79" spans="1:11" ht="14.1" customHeight="1" x14ac:dyDescent="0.2">
      <c r="A79" s="306">
        <v>94</v>
      </c>
      <c r="B79" s="307" t="s">
        <v>318</v>
      </c>
      <c r="C79" s="308"/>
      <c r="D79" s="113">
        <v>0.50837883637733006</v>
      </c>
      <c r="E79" s="115">
        <v>54</v>
      </c>
      <c r="F79" s="114">
        <v>80</v>
      </c>
      <c r="G79" s="114">
        <v>84</v>
      </c>
      <c r="H79" s="114">
        <v>85</v>
      </c>
      <c r="I79" s="140">
        <v>75</v>
      </c>
      <c r="J79" s="115">
        <v>-21</v>
      </c>
      <c r="K79" s="116">
        <v>-28</v>
      </c>
    </row>
    <row r="80" spans="1:11" ht="14.1" customHeight="1" x14ac:dyDescent="0.2">
      <c r="A80" s="306" t="s">
        <v>319</v>
      </c>
      <c r="B80" s="307" t="s">
        <v>320</v>
      </c>
      <c r="C80" s="308"/>
      <c r="D80" s="113" t="s">
        <v>514</v>
      </c>
      <c r="E80" s="115" t="s">
        <v>514</v>
      </c>
      <c r="F80" s="114" t="s">
        <v>514</v>
      </c>
      <c r="G80" s="114" t="s">
        <v>514</v>
      </c>
      <c r="H80" s="114" t="s">
        <v>514</v>
      </c>
      <c r="I80" s="140">
        <v>7</v>
      </c>
      <c r="J80" s="115" t="s">
        <v>514</v>
      </c>
      <c r="K80" s="116" t="s">
        <v>514</v>
      </c>
    </row>
    <row r="81" spans="1:11" ht="14.1" customHeight="1" x14ac:dyDescent="0.2">
      <c r="A81" s="310" t="s">
        <v>321</v>
      </c>
      <c r="B81" s="311" t="s">
        <v>334</v>
      </c>
      <c r="C81" s="312"/>
      <c r="D81" s="125">
        <v>2.0617586141969499</v>
      </c>
      <c r="E81" s="143">
        <v>219</v>
      </c>
      <c r="F81" s="144">
        <v>239</v>
      </c>
      <c r="G81" s="144">
        <v>241</v>
      </c>
      <c r="H81" s="144">
        <v>240</v>
      </c>
      <c r="I81" s="145">
        <v>234</v>
      </c>
      <c r="J81" s="143">
        <v>-15</v>
      </c>
      <c r="K81" s="146">
        <v>-6.4102564102564106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5492</v>
      </c>
      <c r="G12" s="536">
        <v>3408</v>
      </c>
      <c r="H12" s="536">
        <v>5996</v>
      </c>
      <c r="I12" s="536">
        <v>4942</v>
      </c>
      <c r="J12" s="537">
        <v>4979</v>
      </c>
      <c r="K12" s="538">
        <v>513</v>
      </c>
      <c r="L12" s="349">
        <v>10.303273749748946</v>
      </c>
    </row>
    <row r="13" spans="1:17" s="110" customFormat="1" ht="15" customHeight="1" x14ac:dyDescent="0.2">
      <c r="A13" s="350" t="s">
        <v>345</v>
      </c>
      <c r="B13" s="351" t="s">
        <v>346</v>
      </c>
      <c r="C13" s="347"/>
      <c r="D13" s="347"/>
      <c r="E13" s="348"/>
      <c r="F13" s="536">
        <v>2811</v>
      </c>
      <c r="G13" s="536">
        <v>1623</v>
      </c>
      <c r="H13" s="536">
        <v>3242</v>
      </c>
      <c r="I13" s="536">
        <v>2683</v>
      </c>
      <c r="J13" s="537">
        <v>2867</v>
      </c>
      <c r="K13" s="538">
        <v>-56</v>
      </c>
      <c r="L13" s="349">
        <v>-1.9532612486920125</v>
      </c>
    </row>
    <row r="14" spans="1:17" s="110" customFormat="1" ht="22.5" customHeight="1" x14ac:dyDescent="0.2">
      <c r="A14" s="350"/>
      <c r="B14" s="351" t="s">
        <v>347</v>
      </c>
      <c r="C14" s="347"/>
      <c r="D14" s="347"/>
      <c r="E14" s="348"/>
      <c r="F14" s="536">
        <v>2681</v>
      </c>
      <c r="G14" s="536">
        <v>1785</v>
      </c>
      <c r="H14" s="536">
        <v>2754</v>
      </c>
      <c r="I14" s="536">
        <v>2259</v>
      </c>
      <c r="J14" s="537">
        <v>2112</v>
      </c>
      <c r="K14" s="538">
        <v>569</v>
      </c>
      <c r="L14" s="349">
        <v>26.941287878787879</v>
      </c>
    </row>
    <row r="15" spans="1:17" s="110" customFormat="1" ht="15" customHeight="1" x14ac:dyDescent="0.2">
      <c r="A15" s="350" t="s">
        <v>348</v>
      </c>
      <c r="B15" s="351" t="s">
        <v>108</v>
      </c>
      <c r="C15" s="347"/>
      <c r="D15" s="347"/>
      <c r="E15" s="348"/>
      <c r="F15" s="536">
        <v>817</v>
      </c>
      <c r="G15" s="536">
        <v>590</v>
      </c>
      <c r="H15" s="536">
        <v>2197</v>
      </c>
      <c r="I15" s="536">
        <v>606</v>
      </c>
      <c r="J15" s="537">
        <v>709</v>
      </c>
      <c r="K15" s="538">
        <v>108</v>
      </c>
      <c r="L15" s="349">
        <v>15.232722143864597</v>
      </c>
    </row>
    <row r="16" spans="1:17" s="110" customFormat="1" ht="15" customHeight="1" x14ac:dyDescent="0.2">
      <c r="A16" s="350"/>
      <c r="B16" s="351" t="s">
        <v>109</v>
      </c>
      <c r="C16" s="347"/>
      <c r="D16" s="347"/>
      <c r="E16" s="348"/>
      <c r="F16" s="536">
        <v>3788</v>
      </c>
      <c r="G16" s="536">
        <v>2424</v>
      </c>
      <c r="H16" s="536">
        <v>3231</v>
      </c>
      <c r="I16" s="536">
        <v>3545</v>
      </c>
      <c r="J16" s="537">
        <v>3537</v>
      </c>
      <c r="K16" s="538">
        <v>251</v>
      </c>
      <c r="L16" s="349">
        <v>7.0964093864857221</v>
      </c>
    </row>
    <row r="17" spans="1:12" s="110" customFormat="1" ht="15" customHeight="1" x14ac:dyDescent="0.2">
      <c r="A17" s="350"/>
      <c r="B17" s="351" t="s">
        <v>110</v>
      </c>
      <c r="C17" s="347"/>
      <c r="D17" s="347"/>
      <c r="E17" s="348"/>
      <c r="F17" s="536">
        <v>833</v>
      </c>
      <c r="G17" s="536">
        <v>348</v>
      </c>
      <c r="H17" s="536">
        <v>510</v>
      </c>
      <c r="I17" s="536">
        <v>750</v>
      </c>
      <c r="J17" s="537">
        <v>680</v>
      </c>
      <c r="K17" s="538">
        <v>153</v>
      </c>
      <c r="L17" s="349">
        <v>22.5</v>
      </c>
    </row>
    <row r="18" spans="1:12" s="110" customFormat="1" ht="15" customHeight="1" x14ac:dyDescent="0.2">
      <c r="A18" s="350"/>
      <c r="B18" s="351" t="s">
        <v>111</v>
      </c>
      <c r="C18" s="347"/>
      <c r="D18" s="347"/>
      <c r="E18" s="348"/>
      <c r="F18" s="536">
        <v>54</v>
      </c>
      <c r="G18" s="536">
        <v>46</v>
      </c>
      <c r="H18" s="536">
        <v>58</v>
      </c>
      <c r="I18" s="536">
        <v>41</v>
      </c>
      <c r="J18" s="537">
        <v>53</v>
      </c>
      <c r="K18" s="538">
        <v>1</v>
      </c>
      <c r="L18" s="349">
        <v>1.8867924528301887</v>
      </c>
    </row>
    <row r="19" spans="1:12" s="110" customFormat="1" ht="15" customHeight="1" x14ac:dyDescent="0.2">
      <c r="A19" s="118" t="s">
        <v>113</v>
      </c>
      <c r="B19" s="119" t="s">
        <v>181</v>
      </c>
      <c r="C19" s="347"/>
      <c r="D19" s="347"/>
      <c r="E19" s="348"/>
      <c r="F19" s="536">
        <v>3397</v>
      </c>
      <c r="G19" s="536">
        <v>2021</v>
      </c>
      <c r="H19" s="536">
        <v>4144</v>
      </c>
      <c r="I19" s="536">
        <v>2976</v>
      </c>
      <c r="J19" s="537">
        <v>3267</v>
      </c>
      <c r="K19" s="538">
        <v>130</v>
      </c>
      <c r="L19" s="349">
        <v>3.9791857973676157</v>
      </c>
    </row>
    <row r="20" spans="1:12" s="110" customFormat="1" ht="15" customHeight="1" x14ac:dyDescent="0.2">
      <c r="A20" s="118"/>
      <c r="B20" s="119" t="s">
        <v>182</v>
      </c>
      <c r="C20" s="347"/>
      <c r="D20" s="347"/>
      <c r="E20" s="348"/>
      <c r="F20" s="536">
        <v>2095</v>
      </c>
      <c r="G20" s="536">
        <v>1387</v>
      </c>
      <c r="H20" s="536">
        <v>1852</v>
      </c>
      <c r="I20" s="536">
        <v>1966</v>
      </c>
      <c r="J20" s="537">
        <v>1712</v>
      </c>
      <c r="K20" s="538">
        <v>383</v>
      </c>
      <c r="L20" s="349">
        <v>22.371495327102803</v>
      </c>
    </row>
    <row r="21" spans="1:12" s="110" customFormat="1" ht="15" customHeight="1" x14ac:dyDescent="0.2">
      <c r="A21" s="118" t="s">
        <v>113</v>
      </c>
      <c r="B21" s="119" t="s">
        <v>116</v>
      </c>
      <c r="C21" s="347"/>
      <c r="D21" s="347"/>
      <c r="E21" s="348"/>
      <c r="F21" s="536">
        <v>4798</v>
      </c>
      <c r="G21" s="536">
        <v>2891</v>
      </c>
      <c r="H21" s="536">
        <v>5262</v>
      </c>
      <c r="I21" s="536">
        <v>4067</v>
      </c>
      <c r="J21" s="537">
        <v>4320</v>
      </c>
      <c r="K21" s="538">
        <v>478</v>
      </c>
      <c r="L21" s="349">
        <v>11.064814814814815</v>
      </c>
    </row>
    <row r="22" spans="1:12" s="110" customFormat="1" ht="15" customHeight="1" x14ac:dyDescent="0.2">
      <c r="A22" s="118"/>
      <c r="B22" s="119" t="s">
        <v>117</v>
      </c>
      <c r="C22" s="347"/>
      <c r="D22" s="347"/>
      <c r="E22" s="348"/>
      <c r="F22" s="536">
        <v>692</v>
      </c>
      <c r="G22" s="536">
        <v>517</v>
      </c>
      <c r="H22" s="536">
        <v>732</v>
      </c>
      <c r="I22" s="536">
        <v>873</v>
      </c>
      <c r="J22" s="537">
        <v>659</v>
      </c>
      <c r="K22" s="538">
        <v>33</v>
      </c>
      <c r="L22" s="349">
        <v>5.0075872534142638</v>
      </c>
    </row>
    <row r="23" spans="1:12" s="110" customFormat="1" ht="15" customHeight="1" x14ac:dyDescent="0.2">
      <c r="A23" s="352" t="s">
        <v>348</v>
      </c>
      <c r="B23" s="353" t="s">
        <v>193</v>
      </c>
      <c r="C23" s="354"/>
      <c r="D23" s="354"/>
      <c r="E23" s="355"/>
      <c r="F23" s="539">
        <v>100</v>
      </c>
      <c r="G23" s="539">
        <v>136</v>
      </c>
      <c r="H23" s="539">
        <v>1173</v>
      </c>
      <c r="I23" s="539">
        <v>27</v>
      </c>
      <c r="J23" s="540">
        <v>144</v>
      </c>
      <c r="K23" s="541">
        <v>-44</v>
      </c>
      <c r="L23" s="356">
        <v>-30.555555555555557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26.1</v>
      </c>
      <c r="G25" s="542">
        <v>32.299999999999997</v>
      </c>
      <c r="H25" s="542">
        <v>31.2</v>
      </c>
      <c r="I25" s="542">
        <v>31.4</v>
      </c>
      <c r="J25" s="542">
        <v>27.8</v>
      </c>
      <c r="K25" s="543" t="s">
        <v>350</v>
      </c>
      <c r="L25" s="364">
        <v>-1.6999999999999993</v>
      </c>
    </row>
    <row r="26" spans="1:12" s="110" customFormat="1" ht="15" customHeight="1" x14ac:dyDescent="0.2">
      <c r="A26" s="365" t="s">
        <v>105</v>
      </c>
      <c r="B26" s="366" t="s">
        <v>346</v>
      </c>
      <c r="C26" s="362"/>
      <c r="D26" s="362"/>
      <c r="E26" s="363"/>
      <c r="F26" s="542">
        <v>25.7</v>
      </c>
      <c r="G26" s="542">
        <v>31.7</v>
      </c>
      <c r="H26" s="542">
        <v>29.9</v>
      </c>
      <c r="I26" s="542">
        <v>28</v>
      </c>
      <c r="J26" s="544">
        <v>23.8</v>
      </c>
      <c r="K26" s="543" t="s">
        <v>350</v>
      </c>
      <c r="L26" s="364">
        <v>1.8999999999999986</v>
      </c>
    </row>
    <row r="27" spans="1:12" s="110" customFormat="1" ht="15" customHeight="1" x14ac:dyDescent="0.2">
      <c r="A27" s="365"/>
      <c r="B27" s="366" t="s">
        <v>347</v>
      </c>
      <c r="C27" s="362"/>
      <c r="D27" s="362"/>
      <c r="E27" s="363"/>
      <c r="F27" s="542">
        <v>26.4</v>
      </c>
      <c r="G27" s="542">
        <v>32.799999999999997</v>
      </c>
      <c r="H27" s="542">
        <v>32.5</v>
      </c>
      <c r="I27" s="542">
        <v>35.6</v>
      </c>
      <c r="J27" s="542">
        <v>33.299999999999997</v>
      </c>
      <c r="K27" s="543" t="s">
        <v>350</v>
      </c>
      <c r="L27" s="364">
        <v>-6.8999999999999986</v>
      </c>
    </row>
    <row r="28" spans="1:12" s="110" customFormat="1" ht="15" customHeight="1" x14ac:dyDescent="0.2">
      <c r="A28" s="365" t="s">
        <v>113</v>
      </c>
      <c r="B28" s="366" t="s">
        <v>108</v>
      </c>
      <c r="C28" s="362"/>
      <c r="D28" s="362"/>
      <c r="E28" s="363"/>
      <c r="F28" s="542">
        <v>36</v>
      </c>
      <c r="G28" s="542">
        <v>41.5</v>
      </c>
      <c r="H28" s="542">
        <v>43</v>
      </c>
      <c r="I28" s="542">
        <v>39.799999999999997</v>
      </c>
      <c r="J28" s="542">
        <v>38.9</v>
      </c>
      <c r="K28" s="543" t="s">
        <v>350</v>
      </c>
      <c r="L28" s="364">
        <v>-2.8999999999999986</v>
      </c>
    </row>
    <row r="29" spans="1:12" s="110" customFormat="1" ht="11.25" x14ac:dyDescent="0.2">
      <c r="A29" s="365"/>
      <c r="B29" s="366" t="s">
        <v>109</v>
      </c>
      <c r="C29" s="362"/>
      <c r="D29" s="362"/>
      <c r="E29" s="363"/>
      <c r="F29" s="542">
        <v>25.1</v>
      </c>
      <c r="G29" s="542">
        <v>29.9</v>
      </c>
      <c r="H29" s="542">
        <v>28.3</v>
      </c>
      <c r="I29" s="542">
        <v>29.7</v>
      </c>
      <c r="J29" s="544">
        <v>26.7</v>
      </c>
      <c r="K29" s="543" t="s">
        <v>350</v>
      </c>
      <c r="L29" s="364">
        <v>-1.5999999999999979</v>
      </c>
    </row>
    <row r="30" spans="1:12" s="110" customFormat="1" ht="15" customHeight="1" x14ac:dyDescent="0.2">
      <c r="A30" s="365"/>
      <c r="B30" s="366" t="s">
        <v>110</v>
      </c>
      <c r="C30" s="362"/>
      <c r="D30" s="362"/>
      <c r="E30" s="363"/>
      <c r="F30" s="542">
        <v>21.4</v>
      </c>
      <c r="G30" s="542">
        <v>34.200000000000003</v>
      </c>
      <c r="H30" s="542">
        <v>26.3</v>
      </c>
      <c r="I30" s="542">
        <v>32.200000000000003</v>
      </c>
      <c r="J30" s="542">
        <v>24.3</v>
      </c>
      <c r="K30" s="543" t="s">
        <v>350</v>
      </c>
      <c r="L30" s="364">
        <v>-2.9000000000000021</v>
      </c>
    </row>
    <row r="31" spans="1:12" s="110" customFormat="1" ht="15" customHeight="1" x14ac:dyDescent="0.2">
      <c r="A31" s="365"/>
      <c r="B31" s="366" t="s">
        <v>111</v>
      </c>
      <c r="C31" s="362"/>
      <c r="D31" s="362"/>
      <c r="E31" s="363"/>
      <c r="F31" s="542">
        <v>35.200000000000003</v>
      </c>
      <c r="G31" s="542">
        <v>56.5</v>
      </c>
      <c r="H31" s="542">
        <v>36.200000000000003</v>
      </c>
      <c r="I31" s="542">
        <v>48.8</v>
      </c>
      <c r="J31" s="542">
        <v>24.5</v>
      </c>
      <c r="K31" s="543" t="s">
        <v>350</v>
      </c>
      <c r="L31" s="364">
        <v>10.700000000000003</v>
      </c>
    </row>
    <row r="32" spans="1:12" s="110" customFormat="1" ht="15" customHeight="1" x14ac:dyDescent="0.2">
      <c r="A32" s="367" t="s">
        <v>113</v>
      </c>
      <c r="B32" s="368" t="s">
        <v>181</v>
      </c>
      <c r="C32" s="362"/>
      <c r="D32" s="362"/>
      <c r="E32" s="363"/>
      <c r="F32" s="542">
        <v>24.3</v>
      </c>
      <c r="G32" s="542">
        <v>29.1</v>
      </c>
      <c r="H32" s="542">
        <v>28.3</v>
      </c>
      <c r="I32" s="542">
        <v>27.7</v>
      </c>
      <c r="J32" s="544">
        <v>23.5</v>
      </c>
      <c r="K32" s="543" t="s">
        <v>350</v>
      </c>
      <c r="L32" s="364">
        <v>0.80000000000000071</v>
      </c>
    </row>
    <row r="33" spans="1:12" s="110" customFormat="1" ht="15" customHeight="1" x14ac:dyDescent="0.2">
      <c r="A33" s="367"/>
      <c r="B33" s="368" t="s">
        <v>182</v>
      </c>
      <c r="C33" s="362"/>
      <c r="D33" s="362"/>
      <c r="E33" s="363"/>
      <c r="F33" s="542">
        <v>28.9</v>
      </c>
      <c r="G33" s="542">
        <v>36.6</v>
      </c>
      <c r="H33" s="542">
        <v>35.700000000000003</v>
      </c>
      <c r="I33" s="542">
        <v>37</v>
      </c>
      <c r="J33" s="542">
        <v>35.6</v>
      </c>
      <c r="K33" s="543" t="s">
        <v>350</v>
      </c>
      <c r="L33" s="364">
        <v>-6.7000000000000028</v>
      </c>
    </row>
    <row r="34" spans="1:12" s="369" customFormat="1" ht="15" customHeight="1" x14ac:dyDescent="0.2">
      <c r="A34" s="367" t="s">
        <v>113</v>
      </c>
      <c r="B34" s="368" t="s">
        <v>116</v>
      </c>
      <c r="C34" s="362"/>
      <c r="D34" s="362"/>
      <c r="E34" s="363"/>
      <c r="F34" s="542">
        <v>24.4</v>
      </c>
      <c r="G34" s="542">
        <v>31.3</v>
      </c>
      <c r="H34" s="542">
        <v>30.6</v>
      </c>
      <c r="I34" s="542">
        <v>29.9</v>
      </c>
      <c r="J34" s="542">
        <v>26.3</v>
      </c>
      <c r="K34" s="543" t="s">
        <v>350</v>
      </c>
      <c r="L34" s="364">
        <v>-1.9000000000000021</v>
      </c>
    </row>
    <row r="35" spans="1:12" s="369" customFormat="1" ht="11.25" x14ac:dyDescent="0.2">
      <c r="A35" s="370"/>
      <c r="B35" s="371" t="s">
        <v>117</v>
      </c>
      <c r="C35" s="372"/>
      <c r="D35" s="372"/>
      <c r="E35" s="373"/>
      <c r="F35" s="545">
        <v>37.5</v>
      </c>
      <c r="G35" s="545">
        <v>37.6</v>
      </c>
      <c r="H35" s="545">
        <v>34.5</v>
      </c>
      <c r="I35" s="545">
        <v>38.700000000000003</v>
      </c>
      <c r="J35" s="546">
        <v>37.1</v>
      </c>
      <c r="K35" s="547" t="s">
        <v>350</v>
      </c>
      <c r="L35" s="374">
        <v>0.39999999999999858</v>
      </c>
    </row>
    <row r="36" spans="1:12" s="369" customFormat="1" ht="15.95" customHeight="1" x14ac:dyDescent="0.2">
      <c r="A36" s="375" t="s">
        <v>351</v>
      </c>
      <c r="B36" s="376"/>
      <c r="C36" s="377"/>
      <c r="D36" s="376"/>
      <c r="E36" s="378"/>
      <c r="F36" s="548">
        <v>5350</v>
      </c>
      <c r="G36" s="548">
        <v>3226</v>
      </c>
      <c r="H36" s="548">
        <v>4634</v>
      </c>
      <c r="I36" s="548">
        <v>4873</v>
      </c>
      <c r="J36" s="548">
        <v>4789</v>
      </c>
      <c r="K36" s="549">
        <v>561</v>
      </c>
      <c r="L36" s="380">
        <v>11.71434537481729</v>
      </c>
    </row>
    <row r="37" spans="1:12" s="369" customFormat="1" ht="15.95" customHeight="1" x14ac:dyDescent="0.2">
      <c r="A37" s="381"/>
      <c r="B37" s="382" t="s">
        <v>113</v>
      </c>
      <c r="C37" s="382" t="s">
        <v>352</v>
      </c>
      <c r="D37" s="382"/>
      <c r="E37" s="383"/>
      <c r="F37" s="548">
        <v>1395</v>
      </c>
      <c r="G37" s="548">
        <v>1042</v>
      </c>
      <c r="H37" s="548">
        <v>1444</v>
      </c>
      <c r="I37" s="548">
        <v>1532</v>
      </c>
      <c r="J37" s="548">
        <v>1330</v>
      </c>
      <c r="K37" s="549">
        <v>65</v>
      </c>
      <c r="L37" s="380">
        <v>4.8872180451127818</v>
      </c>
    </row>
    <row r="38" spans="1:12" s="369" customFormat="1" ht="15.95" customHeight="1" x14ac:dyDescent="0.2">
      <c r="A38" s="381"/>
      <c r="B38" s="384" t="s">
        <v>105</v>
      </c>
      <c r="C38" s="384" t="s">
        <v>106</v>
      </c>
      <c r="D38" s="385"/>
      <c r="E38" s="383"/>
      <c r="F38" s="548">
        <v>2741</v>
      </c>
      <c r="G38" s="548">
        <v>1530</v>
      </c>
      <c r="H38" s="548">
        <v>2401</v>
      </c>
      <c r="I38" s="548">
        <v>2648</v>
      </c>
      <c r="J38" s="550">
        <v>2769</v>
      </c>
      <c r="K38" s="549">
        <v>-28</v>
      </c>
      <c r="L38" s="380">
        <v>-1.0111953773925606</v>
      </c>
    </row>
    <row r="39" spans="1:12" s="369" customFormat="1" ht="15.95" customHeight="1" x14ac:dyDescent="0.2">
      <c r="A39" s="381"/>
      <c r="B39" s="385"/>
      <c r="C39" s="382" t="s">
        <v>353</v>
      </c>
      <c r="D39" s="385"/>
      <c r="E39" s="383"/>
      <c r="F39" s="548">
        <v>705</v>
      </c>
      <c r="G39" s="548">
        <v>485</v>
      </c>
      <c r="H39" s="548">
        <v>719</v>
      </c>
      <c r="I39" s="548">
        <v>741</v>
      </c>
      <c r="J39" s="548">
        <v>658</v>
      </c>
      <c r="K39" s="549">
        <v>47</v>
      </c>
      <c r="L39" s="380">
        <v>7.1428571428571432</v>
      </c>
    </row>
    <row r="40" spans="1:12" s="369" customFormat="1" ht="15.95" customHeight="1" x14ac:dyDescent="0.2">
      <c r="A40" s="381"/>
      <c r="B40" s="384"/>
      <c r="C40" s="384" t="s">
        <v>107</v>
      </c>
      <c r="D40" s="385"/>
      <c r="E40" s="383"/>
      <c r="F40" s="548">
        <v>2609</v>
      </c>
      <c r="G40" s="548">
        <v>1696</v>
      </c>
      <c r="H40" s="548">
        <v>2233</v>
      </c>
      <c r="I40" s="548">
        <v>2225</v>
      </c>
      <c r="J40" s="548">
        <v>2020</v>
      </c>
      <c r="K40" s="549">
        <v>589</v>
      </c>
      <c r="L40" s="380">
        <v>29.158415841584159</v>
      </c>
    </row>
    <row r="41" spans="1:12" s="369" customFormat="1" ht="24" customHeight="1" x14ac:dyDescent="0.2">
      <c r="A41" s="381"/>
      <c r="B41" s="385"/>
      <c r="C41" s="382" t="s">
        <v>353</v>
      </c>
      <c r="D41" s="385"/>
      <c r="E41" s="383"/>
      <c r="F41" s="548">
        <v>690</v>
      </c>
      <c r="G41" s="548">
        <v>557</v>
      </c>
      <c r="H41" s="548">
        <v>725</v>
      </c>
      <c r="I41" s="548">
        <v>791</v>
      </c>
      <c r="J41" s="550">
        <v>672</v>
      </c>
      <c r="K41" s="549">
        <v>18</v>
      </c>
      <c r="L41" s="380">
        <v>2.6785714285714284</v>
      </c>
    </row>
    <row r="42" spans="1:12" s="110" customFormat="1" ht="15" customHeight="1" x14ac:dyDescent="0.2">
      <c r="A42" s="381"/>
      <c r="B42" s="384" t="s">
        <v>113</v>
      </c>
      <c r="C42" s="384" t="s">
        <v>354</v>
      </c>
      <c r="D42" s="385"/>
      <c r="E42" s="383"/>
      <c r="F42" s="548">
        <v>725</v>
      </c>
      <c r="G42" s="548">
        <v>439</v>
      </c>
      <c r="H42" s="548">
        <v>947</v>
      </c>
      <c r="I42" s="548">
        <v>570</v>
      </c>
      <c r="J42" s="548">
        <v>571</v>
      </c>
      <c r="K42" s="549">
        <v>154</v>
      </c>
      <c r="L42" s="380">
        <v>26.970227670753065</v>
      </c>
    </row>
    <row r="43" spans="1:12" s="110" customFormat="1" ht="15" customHeight="1" x14ac:dyDescent="0.2">
      <c r="A43" s="381"/>
      <c r="B43" s="385"/>
      <c r="C43" s="382" t="s">
        <v>353</v>
      </c>
      <c r="D43" s="385"/>
      <c r="E43" s="383"/>
      <c r="F43" s="548">
        <v>261</v>
      </c>
      <c r="G43" s="548">
        <v>182</v>
      </c>
      <c r="H43" s="548">
        <v>407</v>
      </c>
      <c r="I43" s="548">
        <v>227</v>
      </c>
      <c r="J43" s="548">
        <v>222</v>
      </c>
      <c r="K43" s="549">
        <v>39</v>
      </c>
      <c r="L43" s="380">
        <v>17.567567567567568</v>
      </c>
    </row>
    <row r="44" spans="1:12" s="110" customFormat="1" ht="15" customHeight="1" x14ac:dyDescent="0.2">
      <c r="A44" s="381"/>
      <c r="B44" s="384"/>
      <c r="C44" s="366" t="s">
        <v>109</v>
      </c>
      <c r="D44" s="385"/>
      <c r="E44" s="383"/>
      <c r="F44" s="548">
        <v>3748</v>
      </c>
      <c r="G44" s="548">
        <v>2396</v>
      </c>
      <c r="H44" s="548">
        <v>3128</v>
      </c>
      <c r="I44" s="548">
        <v>3520</v>
      </c>
      <c r="J44" s="550">
        <v>3494</v>
      </c>
      <c r="K44" s="549">
        <v>254</v>
      </c>
      <c r="L44" s="380">
        <v>7.2696050372066399</v>
      </c>
    </row>
    <row r="45" spans="1:12" s="110" customFormat="1" ht="15" customHeight="1" x14ac:dyDescent="0.2">
      <c r="A45" s="381"/>
      <c r="B45" s="385"/>
      <c r="C45" s="382" t="s">
        <v>353</v>
      </c>
      <c r="D45" s="385"/>
      <c r="E45" s="383"/>
      <c r="F45" s="548">
        <v>939</v>
      </c>
      <c r="G45" s="548">
        <v>716</v>
      </c>
      <c r="H45" s="548">
        <v>884</v>
      </c>
      <c r="I45" s="548">
        <v>1046</v>
      </c>
      <c r="J45" s="548">
        <v>932</v>
      </c>
      <c r="K45" s="549">
        <v>7</v>
      </c>
      <c r="L45" s="380">
        <v>0.75107296137339052</v>
      </c>
    </row>
    <row r="46" spans="1:12" s="110" customFormat="1" ht="15" customHeight="1" x14ac:dyDescent="0.2">
      <c r="A46" s="381"/>
      <c r="B46" s="384"/>
      <c r="C46" s="366" t="s">
        <v>110</v>
      </c>
      <c r="D46" s="385"/>
      <c r="E46" s="383"/>
      <c r="F46" s="548">
        <v>823</v>
      </c>
      <c r="G46" s="548">
        <v>345</v>
      </c>
      <c r="H46" s="548">
        <v>501</v>
      </c>
      <c r="I46" s="548">
        <v>742</v>
      </c>
      <c r="J46" s="548">
        <v>671</v>
      </c>
      <c r="K46" s="549">
        <v>152</v>
      </c>
      <c r="L46" s="380">
        <v>22.652757078986586</v>
      </c>
    </row>
    <row r="47" spans="1:12" s="110" customFormat="1" ht="15" customHeight="1" x14ac:dyDescent="0.2">
      <c r="A47" s="381"/>
      <c r="B47" s="385"/>
      <c r="C47" s="382" t="s">
        <v>353</v>
      </c>
      <c r="D47" s="385"/>
      <c r="E47" s="383"/>
      <c r="F47" s="548">
        <v>176</v>
      </c>
      <c r="G47" s="548">
        <v>118</v>
      </c>
      <c r="H47" s="548">
        <v>132</v>
      </c>
      <c r="I47" s="548">
        <v>239</v>
      </c>
      <c r="J47" s="550">
        <v>163</v>
      </c>
      <c r="K47" s="549">
        <v>13</v>
      </c>
      <c r="L47" s="380">
        <v>7.9754601226993866</v>
      </c>
    </row>
    <row r="48" spans="1:12" s="110" customFormat="1" ht="15" customHeight="1" x14ac:dyDescent="0.2">
      <c r="A48" s="381"/>
      <c r="B48" s="385"/>
      <c r="C48" s="366" t="s">
        <v>111</v>
      </c>
      <c r="D48" s="386"/>
      <c r="E48" s="387"/>
      <c r="F48" s="548">
        <v>54</v>
      </c>
      <c r="G48" s="548">
        <v>46</v>
      </c>
      <c r="H48" s="548">
        <v>58</v>
      </c>
      <c r="I48" s="548">
        <v>41</v>
      </c>
      <c r="J48" s="548">
        <v>53</v>
      </c>
      <c r="K48" s="549">
        <v>1</v>
      </c>
      <c r="L48" s="380">
        <v>1.8867924528301887</v>
      </c>
    </row>
    <row r="49" spans="1:12" s="110" customFormat="1" ht="15" customHeight="1" x14ac:dyDescent="0.2">
      <c r="A49" s="381"/>
      <c r="B49" s="385"/>
      <c r="C49" s="382" t="s">
        <v>353</v>
      </c>
      <c r="D49" s="385"/>
      <c r="E49" s="383"/>
      <c r="F49" s="548">
        <v>19</v>
      </c>
      <c r="G49" s="548">
        <v>26</v>
      </c>
      <c r="H49" s="548">
        <v>21</v>
      </c>
      <c r="I49" s="548">
        <v>20</v>
      </c>
      <c r="J49" s="548">
        <v>13</v>
      </c>
      <c r="K49" s="549">
        <v>6</v>
      </c>
      <c r="L49" s="380">
        <v>46.153846153846153</v>
      </c>
    </row>
    <row r="50" spans="1:12" s="110" customFormat="1" ht="15" customHeight="1" x14ac:dyDescent="0.2">
      <c r="A50" s="381"/>
      <c r="B50" s="384" t="s">
        <v>113</v>
      </c>
      <c r="C50" s="382" t="s">
        <v>181</v>
      </c>
      <c r="D50" s="385"/>
      <c r="E50" s="383"/>
      <c r="F50" s="548">
        <v>3279</v>
      </c>
      <c r="G50" s="548">
        <v>1854</v>
      </c>
      <c r="H50" s="548">
        <v>2835</v>
      </c>
      <c r="I50" s="548">
        <v>2928</v>
      </c>
      <c r="J50" s="550">
        <v>3100</v>
      </c>
      <c r="K50" s="549">
        <v>179</v>
      </c>
      <c r="L50" s="380">
        <v>5.774193548387097</v>
      </c>
    </row>
    <row r="51" spans="1:12" s="110" customFormat="1" ht="15" customHeight="1" x14ac:dyDescent="0.2">
      <c r="A51" s="381"/>
      <c r="B51" s="385"/>
      <c r="C51" s="382" t="s">
        <v>353</v>
      </c>
      <c r="D51" s="385"/>
      <c r="E51" s="383"/>
      <c r="F51" s="548">
        <v>797</v>
      </c>
      <c r="G51" s="548">
        <v>540</v>
      </c>
      <c r="H51" s="548">
        <v>801</v>
      </c>
      <c r="I51" s="548">
        <v>812</v>
      </c>
      <c r="J51" s="548">
        <v>728</v>
      </c>
      <c r="K51" s="549">
        <v>69</v>
      </c>
      <c r="L51" s="380">
        <v>9.4780219780219781</v>
      </c>
    </row>
    <row r="52" spans="1:12" s="110" customFormat="1" ht="15" customHeight="1" x14ac:dyDescent="0.2">
      <c r="A52" s="381"/>
      <c r="B52" s="384"/>
      <c r="C52" s="382" t="s">
        <v>182</v>
      </c>
      <c r="D52" s="385"/>
      <c r="E52" s="383"/>
      <c r="F52" s="548">
        <v>2071</v>
      </c>
      <c r="G52" s="548">
        <v>1372</v>
      </c>
      <c r="H52" s="548">
        <v>1799</v>
      </c>
      <c r="I52" s="548">
        <v>1945</v>
      </c>
      <c r="J52" s="548">
        <v>1689</v>
      </c>
      <c r="K52" s="549">
        <v>382</v>
      </c>
      <c r="L52" s="380">
        <v>22.616933096506809</v>
      </c>
    </row>
    <row r="53" spans="1:12" s="269" customFormat="1" ht="11.25" customHeight="1" x14ac:dyDescent="0.2">
      <c r="A53" s="381"/>
      <c r="B53" s="385"/>
      <c r="C53" s="382" t="s">
        <v>353</v>
      </c>
      <c r="D53" s="385"/>
      <c r="E53" s="383"/>
      <c r="F53" s="548">
        <v>598</v>
      </c>
      <c r="G53" s="548">
        <v>502</v>
      </c>
      <c r="H53" s="548">
        <v>643</v>
      </c>
      <c r="I53" s="548">
        <v>720</v>
      </c>
      <c r="J53" s="550">
        <v>602</v>
      </c>
      <c r="K53" s="549">
        <v>-4</v>
      </c>
      <c r="L53" s="380">
        <v>-0.66445182724252494</v>
      </c>
    </row>
    <row r="54" spans="1:12" s="151" customFormat="1" ht="12.75" customHeight="1" x14ac:dyDescent="0.2">
      <c r="A54" s="381"/>
      <c r="B54" s="384" t="s">
        <v>113</v>
      </c>
      <c r="C54" s="384" t="s">
        <v>116</v>
      </c>
      <c r="D54" s="385"/>
      <c r="E54" s="383"/>
      <c r="F54" s="548">
        <v>4674</v>
      </c>
      <c r="G54" s="548">
        <v>2715</v>
      </c>
      <c r="H54" s="548">
        <v>3975</v>
      </c>
      <c r="I54" s="548">
        <v>4009</v>
      </c>
      <c r="J54" s="548">
        <v>4148</v>
      </c>
      <c r="K54" s="549">
        <v>526</v>
      </c>
      <c r="L54" s="380">
        <v>12.680810028929605</v>
      </c>
    </row>
    <row r="55" spans="1:12" ht="11.25" x14ac:dyDescent="0.2">
      <c r="A55" s="381"/>
      <c r="B55" s="385"/>
      <c r="C55" s="382" t="s">
        <v>353</v>
      </c>
      <c r="D55" s="385"/>
      <c r="E55" s="383"/>
      <c r="F55" s="548">
        <v>1141</v>
      </c>
      <c r="G55" s="548">
        <v>850</v>
      </c>
      <c r="H55" s="548">
        <v>1217</v>
      </c>
      <c r="I55" s="548">
        <v>1198</v>
      </c>
      <c r="J55" s="548">
        <v>1092</v>
      </c>
      <c r="K55" s="549">
        <v>49</v>
      </c>
      <c r="L55" s="380">
        <v>4.4871794871794872</v>
      </c>
    </row>
    <row r="56" spans="1:12" ht="14.25" customHeight="1" x14ac:dyDescent="0.2">
      <c r="A56" s="381"/>
      <c r="B56" s="385"/>
      <c r="C56" s="384" t="s">
        <v>117</v>
      </c>
      <c r="D56" s="385"/>
      <c r="E56" s="383"/>
      <c r="F56" s="548">
        <v>674</v>
      </c>
      <c r="G56" s="548">
        <v>511</v>
      </c>
      <c r="H56" s="548">
        <v>658</v>
      </c>
      <c r="I56" s="548">
        <v>862</v>
      </c>
      <c r="J56" s="548">
        <v>641</v>
      </c>
      <c r="K56" s="549">
        <v>33</v>
      </c>
      <c r="L56" s="380">
        <v>5.1482059282371297</v>
      </c>
    </row>
    <row r="57" spans="1:12" ht="18.75" customHeight="1" x14ac:dyDescent="0.2">
      <c r="A57" s="388"/>
      <c r="B57" s="389"/>
      <c r="C57" s="390" t="s">
        <v>353</v>
      </c>
      <c r="D57" s="389"/>
      <c r="E57" s="391"/>
      <c r="F57" s="551">
        <v>253</v>
      </c>
      <c r="G57" s="552">
        <v>192</v>
      </c>
      <c r="H57" s="552">
        <v>227</v>
      </c>
      <c r="I57" s="552">
        <v>334</v>
      </c>
      <c r="J57" s="552">
        <v>238</v>
      </c>
      <c r="K57" s="553">
        <f t="shared" ref="K57" si="0">IF(OR(F57=".",J57=".")=TRUE,".",IF(OR(F57="*",J57="*")=TRUE,"*",IF(AND(F57="-",J57="-")=TRUE,"-",IF(AND(ISNUMBER(J57),ISNUMBER(F57))=TRUE,IF(F57-J57=0,0,F57-J57),IF(ISNUMBER(F57)=TRUE,F57,-J57)))))</f>
        <v>15</v>
      </c>
      <c r="L57" s="392">
        <f t="shared" ref="L57" si="1">IF(K57 =".",".",IF(K57 ="*","*",IF(K57="-","-",IF(K57=0,0,IF(OR(J57="-",J57=".",F57="-",F57=".")=TRUE,"X",IF(J57=0,"0,0",IF(ABS(K57*100/J57)&gt;250,".X",(K57*100/J57))))))))</f>
        <v>6.3025210084033612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5492</v>
      </c>
      <c r="E11" s="114">
        <v>3408</v>
      </c>
      <c r="F11" s="114">
        <v>5996</v>
      </c>
      <c r="G11" s="114">
        <v>4942</v>
      </c>
      <c r="H11" s="140">
        <v>4979</v>
      </c>
      <c r="I11" s="115">
        <v>513</v>
      </c>
      <c r="J11" s="116">
        <v>10.303273749748946</v>
      </c>
    </row>
    <row r="12" spans="1:15" s="110" customFormat="1" ht="24.95" customHeight="1" x14ac:dyDescent="0.2">
      <c r="A12" s="193" t="s">
        <v>132</v>
      </c>
      <c r="B12" s="194" t="s">
        <v>133</v>
      </c>
      <c r="C12" s="113">
        <v>2.1121631463947561</v>
      </c>
      <c r="D12" s="115">
        <v>116</v>
      </c>
      <c r="E12" s="114">
        <v>66</v>
      </c>
      <c r="F12" s="114">
        <v>150</v>
      </c>
      <c r="G12" s="114">
        <v>90</v>
      </c>
      <c r="H12" s="140">
        <v>127</v>
      </c>
      <c r="I12" s="115">
        <v>-11</v>
      </c>
      <c r="J12" s="116">
        <v>-8.6614173228346463</v>
      </c>
    </row>
    <row r="13" spans="1:15" s="110" customFormat="1" ht="24.95" customHeight="1" x14ac:dyDescent="0.2">
      <c r="A13" s="193" t="s">
        <v>134</v>
      </c>
      <c r="B13" s="199" t="s">
        <v>214</v>
      </c>
      <c r="C13" s="113">
        <v>0.8739985433357611</v>
      </c>
      <c r="D13" s="115">
        <v>48</v>
      </c>
      <c r="E13" s="114">
        <v>39</v>
      </c>
      <c r="F13" s="114">
        <v>48</v>
      </c>
      <c r="G13" s="114">
        <v>80</v>
      </c>
      <c r="H13" s="140">
        <v>59</v>
      </c>
      <c r="I13" s="115">
        <v>-11</v>
      </c>
      <c r="J13" s="116">
        <v>-18.64406779661017</v>
      </c>
    </row>
    <row r="14" spans="1:15" s="287" customFormat="1" ht="24.95" customHeight="1" x14ac:dyDescent="0.2">
      <c r="A14" s="193" t="s">
        <v>215</v>
      </c>
      <c r="B14" s="199" t="s">
        <v>137</v>
      </c>
      <c r="C14" s="113">
        <v>19.191551347414421</v>
      </c>
      <c r="D14" s="115">
        <v>1054</v>
      </c>
      <c r="E14" s="114">
        <v>614</v>
      </c>
      <c r="F14" s="114">
        <v>1041</v>
      </c>
      <c r="G14" s="114">
        <v>700</v>
      </c>
      <c r="H14" s="140">
        <v>802</v>
      </c>
      <c r="I14" s="115">
        <v>252</v>
      </c>
      <c r="J14" s="116">
        <v>31.4214463840399</v>
      </c>
      <c r="K14" s="110"/>
      <c r="L14" s="110"/>
      <c r="M14" s="110"/>
      <c r="N14" s="110"/>
      <c r="O14" s="110"/>
    </row>
    <row r="15" spans="1:15" s="110" customFormat="1" ht="24.95" customHeight="1" x14ac:dyDescent="0.2">
      <c r="A15" s="193" t="s">
        <v>216</v>
      </c>
      <c r="B15" s="199" t="s">
        <v>217</v>
      </c>
      <c r="C15" s="113">
        <v>7.6474872541879098</v>
      </c>
      <c r="D15" s="115">
        <v>420</v>
      </c>
      <c r="E15" s="114">
        <v>186</v>
      </c>
      <c r="F15" s="114">
        <v>194</v>
      </c>
      <c r="G15" s="114">
        <v>137</v>
      </c>
      <c r="H15" s="140">
        <v>152</v>
      </c>
      <c r="I15" s="115">
        <v>268</v>
      </c>
      <c r="J15" s="116">
        <v>176.31578947368422</v>
      </c>
    </row>
    <row r="16" spans="1:15" s="287" customFormat="1" ht="24.95" customHeight="1" x14ac:dyDescent="0.2">
      <c r="A16" s="193" t="s">
        <v>218</v>
      </c>
      <c r="B16" s="199" t="s">
        <v>141</v>
      </c>
      <c r="C16" s="113">
        <v>8.6853605243991261</v>
      </c>
      <c r="D16" s="115">
        <v>477</v>
      </c>
      <c r="E16" s="114">
        <v>333</v>
      </c>
      <c r="F16" s="114">
        <v>639</v>
      </c>
      <c r="G16" s="114">
        <v>444</v>
      </c>
      <c r="H16" s="140">
        <v>505</v>
      </c>
      <c r="I16" s="115">
        <v>-28</v>
      </c>
      <c r="J16" s="116">
        <v>-5.5445544554455441</v>
      </c>
      <c r="K16" s="110"/>
      <c r="L16" s="110"/>
      <c r="M16" s="110"/>
      <c r="N16" s="110"/>
      <c r="O16" s="110"/>
    </row>
    <row r="17" spans="1:15" s="110" customFormat="1" ht="24.95" customHeight="1" x14ac:dyDescent="0.2">
      <c r="A17" s="193" t="s">
        <v>142</v>
      </c>
      <c r="B17" s="199" t="s">
        <v>220</v>
      </c>
      <c r="C17" s="113">
        <v>2.8587035688273854</v>
      </c>
      <c r="D17" s="115">
        <v>157</v>
      </c>
      <c r="E17" s="114">
        <v>95</v>
      </c>
      <c r="F17" s="114">
        <v>208</v>
      </c>
      <c r="G17" s="114">
        <v>119</v>
      </c>
      <c r="H17" s="140">
        <v>145</v>
      </c>
      <c r="I17" s="115">
        <v>12</v>
      </c>
      <c r="J17" s="116">
        <v>8.2758620689655178</v>
      </c>
    </row>
    <row r="18" spans="1:15" s="287" customFormat="1" ht="24.95" customHeight="1" x14ac:dyDescent="0.2">
      <c r="A18" s="201" t="s">
        <v>144</v>
      </c>
      <c r="B18" s="202" t="s">
        <v>145</v>
      </c>
      <c r="C18" s="113">
        <v>8.9038601602330658</v>
      </c>
      <c r="D18" s="115">
        <v>489</v>
      </c>
      <c r="E18" s="114">
        <v>216</v>
      </c>
      <c r="F18" s="114">
        <v>649</v>
      </c>
      <c r="G18" s="114">
        <v>526</v>
      </c>
      <c r="H18" s="140">
        <v>536</v>
      </c>
      <c r="I18" s="115">
        <v>-47</v>
      </c>
      <c r="J18" s="116">
        <v>-8.7686567164179099</v>
      </c>
      <c r="K18" s="110"/>
      <c r="L18" s="110"/>
      <c r="M18" s="110"/>
      <c r="N18" s="110"/>
      <c r="O18" s="110"/>
    </row>
    <row r="19" spans="1:15" s="110" customFormat="1" ht="24.95" customHeight="1" x14ac:dyDescent="0.2">
      <c r="A19" s="193" t="s">
        <v>146</v>
      </c>
      <c r="B19" s="199" t="s">
        <v>147</v>
      </c>
      <c r="C19" s="113">
        <v>10.032774945375092</v>
      </c>
      <c r="D19" s="115">
        <v>551</v>
      </c>
      <c r="E19" s="114">
        <v>394</v>
      </c>
      <c r="F19" s="114">
        <v>704</v>
      </c>
      <c r="G19" s="114">
        <v>464</v>
      </c>
      <c r="H19" s="140">
        <v>635</v>
      </c>
      <c r="I19" s="115">
        <v>-84</v>
      </c>
      <c r="J19" s="116">
        <v>-13.228346456692913</v>
      </c>
    </row>
    <row r="20" spans="1:15" s="287" customFormat="1" ht="24.95" customHeight="1" x14ac:dyDescent="0.2">
      <c r="A20" s="193" t="s">
        <v>148</v>
      </c>
      <c r="B20" s="199" t="s">
        <v>149</v>
      </c>
      <c r="C20" s="113">
        <v>5.4624908958485072</v>
      </c>
      <c r="D20" s="115">
        <v>300</v>
      </c>
      <c r="E20" s="114">
        <v>236</v>
      </c>
      <c r="F20" s="114">
        <v>259</v>
      </c>
      <c r="G20" s="114">
        <v>323</v>
      </c>
      <c r="H20" s="140">
        <v>296</v>
      </c>
      <c r="I20" s="115">
        <v>4</v>
      </c>
      <c r="J20" s="116">
        <v>1.3513513513513513</v>
      </c>
      <c r="K20" s="110"/>
      <c r="L20" s="110"/>
      <c r="M20" s="110"/>
      <c r="N20" s="110"/>
      <c r="O20" s="110"/>
    </row>
    <row r="21" spans="1:15" s="110" customFormat="1" ht="24.95" customHeight="1" x14ac:dyDescent="0.2">
      <c r="A21" s="201" t="s">
        <v>150</v>
      </c>
      <c r="B21" s="202" t="s">
        <v>151</v>
      </c>
      <c r="C21" s="113">
        <v>9.9599417334304441</v>
      </c>
      <c r="D21" s="115">
        <v>547</v>
      </c>
      <c r="E21" s="114">
        <v>237</v>
      </c>
      <c r="F21" s="114">
        <v>386</v>
      </c>
      <c r="G21" s="114">
        <v>825</v>
      </c>
      <c r="H21" s="140">
        <v>372</v>
      </c>
      <c r="I21" s="115">
        <v>175</v>
      </c>
      <c r="J21" s="116">
        <v>47.043010752688176</v>
      </c>
    </row>
    <row r="22" spans="1:15" s="110" customFormat="1" ht="24.95" customHeight="1" x14ac:dyDescent="0.2">
      <c r="A22" s="201" t="s">
        <v>152</v>
      </c>
      <c r="B22" s="199" t="s">
        <v>153</v>
      </c>
      <c r="C22" s="113">
        <v>0.63729060451565911</v>
      </c>
      <c r="D22" s="115">
        <v>35</v>
      </c>
      <c r="E22" s="114">
        <v>27</v>
      </c>
      <c r="F22" s="114">
        <v>41</v>
      </c>
      <c r="G22" s="114">
        <v>35</v>
      </c>
      <c r="H22" s="140">
        <v>24</v>
      </c>
      <c r="I22" s="115">
        <v>11</v>
      </c>
      <c r="J22" s="116">
        <v>45.833333333333336</v>
      </c>
    </row>
    <row r="23" spans="1:15" s="110" customFormat="1" ht="24.95" customHeight="1" x14ac:dyDescent="0.2">
      <c r="A23" s="193" t="s">
        <v>154</v>
      </c>
      <c r="B23" s="199" t="s">
        <v>155</v>
      </c>
      <c r="C23" s="113">
        <v>0.32774945375091041</v>
      </c>
      <c r="D23" s="115">
        <v>18</v>
      </c>
      <c r="E23" s="114">
        <v>15</v>
      </c>
      <c r="F23" s="114">
        <v>27</v>
      </c>
      <c r="G23" s="114">
        <v>29</v>
      </c>
      <c r="H23" s="140">
        <v>17</v>
      </c>
      <c r="I23" s="115">
        <v>1</v>
      </c>
      <c r="J23" s="116">
        <v>5.882352941176471</v>
      </c>
    </row>
    <row r="24" spans="1:15" s="110" customFormat="1" ht="24.95" customHeight="1" x14ac:dyDescent="0.2">
      <c r="A24" s="193" t="s">
        <v>156</v>
      </c>
      <c r="B24" s="199" t="s">
        <v>221</v>
      </c>
      <c r="C24" s="113">
        <v>4.0058266569555716</v>
      </c>
      <c r="D24" s="115">
        <v>220</v>
      </c>
      <c r="E24" s="114">
        <v>135</v>
      </c>
      <c r="F24" s="114">
        <v>228</v>
      </c>
      <c r="G24" s="114">
        <v>189</v>
      </c>
      <c r="H24" s="140">
        <v>226</v>
      </c>
      <c r="I24" s="115">
        <v>-6</v>
      </c>
      <c r="J24" s="116">
        <v>-2.6548672566371683</v>
      </c>
    </row>
    <row r="25" spans="1:15" s="110" customFormat="1" ht="24.95" customHeight="1" x14ac:dyDescent="0.2">
      <c r="A25" s="193" t="s">
        <v>222</v>
      </c>
      <c r="B25" s="204" t="s">
        <v>159</v>
      </c>
      <c r="C25" s="113">
        <v>4.6249089584850696</v>
      </c>
      <c r="D25" s="115">
        <v>254</v>
      </c>
      <c r="E25" s="114">
        <v>142</v>
      </c>
      <c r="F25" s="114">
        <v>248</v>
      </c>
      <c r="G25" s="114">
        <v>315</v>
      </c>
      <c r="H25" s="140">
        <v>230</v>
      </c>
      <c r="I25" s="115">
        <v>24</v>
      </c>
      <c r="J25" s="116">
        <v>10.434782608695652</v>
      </c>
    </row>
    <row r="26" spans="1:15" s="110" customFormat="1" ht="24.95" customHeight="1" x14ac:dyDescent="0.2">
      <c r="A26" s="201">
        <v>782.78300000000002</v>
      </c>
      <c r="B26" s="203" t="s">
        <v>160</v>
      </c>
      <c r="C26" s="113">
        <v>2.4945375091041515</v>
      </c>
      <c r="D26" s="115">
        <v>137</v>
      </c>
      <c r="E26" s="114">
        <v>113</v>
      </c>
      <c r="F26" s="114">
        <v>165</v>
      </c>
      <c r="G26" s="114">
        <v>168</v>
      </c>
      <c r="H26" s="140">
        <v>147</v>
      </c>
      <c r="I26" s="115">
        <v>-10</v>
      </c>
      <c r="J26" s="116">
        <v>-6.8027210884353737</v>
      </c>
    </row>
    <row r="27" spans="1:15" s="110" customFormat="1" ht="24.95" customHeight="1" x14ac:dyDescent="0.2">
      <c r="A27" s="193" t="s">
        <v>161</v>
      </c>
      <c r="B27" s="199" t="s">
        <v>162</v>
      </c>
      <c r="C27" s="113">
        <v>2.8040786598689</v>
      </c>
      <c r="D27" s="115">
        <v>154</v>
      </c>
      <c r="E27" s="114">
        <v>132</v>
      </c>
      <c r="F27" s="114">
        <v>273</v>
      </c>
      <c r="G27" s="114">
        <v>148</v>
      </c>
      <c r="H27" s="140">
        <v>274</v>
      </c>
      <c r="I27" s="115">
        <v>-120</v>
      </c>
      <c r="J27" s="116">
        <v>-43.795620437956202</v>
      </c>
    </row>
    <row r="28" spans="1:15" s="110" customFormat="1" ht="24.95" customHeight="1" x14ac:dyDescent="0.2">
      <c r="A28" s="193" t="s">
        <v>163</v>
      </c>
      <c r="B28" s="199" t="s">
        <v>164</v>
      </c>
      <c r="C28" s="113">
        <v>2.5673707210487984</v>
      </c>
      <c r="D28" s="115">
        <v>141</v>
      </c>
      <c r="E28" s="114">
        <v>121</v>
      </c>
      <c r="F28" s="114">
        <v>305</v>
      </c>
      <c r="G28" s="114">
        <v>125</v>
      </c>
      <c r="H28" s="140">
        <v>249</v>
      </c>
      <c r="I28" s="115">
        <v>-108</v>
      </c>
      <c r="J28" s="116">
        <v>-43.373493975903614</v>
      </c>
    </row>
    <row r="29" spans="1:15" s="110" customFormat="1" ht="24.95" customHeight="1" x14ac:dyDescent="0.2">
      <c r="A29" s="193">
        <v>86</v>
      </c>
      <c r="B29" s="199" t="s">
        <v>165</v>
      </c>
      <c r="C29" s="113">
        <v>13.729060451565914</v>
      </c>
      <c r="D29" s="115">
        <v>754</v>
      </c>
      <c r="E29" s="114">
        <v>417</v>
      </c>
      <c r="F29" s="114">
        <v>546</v>
      </c>
      <c r="G29" s="114">
        <v>352</v>
      </c>
      <c r="H29" s="140">
        <v>403</v>
      </c>
      <c r="I29" s="115">
        <v>351</v>
      </c>
      <c r="J29" s="116">
        <v>87.096774193548384</v>
      </c>
    </row>
    <row r="30" spans="1:15" s="110" customFormat="1" ht="24.95" customHeight="1" x14ac:dyDescent="0.2">
      <c r="A30" s="193">
        <v>87.88</v>
      </c>
      <c r="B30" s="204" t="s">
        <v>166</v>
      </c>
      <c r="C30" s="113">
        <v>8.8492352512745818</v>
      </c>
      <c r="D30" s="115">
        <v>486</v>
      </c>
      <c r="E30" s="114">
        <v>366</v>
      </c>
      <c r="F30" s="114">
        <v>728</v>
      </c>
      <c r="G30" s="114">
        <v>396</v>
      </c>
      <c r="H30" s="140">
        <v>441</v>
      </c>
      <c r="I30" s="115">
        <v>45</v>
      </c>
      <c r="J30" s="116">
        <v>10.204081632653061</v>
      </c>
    </row>
    <row r="31" spans="1:15" s="110" customFormat="1" ht="24.95" customHeight="1" x14ac:dyDescent="0.2">
      <c r="A31" s="193" t="s">
        <v>167</v>
      </c>
      <c r="B31" s="199" t="s">
        <v>168</v>
      </c>
      <c r="C31" s="113">
        <v>3.4231609613983975</v>
      </c>
      <c r="D31" s="115">
        <v>188</v>
      </c>
      <c r="E31" s="114">
        <v>138</v>
      </c>
      <c r="F31" s="114">
        <v>198</v>
      </c>
      <c r="G31" s="114">
        <v>177</v>
      </c>
      <c r="H31" s="140">
        <v>141</v>
      </c>
      <c r="I31" s="115">
        <v>47</v>
      </c>
      <c r="J31" s="116">
        <v>33.333333333333336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2.1121631463947561</v>
      </c>
      <c r="D34" s="115">
        <v>116</v>
      </c>
      <c r="E34" s="114">
        <v>66</v>
      </c>
      <c r="F34" s="114">
        <v>150</v>
      </c>
      <c r="G34" s="114">
        <v>90</v>
      </c>
      <c r="H34" s="140">
        <v>127</v>
      </c>
      <c r="I34" s="115">
        <v>-11</v>
      </c>
      <c r="J34" s="116">
        <v>-8.6614173228346463</v>
      </c>
    </row>
    <row r="35" spans="1:10" s="110" customFormat="1" ht="24.95" customHeight="1" x14ac:dyDescent="0.2">
      <c r="A35" s="292" t="s">
        <v>171</v>
      </c>
      <c r="B35" s="293" t="s">
        <v>172</v>
      </c>
      <c r="C35" s="113">
        <v>28.96941005098325</v>
      </c>
      <c r="D35" s="115">
        <v>1591</v>
      </c>
      <c r="E35" s="114">
        <v>869</v>
      </c>
      <c r="F35" s="114">
        <v>1738</v>
      </c>
      <c r="G35" s="114">
        <v>1306</v>
      </c>
      <c r="H35" s="140">
        <v>1397</v>
      </c>
      <c r="I35" s="115">
        <v>194</v>
      </c>
      <c r="J35" s="116">
        <v>13.886900501073729</v>
      </c>
    </row>
    <row r="36" spans="1:10" s="110" customFormat="1" ht="24.95" customHeight="1" x14ac:dyDescent="0.2">
      <c r="A36" s="294" t="s">
        <v>173</v>
      </c>
      <c r="B36" s="295" t="s">
        <v>174</v>
      </c>
      <c r="C36" s="125">
        <v>68.918426802621994</v>
      </c>
      <c r="D36" s="143">
        <v>3785</v>
      </c>
      <c r="E36" s="144">
        <v>2473</v>
      </c>
      <c r="F36" s="144">
        <v>4108</v>
      </c>
      <c r="G36" s="144">
        <v>3546</v>
      </c>
      <c r="H36" s="145">
        <v>3455</v>
      </c>
      <c r="I36" s="143">
        <v>330</v>
      </c>
      <c r="J36" s="146">
        <v>9.5513748191027492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5492</v>
      </c>
      <c r="F11" s="264">
        <v>3408</v>
      </c>
      <c r="G11" s="264">
        <v>5996</v>
      </c>
      <c r="H11" s="264">
        <v>4942</v>
      </c>
      <c r="I11" s="265">
        <v>4979</v>
      </c>
      <c r="J11" s="263">
        <v>513</v>
      </c>
      <c r="K11" s="266">
        <v>10.303273749748946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18.536052439912599</v>
      </c>
      <c r="E13" s="115">
        <v>1018</v>
      </c>
      <c r="F13" s="114">
        <v>716</v>
      </c>
      <c r="G13" s="114">
        <v>1070</v>
      </c>
      <c r="H13" s="114">
        <v>1223</v>
      </c>
      <c r="I13" s="140">
        <v>963</v>
      </c>
      <c r="J13" s="115">
        <v>55</v>
      </c>
      <c r="K13" s="116">
        <v>5.7113187954309446</v>
      </c>
    </row>
    <row r="14" spans="1:15" ht="15.95" customHeight="1" x14ac:dyDescent="0.2">
      <c r="A14" s="306" t="s">
        <v>230</v>
      </c>
      <c r="B14" s="307"/>
      <c r="C14" s="308"/>
      <c r="D14" s="113">
        <v>62.891478514202475</v>
      </c>
      <c r="E14" s="115">
        <v>3454</v>
      </c>
      <c r="F14" s="114">
        <v>2036</v>
      </c>
      <c r="G14" s="114">
        <v>4079</v>
      </c>
      <c r="H14" s="114">
        <v>3001</v>
      </c>
      <c r="I14" s="140">
        <v>3194</v>
      </c>
      <c r="J14" s="115">
        <v>260</v>
      </c>
      <c r="K14" s="116">
        <v>8.1402629931120849</v>
      </c>
    </row>
    <row r="15" spans="1:15" ht="15.95" customHeight="1" x14ac:dyDescent="0.2">
      <c r="A15" s="306" t="s">
        <v>231</v>
      </c>
      <c r="B15" s="307"/>
      <c r="C15" s="308"/>
      <c r="D15" s="113">
        <v>9.4501092498179169</v>
      </c>
      <c r="E15" s="115">
        <v>519</v>
      </c>
      <c r="F15" s="114">
        <v>337</v>
      </c>
      <c r="G15" s="114">
        <v>445</v>
      </c>
      <c r="H15" s="114">
        <v>357</v>
      </c>
      <c r="I15" s="140">
        <v>420</v>
      </c>
      <c r="J15" s="115">
        <v>99</v>
      </c>
      <c r="K15" s="116">
        <v>23.571428571428573</v>
      </c>
    </row>
    <row r="16" spans="1:15" ht="15.95" customHeight="1" x14ac:dyDescent="0.2">
      <c r="A16" s="306" t="s">
        <v>232</v>
      </c>
      <c r="B16" s="307"/>
      <c r="C16" s="308"/>
      <c r="D16" s="113">
        <v>8.9949016751638755</v>
      </c>
      <c r="E16" s="115">
        <v>494</v>
      </c>
      <c r="F16" s="114">
        <v>312</v>
      </c>
      <c r="G16" s="114">
        <v>357</v>
      </c>
      <c r="H16" s="114">
        <v>347</v>
      </c>
      <c r="I16" s="140">
        <v>391</v>
      </c>
      <c r="J16" s="115">
        <v>103</v>
      </c>
      <c r="K16" s="116">
        <v>26.342710997442456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1.4384559359067735</v>
      </c>
      <c r="E18" s="115">
        <v>79</v>
      </c>
      <c r="F18" s="114">
        <v>63</v>
      </c>
      <c r="G18" s="114">
        <v>155</v>
      </c>
      <c r="H18" s="114">
        <v>97</v>
      </c>
      <c r="I18" s="140">
        <v>215</v>
      </c>
      <c r="J18" s="115">
        <v>-136</v>
      </c>
      <c r="K18" s="116">
        <v>-63.255813953488371</v>
      </c>
    </row>
    <row r="19" spans="1:11" ht="14.1" customHeight="1" x14ac:dyDescent="0.2">
      <c r="A19" s="306" t="s">
        <v>235</v>
      </c>
      <c r="B19" s="307" t="s">
        <v>236</v>
      </c>
      <c r="C19" s="308"/>
      <c r="D19" s="113">
        <v>0.94683175528040786</v>
      </c>
      <c r="E19" s="115">
        <v>52</v>
      </c>
      <c r="F19" s="114">
        <v>33</v>
      </c>
      <c r="G19" s="114">
        <v>83</v>
      </c>
      <c r="H19" s="114">
        <v>52</v>
      </c>
      <c r="I19" s="140">
        <v>53</v>
      </c>
      <c r="J19" s="115">
        <v>-1</v>
      </c>
      <c r="K19" s="116">
        <v>-1.8867924528301887</v>
      </c>
    </row>
    <row r="20" spans="1:11" ht="14.1" customHeight="1" x14ac:dyDescent="0.2">
      <c r="A20" s="306">
        <v>12</v>
      </c>
      <c r="B20" s="307" t="s">
        <v>237</v>
      </c>
      <c r="C20" s="308"/>
      <c r="D20" s="113">
        <v>1.9664967225054626</v>
      </c>
      <c r="E20" s="115">
        <v>108</v>
      </c>
      <c r="F20" s="114">
        <v>22</v>
      </c>
      <c r="G20" s="114">
        <v>63</v>
      </c>
      <c r="H20" s="114">
        <v>109</v>
      </c>
      <c r="I20" s="140">
        <v>112</v>
      </c>
      <c r="J20" s="115">
        <v>-4</v>
      </c>
      <c r="K20" s="116">
        <v>-3.5714285714285716</v>
      </c>
    </row>
    <row r="21" spans="1:11" ht="14.1" customHeight="1" x14ac:dyDescent="0.2">
      <c r="A21" s="306">
        <v>21</v>
      </c>
      <c r="B21" s="307" t="s">
        <v>238</v>
      </c>
      <c r="C21" s="308"/>
      <c r="D21" s="113">
        <v>0.6190823015294975</v>
      </c>
      <c r="E21" s="115">
        <v>34</v>
      </c>
      <c r="F21" s="114">
        <v>13</v>
      </c>
      <c r="G21" s="114">
        <v>28</v>
      </c>
      <c r="H21" s="114">
        <v>28</v>
      </c>
      <c r="I21" s="140">
        <v>44</v>
      </c>
      <c r="J21" s="115">
        <v>-10</v>
      </c>
      <c r="K21" s="116">
        <v>-22.727272727272727</v>
      </c>
    </row>
    <row r="22" spans="1:11" ht="14.1" customHeight="1" x14ac:dyDescent="0.2">
      <c r="A22" s="306">
        <v>22</v>
      </c>
      <c r="B22" s="307" t="s">
        <v>239</v>
      </c>
      <c r="C22" s="308"/>
      <c r="D22" s="113">
        <v>4.6977421704297155</v>
      </c>
      <c r="E22" s="115">
        <v>258</v>
      </c>
      <c r="F22" s="114">
        <v>86</v>
      </c>
      <c r="G22" s="114">
        <v>170</v>
      </c>
      <c r="H22" s="114">
        <v>83</v>
      </c>
      <c r="I22" s="140">
        <v>104</v>
      </c>
      <c r="J22" s="115">
        <v>154</v>
      </c>
      <c r="K22" s="116">
        <v>148.07692307692307</v>
      </c>
    </row>
    <row r="23" spans="1:11" ht="14.1" customHeight="1" x14ac:dyDescent="0.2">
      <c r="A23" s="306">
        <v>23</v>
      </c>
      <c r="B23" s="307" t="s">
        <v>240</v>
      </c>
      <c r="C23" s="308"/>
      <c r="D23" s="113">
        <v>0.43699927166788055</v>
      </c>
      <c r="E23" s="115">
        <v>24</v>
      </c>
      <c r="F23" s="114">
        <v>21</v>
      </c>
      <c r="G23" s="114">
        <v>44</v>
      </c>
      <c r="H23" s="114">
        <v>35</v>
      </c>
      <c r="I23" s="140">
        <v>44</v>
      </c>
      <c r="J23" s="115">
        <v>-20</v>
      </c>
      <c r="K23" s="116">
        <v>-45.454545454545453</v>
      </c>
    </row>
    <row r="24" spans="1:11" ht="14.1" customHeight="1" x14ac:dyDescent="0.2">
      <c r="A24" s="306">
        <v>24</v>
      </c>
      <c r="B24" s="307" t="s">
        <v>241</v>
      </c>
      <c r="C24" s="308"/>
      <c r="D24" s="113">
        <v>3.1318281136198105</v>
      </c>
      <c r="E24" s="115">
        <v>172</v>
      </c>
      <c r="F24" s="114">
        <v>112</v>
      </c>
      <c r="G24" s="114">
        <v>331</v>
      </c>
      <c r="H24" s="114">
        <v>169</v>
      </c>
      <c r="I24" s="140">
        <v>178</v>
      </c>
      <c r="J24" s="115">
        <v>-6</v>
      </c>
      <c r="K24" s="116">
        <v>-3.3707865168539324</v>
      </c>
    </row>
    <row r="25" spans="1:11" ht="14.1" customHeight="1" x14ac:dyDescent="0.2">
      <c r="A25" s="306">
        <v>25</v>
      </c>
      <c r="B25" s="307" t="s">
        <v>242</v>
      </c>
      <c r="C25" s="308"/>
      <c r="D25" s="113">
        <v>5.8994901675163876</v>
      </c>
      <c r="E25" s="115">
        <v>324</v>
      </c>
      <c r="F25" s="114">
        <v>178</v>
      </c>
      <c r="G25" s="114">
        <v>377</v>
      </c>
      <c r="H25" s="114">
        <v>240</v>
      </c>
      <c r="I25" s="140">
        <v>280</v>
      </c>
      <c r="J25" s="115">
        <v>44</v>
      </c>
      <c r="K25" s="116">
        <v>15.714285714285714</v>
      </c>
    </row>
    <row r="26" spans="1:11" ht="14.1" customHeight="1" x14ac:dyDescent="0.2">
      <c r="A26" s="306">
        <v>26</v>
      </c>
      <c r="B26" s="307" t="s">
        <v>243</v>
      </c>
      <c r="C26" s="308"/>
      <c r="D26" s="113">
        <v>2.3488710852148578</v>
      </c>
      <c r="E26" s="115">
        <v>129</v>
      </c>
      <c r="F26" s="114">
        <v>61</v>
      </c>
      <c r="G26" s="114">
        <v>153</v>
      </c>
      <c r="H26" s="114">
        <v>104</v>
      </c>
      <c r="I26" s="140">
        <v>152</v>
      </c>
      <c r="J26" s="115">
        <v>-23</v>
      </c>
      <c r="K26" s="116">
        <v>-15.131578947368421</v>
      </c>
    </row>
    <row r="27" spans="1:11" ht="14.1" customHeight="1" x14ac:dyDescent="0.2">
      <c r="A27" s="306">
        <v>27</v>
      </c>
      <c r="B27" s="307" t="s">
        <v>244</v>
      </c>
      <c r="C27" s="308"/>
      <c r="D27" s="113">
        <v>1.3109978150036417</v>
      </c>
      <c r="E27" s="115">
        <v>72</v>
      </c>
      <c r="F27" s="114">
        <v>61</v>
      </c>
      <c r="G27" s="114">
        <v>75</v>
      </c>
      <c r="H27" s="114">
        <v>81</v>
      </c>
      <c r="I27" s="140">
        <v>86</v>
      </c>
      <c r="J27" s="115">
        <v>-14</v>
      </c>
      <c r="K27" s="116">
        <v>-16.279069767441861</v>
      </c>
    </row>
    <row r="28" spans="1:11" ht="14.1" customHeight="1" x14ac:dyDescent="0.2">
      <c r="A28" s="306">
        <v>28</v>
      </c>
      <c r="B28" s="307" t="s">
        <v>245</v>
      </c>
      <c r="C28" s="308"/>
      <c r="D28" s="113">
        <v>0.29133284777858703</v>
      </c>
      <c r="E28" s="115">
        <v>16</v>
      </c>
      <c r="F28" s="114">
        <v>7</v>
      </c>
      <c r="G28" s="114">
        <v>27</v>
      </c>
      <c r="H28" s="114">
        <v>10</v>
      </c>
      <c r="I28" s="140">
        <v>19</v>
      </c>
      <c r="J28" s="115">
        <v>-3</v>
      </c>
      <c r="K28" s="116">
        <v>-15.789473684210526</v>
      </c>
    </row>
    <row r="29" spans="1:11" ht="14.1" customHeight="1" x14ac:dyDescent="0.2">
      <c r="A29" s="306">
        <v>29</v>
      </c>
      <c r="B29" s="307" t="s">
        <v>246</v>
      </c>
      <c r="C29" s="308"/>
      <c r="D29" s="113">
        <v>4.6977421704297155</v>
      </c>
      <c r="E29" s="115">
        <v>258</v>
      </c>
      <c r="F29" s="114">
        <v>144</v>
      </c>
      <c r="G29" s="114">
        <v>190</v>
      </c>
      <c r="H29" s="114">
        <v>298</v>
      </c>
      <c r="I29" s="140">
        <v>196</v>
      </c>
      <c r="J29" s="115">
        <v>62</v>
      </c>
      <c r="K29" s="116">
        <v>31.632653061224488</v>
      </c>
    </row>
    <row r="30" spans="1:11" ht="14.1" customHeight="1" x14ac:dyDescent="0.2">
      <c r="A30" s="306" t="s">
        <v>247</v>
      </c>
      <c r="B30" s="307" t="s">
        <v>248</v>
      </c>
      <c r="C30" s="308"/>
      <c r="D30" s="113">
        <v>1.110706482155863</v>
      </c>
      <c r="E30" s="115">
        <v>61</v>
      </c>
      <c r="F30" s="114">
        <v>59</v>
      </c>
      <c r="G30" s="114" t="s">
        <v>514</v>
      </c>
      <c r="H30" s="114">
        <v>38</v>
      </c>
      <c r="I30" s="140">
        <v>35</v>
      </c>
      <c r="J30" s="115">
        <v>26</v>
      </c>
      <c r="K30" s="116">
        <v>74.285714285714292</v>
      </c>
    </row>
    <row r="31" spans="1:11" ht="14.1" customHeight="1" x14ac:dyDescent="0.2">
      <c r="A31" s="306" t="s">
        <v>249</v>
      </c>
      <c r="B31" s="307" t="s">
        <v>250</v>
      </c>
      <c r="C31" s="308"/>
      <c r="D31" s="113">
        <v>3.5870356882738528</v>
      </c>
      <c r="E31" s="115">
        <v>197</v>
      </c>
      <c r="F31" s="114">
        <v>85</v>
      </c>
      <c r="G31" s="114">
        <v>136</v>
      </c>
      <c r="H31" s="114">
        <v>260</v>
      </c>
      <c r="I31" s="140">
        <v>161</v>
      </c>
      <c r="J31" s="115">
        <v>36</v>
      </c>
      <c r="K31" s="116">
        <v>22.36024844720497</v>
      </c>
    </row>
    <row r="32" spans="1:11" ht="14.1" customHeight="1" x14ac:dyDescent="0.2">
      <c r="A32" s="306">
        <v>31</v>
      </c>
      <c r="B32" s="307" t="s">
        <v>251</v>
      </c>
      <c r="C32" s="308"/>
      <c r="D32" s="113">
        <v>0.41879096868171889</v>
      </c>
      <c r="E32" s="115">
        <v>23</v>
      </c>
      <c r="F32" s="114">
        <v>8</v>
      </c>
      <c r="G32" s="114">
        <v>28</v>
      </c>
      <c r="H32" s="114">
        <v>29</v>
      </c>
      <c r="I32" s="140">
        <v>31</v>
      </c>
      <c r="J32" s="115">
        <v>-8</v>
      </c>
      <c r="K32" s="116">
        <v>-25.806451612903224</v>
      </c>
    </row>
    <row r="33" spans="1:11" ht="14.1" customHeight="1" x14ac:dyDescent="0.2">
      <c r="A33" s="306">
        <v>32</v>
      </c>
      <c r="B33" s="307" t="s">
        <v>252</v>
      </c>
      <c r="C33" s="308"/>
      <c r="D33" s="113">
        <v>3.0043699927166787</v>
      </c>
      <c r="E33" s="115">
        <v>165</v>
      </c>
      <c r="F33" s="114">
        <v>80</v>
      </c>
      <c r="G33" s="114">
        <v>288</v>
      </c>
      <c r="H33" s="114">
        <v>260</v>
      </c>
      <c r="I33" s="140">
        <v>195</v>
      </c>
      <c r="J33" s="115">
        <v>-30</v>
      </c>
      <c r="K33" s="116">
        <v>-15.384615384615385</v>
      </c>
    </row>
    <row r="34" spans="1:11" ht="14.1" customHeight="1" x14ac:dyDescent="0.2">
      <c r="A34" s="306">
        <v>33</v>
      </c>
      <c r="B34" s="307" t="s">
        <v>253</v>
      </c>
      <c r="C34" s="308"/>
      <c r="D34" s="113">
        <v>1.8572469045884923</v>
      </c>
      <c r="E34" s="115">
        <v>102</v>
      </c>
      <c r="F34" s="114">
        <v>39</v>
      </c>
      <c r="G34" s="114">
        <v>104</v>
      </c>
      <c r="H34" s="114">
        <v>82</v>
      </c>
      <c r="I34" s="140">
        <v>93</v>
      </c>
      <c r="J34" s="115">
        <v>9</v>
      </c>
      <c r="K34" s="116">
        <v>9.67741935483871</v>
      </c>
    </row>
    <row r="35" spans="1:11" ht="14.1" customHeight="1" x14ac:dyDescent="0.2">
      <c r="A35" s="306">
        <v>34</v>
      </c>
      <c r="B35" s="307" t="s">
        <v>254</v>
      </c>
      <c r="C35" s="308"/>
      <c r="D35" s="113">
        <v>2.7858703568827385</v>
      </c>
      <c r="E35" s="115">
        <v>153</v>
      </c>
      <c r="F35" s="114">
        <v>97</v>
      </c>
      <c r="G35" s="114">
        <v>181</v>
      </c>
      <c r="H35" s="114">
        <v>183</v>
      </c>
      <c r="I35" s="140">
        <v>188</v>
      </c>
      <c r="J35" s="115">
        <v>-35</v>
      </c>
      <c r="K35" s="116">
        <v>-18.617021276595743</v>
      </c>
    </row>
    <row r="36" spans="1:11" ht="14.1" customHeight="1" x14ac:dyDescent="0.2">
      <c r="A36" s="306">
        <v>41</v>
      </c>
      <c r="B36" s="307" t="s">
        <v>255</v>
      </c>
      <c r="C36" s="308"/>
      <c r="D36" s="113">
        <v>0.69191551347414426</v>
      </c>
      <c r="E36" s="115">
        <v>38</v>
      </c>
      <c r="F36" s="114">
        <v>36</v>
      </c>
      <c r="G36" s="114">
        <v>68</v>
      </c>
      <c r="H36" s="114">
        <v>38</v>
      </c>
      <c r="I36" s="140">
        <v>21</v>
      </c>
      <c r="J36" s="115">
        <v>17</v>
      </c>
      <c r="K36" s="116">
        <v>80.952380952380949</v>
      </c>
    </row>
    <row r="37" spans="1:11" ht="14.1" customHeight="1" x14ac:dyDescent="0.2">
      <c r="A37" s="306">
        <v>42</v>
      </c>
      <c r="B37" s="307" t="s">
        <v>256</v>
      </c>
      <c r="C37" s="308"/>
      <c r="D37" s="113">
        <v>9.1041514930808448E-2</v>
      </c>
      <c r="E37" s="115">
        <v>5</v>
      </c>
      <c r="F37" s="114" t="s">
        <v>514</v>
      </c>
      <c r="G37" s="114">
        <v>10</v>
      </c>
      <c r="H37" s="114">
        <v>8</v>
      </c>
      <c r="I37" s="140">
        <v>5</v>
      </c>
      <c r="J37" s="115">
        <v>0</v>
      </c>
      <c r="K37" s="116">
        <v>0</v>
      </c>
    </row>
    <row r="38" spans="1:11" ht="14.1" customHeight="1" x14ac:dyDescent="0.2">
      <c r="A38" s="306">
        <v>43</v>
      </c>
      <c r="B38" s="307" t="s">
        <v>257</v>
      </c>
      <c r="C38" s="308"/>
      <c r="D38" s="113">
        <v>0.72833211944646759</v>
      </c>
      <c r="E38" s="115">
        <v>40</v>
      </c>
      <c r="F38" s="114">
        <v>27</v>
      </c>
      <c r="G38" s="114">
        <v>32</v>
      </c>
      <c r="H38" s="114">
        <v>31</v>
      </c>
      <c r="I38" s="140">
        <v>34</v>
      </c>
      <c r="J38" s="115">
        <v>6</v>
      </c>
      <c r="K38" s="116">
        <v>17.647058823529413</v>
      </c>
    </row>
    <row r="39" spans="1:11" ht="14.1" customHeight="1" x14ac:dyDescent="0.2">
      <c r="A39" s="306">
        <v>51</v>
      </c>
      <c r="B39" s="307" t="s">
        <v>258</v>
      </c>
      <c r="C39" s="308"/>
      <c r="D39" s="113">
        <v>4.1332847778587034</v>
      </c>
      <c r="E39" s="115">
        <v>227</v>
      </c>
      <c r="F39" s="114">
        <v>196</v>
      </c>
      <c r="G39" s="114">
        <v>264</v>
      </c>
      <c r="H39" s="114">
        <v>277</v>
      </c>
      <c r="I39" s="140">
        <v>274</v>
      </c>
      <c r="J39" s="115">
        <v>-47</v>
      </c>
      <c r="K39" s="116">
        <v>-17.153284671532848</v>
      </c>
    </row>
    <row r="40" spans="1:11" ht="14.1" customHeight="1" x14ac:dyDescent="0.2">
      <c r="A40" s="306" t="s">
        <v>259</v>
      </c>
      <c r="B40" s="307" t="s">
        <v>260</v>
      </c>
      <c r="C40" s="308"/>
      <c r="D40" s="113">
        <v>3.750910415149308</v>
      </c>
      <c r="E40" s="115">
        <v>206</v>
      </c>
      <c r="F40" s="114">
        <v>176</v>
      </c>
      <c r="G40" s="114">
        <v>233</v>
      </c>
      <c r="H40" s="114">
        <v>245</v>
      </c>
      <c r="I40" s="140">
        <v>252</v>
      </c>
      <c r="J40" s="115">
        <v>-46</v>
      </c>
      <c r="K40" s="116">
        <v>-18.253968253968253</v>
      </c>
    </row>
    <row r="41" spans="1:11" ht="14.1" customHeight="1" x14ac:dyDescent="0.2">
      <c r="A41" s="306"/>
      <c r="B41" s="307" t="s">
        <v>261</v>
      </c>
      <c r="C41" s="308"/>
      <c r="D41" s="113">
        <v>2.3852876911871812</v>
      </c>
      <c r="E41" s="115">
        <v>131</v>
      </c>
      <c r="F41" s="114">
        <v>116</v>
      </c>
      <c r="G41" s="114">
        <v>171</v>
      </c>
      <c r="H41" s="114">
        <v>180</v>
      </c>
      <c r="I41" s="140">
        <v>180</v>
      </c>
      <c r="J41" s="115">
        <v>-49</v>
      </c>
      <c r="K41" s="116">
        <v>-27.222222222222221</v>
      </c>
    </row>
    <row r="42" spans="1:11" ht="14.1" customHeight="1" x14ac:dyDescent="0.2">
      <c r="A42" s="306">
        <v>52</v>
      </c>
      <c r="B42" s="307" t="s">
        <v>262</v>
      </c>
      <c r="C42" s="308"/>
      <c r="D42" s="113">
        <v>4.9344501092498181</v>
      </c>
      <c r="E42" s="115">
        <v>271</v>
      </c>
      <c r="F42" s="114">
        <v>184</v>
      </c>
      <c r="G42" s="114">
        <v>212</v>
      </c>
      <c r="H42" s="114">
        <v>283</v>
      </c>
      <c r="I42" s="140">
        <v>329</v>
      </c>
      <c r="J42" s="115">
        <v>-58</v>
      </c>
      <c r="K42" s="116">
        <v>-17.62917933130699</v>
      </c>
    </row>
    <row r="43" spans="1:11" ht="14.1" customHeight="1" x14ac:dyDescent="0.2">
      <c r="A43" s="306" t="s">
        <v>263</v>
      </c>
      <c r="B43" s="307" t="s">
        <v>264</v>
      </c>
      <c r="C43" s="308"/>
      <c r="D43" s="113">
        <v>4.2789512017479971</v>
      </c>
      <c r="E43" s="115">
        <v>235</v>
      </c>
      <c r="F43" s="114">
        <v>171</v>
      </c>
      <c r="G43" s="114">
        <v>194</v>
      </c>
      <c r="H43" s="114">
        <v>255</v>
      </c>
      <c r="I43" s="140">
        <v>282</v>
      </c>
      <c r="J43" s="115">
        <v>-47</v>
      </c>
      <c r="K43" s="116">
        <v>-16.666666666666668</v>
      </c>
    </row>
    <row r="44" spans="1:11" ht="14.1" customHeight="1" x14ac:dyDescent="0.2">
      <c r="A44" s="306">
        <v>53</v>
      </c>
      <c r="B44" s="307" t="s">
        <v>265</v>
      </c>
      <c r="C44" s="308"/>
      <c r="D44" s="113">
        <v>0.60087399854333579</v>
      </c>
      <c r="E44" s="115">
        <v>33</v>
      </c>
      <c r="F44" s="114">
        <v>21</v>
      </c>
      <c r="G44" s="114">
        <v>29</v>
      </c>
      <c r="H44" s="114">
        <v>34</v>
      </c>
      <c r="I44" s="140">
        <v>30</v>
      </c>
      <c r="J44" s="115">
        <v>3</v>
      </c>
      <c r="K44" s="116">
        <v>10</v>
      </c>
    </row>
    <row r="45" spans="1:11" ht="14.1" customHeight="1" x14ac:dyDescent="0.2">
      <c r="A45" s="306" t="s">
        <v>266</v>
      </c>
      <c r="B45" s="307" t="s">
        <v>267</v>
      </c>
      <c r="C45" s="308"/>
      <c r="D45" s="113">
        <v>0.56445739257101235</v>
      </c>
      <c r="E45" s="115">
        <v>31</v>
      </c>
      <c r="F45" s="114">
        <v>18</v>
      </c>
      <c r="G45" s="114">
        <v>29</v>
      </c>
      <c r="H45" s="114">
        <v>32</v>
      </c>
      <c r="I45" s="140">
        <v>28</v>
      </c>
      <c r="J45" s="115">
        <v>3</v>
      </c>
      <c r="K45" s="116">
        <v>10.714285714285714</v>
      </c>
    </row>
    <row r="46" spans="1:11" ht="14.1" customHeight="1" x14ac:dyDescent="0.2">
      <c r="A46" s="306">
        <v>54</v>
      </c>
      <c r="B46" s="307" t="s">
        <v>268</v>
      </c>
      <c r="C46" s="308"/>
      <c r="D46" s="113">
        <v>2.7312454479242536</v>
      </c>
      <c r="E46" s="115">
        <v>150</v>
      </c>
      <c r="F46" s="114">
        <v>93</v>
      </c>
      <c r="G46" s="114">
        <v>111</v>
      </c>
      <c r="H46" s="114">
        <v>171</v>
      </c>
      <c r="I46" s="140">
        <v>125</v>
      </c>
      <c r="J46" s="115">
        <v>25</v>
      </c>
      <c r="K46" s="116">
        <v>20</v>
      </c>
    </row>
    <row r="47" spans="1:11" ht="14.1" customHeight="1" x14ac:dyDescent="0.2">
      <c r="A47" s="306">
        <v>61</v>
      </c>
      <c r="B47" s="307" t="s">
        <v>269</v>
      </c>
      <c r="C47" s="308"/>
      <c r="D47" s="113">
        <v>1.3474144209759651</v>
      </c>
      <c r="E47" s="115">
        <v>74</v>
      </c>
      <c r="F47" s="114">
        <v>49</v>
      </c>
      <c r="G47" s="114">
        <v>99</v>
      </c>
      <c r="H47" s="114">
        <v>64</v>
      </c>
      <c r="I47" s="140">
        <v>99</v>
      </c>
      <c r="J47" s="115">
        <v>-25</v>
      </c>
      <c r="K47" s="116">
        <v>-25.252525252525253</v>
      </c>
    </row>
    <row r="48" spans="1:11" ht="14.1" customHeight="1" x14ac:dyDescent="0.2">
      <c r="A48" s="306">
        <v>62</v>
      </c>
      <c r="B48" s="307" t="s">
        <v>270</v>
      </c>
      <c r="C48" s="308"/>
      <c r="D48" s="113">
        <v>6.6096139839766934</v>
      </c>
      <c r="E48" s="115">
        <v>363</v>
      </c>
      <c r="F48" s="114">
        <v>327</v>
      </c>
      <c r="G48" s="114">
        <v>437</v>
      </c>
      <c r="H48" s="114">
        <v>324</v>
      </c>
      <c r="I48" s="140">
        <v>300</v>
      </c>
      <c r="J48" s="115">
        <v>63</v>
      </c>
      <c r="K48" s="116">
        <v>21</v>
      </c>
    </row>
    <row r="49" spans="1:11" ht="14.1" customHeight="1" x14ac:dyDescent="0.2">
      <c r="A49" s="306">
        <v>63</v>
      </c>
      <c r="B49" s="307" t="s">
        <v>271</v>
      </c>
      <c r="C49" s="308"/>
      <c r="D49" s="113">
        <v>6.4275309541150767</v>
      </c>
      <c r="E49" s="115">
        <v>353</v>
      </c>
      <c r="F49" s="114">
        <v>172</v>
      </c>
      <c r="G49" s="114">
        <v>268</v>
      </c>
      <c r="H49" s="114">
        <v>550</v>
      </c>
      <c r="I49" s="140">
        <v>235</v>
      </c>
      <c r="J49" s="115">
        <v>118</v>
      </c>
      <c r="K49" s="116">
        <v>50.212765957446805</v>
      </c>
    </row>
    <row r="50" spans="1:11" ht="14.1" customHeight="1" x14ac:dyDescent="0.2">
      <c r="A50" s="306" t="s">
        <v>272</v>
      </c>
      <c r="B50" s="307" t="s">
        <v>273</v>
      </c>
      <c r="C50" s="308"/>
      <c r="D50" s="113">
        <v>1.9300801165331392</v>
      </c>
      <c r="E50" s="115">
        <v>106</v>
      </c>
      <c r="F50" s="114">
        <v>33</v>
      </c>
      <c r="G50" s="114">
        <v>95</v>
      </c>
      <c r="H50" s="114">
        <v>151</v>
      </c>
      <c r="I50" s="140">
        <v>55</v>
      </c>
      <c r="J50" s="115">
        <v>51</v>
      </c>
      <c r="K50" s="116">
        <v>92.727272727272734</v>
      </c>
    </row>
    <row r="51" spans="1:11" ht="14.1" customHeight="1" x14ac:dyDescent="0.2">
      <c r="A51" s="306" t="s">
        <v>274</v>
      </c>
      <c r="B51" s="307" t="s">
        <v>275</v>
      </c>
      <c r="C51" s="308"/>
      <c r="D51" s="113">
        <v>4.1879096868171883</v>
      </c>
      <c r="E51" s="115">
        <v>230</v>
      </c>
      <c r="F51" s="114">
        <v>113</v>
      </c>
      <c r="G51" s="114">
        <v>151</v>
      </c>
      <c r="H51" s="114">
        <v>356</v>
      </c>
      <c r="I51" s="140">
        <v>161</v>
      </c>
      <c r="J51" s="115">
        <v>69</v>
      </c>
      <c r="K51" s="116">
        <v>42.857142857142854</v>
      </c>
    </row>
    <row r="52" spans="1:11" ht="14.1" customHeight="1" x14ac:dyDescent="0.2">
      <c r="A52" s="306">
        <v>71</v>
      </c>
      <c r="B52" s="307" t="s">
        <v>276</v>
      </c>
      <c r="C52" s="308"/>
      <c r="D52" s="113">
        <v>8.3029861616897307</v>
      </c>
      <c r="E52" s="115">
        <v>456</v>
      </c>
      <c r="F52" s="114">
        <v>301</v>
      </c>
      <c r="G52" s="114">
        <v>411</v>
      </c>
      <c r="H52" s="114">
        <v>326</v>
      </c>
      <c r="I52" s="140">
        <v>365</v>
      </c>
      <c r="J52" s="115">
        <v>91</v>
      </c>
      <c r="K52" s="116">
        <v>24.931506849315067</v>
      </c>
    </row>
    <row r="53" spans="1:11" ht="14.1" customHeight="1" x14ac:dyDescent="0.2">
      <c r="A53" s="306" t="s">
        <v>277</v>
      </c>
      <c r="B53" s="307" t="s">
        <v>278</v>
      </c>
      <c r="C53" s="308"/>
      <c r="D53" s="113">
        <v>3.2774945375091042</v>
      </c>
      <c r="E53" s="115">
        <v>180</v>
      </c>
      <c r="F53" s="114">
        <v>106</v>
      </c>
      <c r="G53" s="114">
        <v>152</v>
      </c>
      <c r="H53" s="114">
        <v>114</v>
      </c>
      <c r="I53" s="140">
        <v>123</v>
      </c>
      <c r="J53" s="115">
        <v>57</v>
      </c>
      <c r="K53" s="116">
        <v>46.341463414634148</v>
      </c>
    </row>
    <row r="54" spans="1:11" ht="14.1" customHeight="1" x14ac:dyDescent="0.2">
      <c r="A54" s="306" t="s">
        <v>279</v>
      </c>
      <c r="B54" s="307" t="s">
        <v>280</v>
      </c>
      <c r="C54" s="308"/>
      <c r="D54" s="113">
        <v>4.0786598689002185</v>
      </c>
      <c r="E54" s="115">
        <v>224</v>
      </c>
      <c r="F54" s="114">
        <v>166</v>
      </c>
      <c r="G54" s="114">
        <v>225</v>
      </c>
      <c r="H54" s="114">
        <v>193</v>
      </c>
      <c r="I54" s="140">
        <v>207</v>
      </c>
      <c r="J54" s="115">
        <v>17</v>
      </c>
      <c r="K54" s="116">
        <v>8.2125603864734291</v>
      </c>
    </row>
    <row r="55" spans="1:11" ht="14.1" customHeight="1" x14ac:dyDescent="0.2">
      <c r="A55" s="306">
        <v>72</v>
      </c>
      <c r="B55" s="307" t="s">
        <v>281</v>
      </c>
      <c r="C55" s="308"/>
      <c r="D55" s="113">
        <v>1.9300801165331392</v>
      </c>
      <c r="E55" s="115">
        <v>106</v>
      </c>
      <c r="F55" s="114">
        <v>44</v>
      </c>
      <c r="G55" s="114">
        <v>62</v>
      </c>
      <c r="H55" s="114">
        <v>67</v>
      </c>
      <c r="I55" s="140">
        <v>69</v>
      </c>
      <c r="J55" s="115">
        <v>37</v>
      </c>
      <c r="K55" s="116">
        <v>53.623188405797102</v>
      </c>
    </row>
    <row r="56" spans="1:11" ht="14.1" customHeight="1" x14ac:dyDescent="0.2">
      <c r="A56" s="306" t="s">
        <v>282</v>
      </c>
      <c r="B56" s="307" t="s">
        <v>283</v>
      </c>
      <c r="C56" s="308"/>
      <c r="D56" s="113">
        <v>0.25491624180626365</v>
      </c>
      <c r="E56" s="115">
        <v>14</v>
      </c>
      <c r="F56" s="114">
        <v>8</v>
      </c>
      <c r="G56" s="114">
        <v>13</v>
      </c>
      <c r="H56" s="114">
        <v>14</v>
      </c>
      <c r="I56" s="140">
        <v>10</v>
      </c>
      <c r="J56" s="115">
        <v>4</v>
      </c>
      <c r="K56" s="116">
        <v>40</v>
      </c>
    </row>
    <row r="57" spans="1:11" ht="14.1" customHeight="1" x14ac:dyDescent="0.2">
      <c r="A57" s="306" t="s">
        <v>284</v>
      </c>
      <c r="B57" s="307" t="s">
        <v>285</v>
      </c>
      <c r="C57" s="308"/>
      <c r="D57" s="113">
        <v>1.3109978150036417</v>
      </c>
      <c r="E57" s="115">
        <v>72</v>
      </c>
      <c r="F57" s="114">
        <v>29</v>
      </c>
      <c r="G57" s="114">
        <v>37</v>
      </c>
      <c r="H57" s="114">
        <v>45</v>
      </c>
      <c r="I57" s="140">
        <v>45</v>
      </c>
      <c r="J57" s="115">
        <v>27</v>
      </c>
      <c r="K57" s="116">
        <v>60</v>
      </c>
    </row>
    <row r="58" spans="1:11" ht="14.1" customHeight="1" x14ac:dyDescent="0.2">
      <c r="A58" s="306">
        <v>73</v>
      </c>
      <c r="B58" s="307" t="s">
        <v>286</v>
      </c>
      <c r="C58" s="308"/>
      <c r="D58" s="113">
        <v>1.5477057538237435</v>
      </c>
      <c r="E58" s="115">
        <v>85</v>
      </c>
      <c r="F58" s="114">
        <v>64</v>
      </c>
      <c r="G58" s="114">
        <v>111</v>
      </c>
      <c r="H58" s="114">
        <v>34</v>
      </c>
      <c r="I58" s="140">
        <v>56</v>
      </c>
      <c r="J58" s="115">
        <v>29</v>
      </c>
      <c r="K58" s="116">
        <v>51.785714285714285</v>
      </c>
    </row>
    <row r="59" spans="1:11" ht="14.1" customHeight="1" x14ac:dyDescent="0.2">
      <c r="A59" s="306" t="s">
        <v>287</v>
      </c>
      <c r="B59" s="307" t="s">
        <v>288</v>
      </c>
      <c r="C59" s="308"/>
      <c r="D59" s="113">
        <v>1.1835396941005099</v>
      </c>
      <c r="E59" s="115">
        <v>65</v>
      </c>
      <c r="F59" s="114">
        <v>50</v>
      </c>
      <c r="G59" s="114">
        <v>80</v>
      </c>
      <c r="H59" s="114">
        <v>26</v>
      </c>
      <c r="I59" s="140">
        <v>27</v>
      </c>
      <c r="J59" s="115">
        <v>38</v>
      </c>
      <c r="K59" s="116">
        <v>140.74074074074073</v>
      </c>
    </row>
    <row r="60" spans="1:11" ht="14.1" customHeight="1" x14ac:dyDescent="0.2">
      <c r="A60" s="306">
        <v>81</v>
      </c>
      <c r="B60" s="307" t="s">
        <v>289</v>
      </c>
      <c r="C60" s="308"/>
      <c r="D60" s="113">
        <v>12.29060451565914</v>
      </c>
      <c r="E60" s="115">
        <v>675</v>
      </c>
      <c r="F60" s="114">
        <v>406</v>
      </c>
      <c r="G60" s="114">
        <v>668</v>
      </c>
      <c r="H60" s="114">
        <v>380</v>
      </c>
      <c r="I60" s="140">
        <v>449</v>
      </c>
      <c r="J60" s="115">
        <v>226</v>
      </c>
      <c r="K60" s="116">
        <v>50.334075723830736</v>
      </c>
    </row>
    <row r="61" spans="1:11" ht="14.1" customHeight="1" x14ac:dyDescent="0.2">
      <c r="A61" s="306" t="s">
        <v>290</v>
      </c>
      <c r="B61" s="307" t="s">
        <v>291</v>
      </c>
      <c r="C61" s="308"/>
      <c r="D61" s="113">
        <v>1.6569555717407138</v>
      </c>
      <c r="E61" s="115">
        <v>91</v>
      </c>
      <c r="F61" s="114">
        <v>60</v>
      </c>
      <c r="G61" s="114">
        <v>94</v>
      </c>
      <c r="H61" s="114">
        <v>80</v>
      </c>
      <c r="I61" s="140">
        <v>76</v>
      </c>
      <c r="J61" s="115">
        <v>15</v>
      </c>
      <c r="K61" s="116">
        <v>19.736842105263158</v>
      </c>
    </row>
    <row r="62" spans="1:11" ht="14.1" customHeight="1" x14ac:dyDescent="0.2">
      <c r="A62" s="306" t="s">
        <v>292</v>
      </c>
      <c r="B62" s="307" t="s">
        <v>293</v>
      </c>
      <c r="C62" s="308"/>
      <c r="D62" s="113">
        <v>5.4260742898761833</v>
      </c>
      <c r="E62" s="115">
        <v>298</v>
      </c>
      <c r="F62" s="114">
        <v>156</v>
      </c>
      <c r="G62" s="114">
        <v>391</v>
      </c>
      <c r="H62" s="114">
        <v>161</v>
      </c>
      <c r="I62" s="140">
        <v>228</v>
      </c>
      <c r="J62" s="115">
        <v>70</v>
      </c>
      <c r="K62" s="116">
        <v>30.701754385964911</v>
      </c>
    </row>
    <row r="63" spans="1:11" ht="14.1" customHeight="1" x14ac:dyDescent="0.2">
      <c r="A63" s="306"/>
      <c r="B63" s="307" t="s">
        <v>294</v>
      </c>
      <c r="C63" s="308"/>
      <c r="D63" s="113">
        <v>5.2075746540422436</v>
      </c>
      <c r="E63" s="115">
        <v>286</v>
      </c>
      <c r="F63" s="114">
        <v>149</v>
      </c>
      <c r="G63" s="114">
        <v>351</v>
      </c>
      <c r="H63" s="114">
        <v>143</v>
      </c>
      <c r="I63" s="140">
        <v>215</v>
      </c>
      <c r="J63" s="115">
        <v>71</v>
      </c>
      <c r="K63" s="116">
        <v>33.02325581395349</v>
      </c>
    </row>
    <row r="64" spans="1:11" ht="14.1" customHeight="1" x14ac:dyDescent="0.2">
      <c r="A64" s="306" t="s">
        <v>295</v>
      </c>
      <c r="B64" s="307" t="s">
        <v>296</v>
      </c>
      <c r="C64" s="308"/>
      <c r="D64" s="113">
        <v>2.0211216314639477</v>
      </c>
      <c r="E64" s="115">
        <v>111</v>
      </c>
      <c r="F64" s="114">
        <v>57</v>
      </c>
      <c r="G64" s="114">
        <v>65</v>
      </c>
      <c r="H64" s="114">
        <v>64</v>
      </c>
      <c r="I64" s="140">
        <v>60</v>
      </c>
      <c r="J64" s="115">
        <v>51</v>
      </c>
      <c r="K64" s="116">
        <v>85</v>
      </c>
    </row>
    <row r="65" spans="1:11" ht="14.1" customHeight="1" x14ac:dyDescent="0.2">
      <c r="A65" s="306" t="s">
        <v>297</v>
      </c>
      <c r="B65" s="307" t="s">
        <v>298</v>
      </c>
      <c r="C65" s="308"/>
      <c r="D65" s="113">
        <v>2.0211216314639477</v>
      </c>
      <c r="E65" s="115">
        <v>111</v>
      </c>
      <c r="F65" s="114">
        <v>86</v>
      </c>
      <c r="G65" s="114">
        <v>78</v>
      </c>
      <c r="H65" s="114">
        <v>36</v>
      </c>
      <c r="I65" s="140">
        <v>55</v>
      </c>
      <c r="J65" s="115">
        <v>56</v>
      </c>
      <c r="K65" s="116">
        <v>101.81818181818181</v>
      </c>
    </row>
    <row r="66" spans="1:11" ht="14.1" customHeight="1" x14ac:dyDescent="0.2">
      <c r="A66" s="306">
        <v>82</v>
      </c>
      <c r="B66" s="307" t="s">
        <v>299</v>
      </c>
      <c r="C66" s="308"/>
      <c r="D66" s="113">
        <v>4.6067006554989076</v>
      </c>
      <c r="E66" s="115">
        <v>253</v>
      </c>
      <c r="F66" s="114">
        <v>174</v>
      </c>
      <c r="G66" s="114">
        <v>351</v>
      </c>
      <c r="H66" s="114">
        <v>207</v>
      </c>
      <c r="I66" s="140">
        <v>200</v>
      </c>
      <c r="J66" s="115">
        <v>53</v>
      </c>
      <c r="K66" s="116">
        <v>26.5</v>
      </c>
    </row>
    <row r="67" spans="1:11" ht="14.1" customHeight="1" x14ac:dyDescent="0.2">
      <c r="A67" s="306" t="s">
        <v>300</v>
      </c>
      <c r="B67" s="307" t="s">
        <v>301</v>
      </c>
      <c r="C67" s="308"/>
      <c r="D67" s="113">
        <v>3.459577567370721</v>
      </c>
      <c r="E67" s="115">
        <v>190</v>
      </c>
      <c r="F67" s="114">
        <v>140</v>
      </c>
      <c r="G67" s="114">
        <v>283</v>
      </c>
      <c r="H67" s="114">
        <v>163</v>
      </c>
      <c r="I67" s="140">
        <v>169</v>
      </c>
      <c r="J67" s="115">
        <v>21</v>
      </c>
      <c r="K67" s="116">
        <v>12.42603550295858</v>
      </c>
    </row>
    <row r="68" spans="1:11" ht="14.1" customHeight="1" x14ac:dyDescent="0.2">
      <c r="A68" s="306" t="s">
        <v>302</v>
      </c>
      <c r="B68" s="307" t="s">
        <v>303</v>
      </c>
      <c r="C68" s="308"/>
      <c r="D68" s="113">
        <v>0.85579024034959938</v>
      </c>
      <c r="E68" s="115">
        <v>47</v>
      </c>
      <c r="F68" s="114">
        <v>16</v>
      </c>
      <c r="G68" s="114">
        <v>45</v>
      </c>
      <c r="H68" s="114">
        <v>25</v>
      </c>
      <c r="I68" s="140">
        <v>17</v>
      </c>
      <c r="J68" s="115">
        <v>30</v>
      </c>
      <c r="K68" s="116">
        <v>176.47058823529412</v>
      </c>
    </row>
    <row r="69" spans="1:11" ht="14.1" customHeight="1" x14ac:dyDescent="0.2">
      <c r="A69" s="306">
        <v>83</v>
      </c>
      <c r="B69" s="307" t="s">
        <v>304</v>
      </c>
      <c r="C69" s="308"/>
      <c r="D69" s="113">
        <v>5.2986161689730515</v>
      </c>
      <c r="E69" s="115">
        <v>291</v>
      </c>
      <c r="F69" s="114">
        <v>219</v>
      </c>
      <c r="G69" s="114">
        <v>439</v>
      </c>
      <c r="H69" s="114">
        <v>218</v>
      </c>
      <c r="I69" s="140">
        <v>312</v>
      </c>
      <c r="J69" s="115">
        <v>-21</v>
      </c>
      <c r="K69" s="116">
        <v>-6.7307692307692308</v>
      </c>
    </row>
    <row r="70" spans="1:11" ht="14.1" customHeight="1" x14ac:dyDescent="0.2">
      <c r="A70" s="306" t="s">
        <v>305</v>
      </c>
      <c r="B70" s="307" t="s">
        <v>306</v>
      </c>
      <c r="C70" s="308"/>
      <c r="D70" s="113">
        <v>4.2425345957756733</v>
      </c>
      <c r="E70" s="115">
        <v>233</v>
      </c>
      <c r="F70" s="114">
        <v>193</v>
      </c>
      <c r="G70" s="114">
        <v>378</v>
      </c>
      <c r="H70" s="114">
        <v>175</v>
      </c>
      <c r="I70" s="140">
        <v>261</v>
      </c>
      <c r="J70" s="115">
        <v>-28</v>
      </c>
      <c r="K70" s="116">
        <v>-10.727969348659004</v>
      </c>
    </row>
    <row r="71" spans="1:11" ht="14.1" customHeight="1" x14ac:dyDescent="0.2">
      <c r="A71" s="306"/>
      <c r="B71" s="307" t="s">
        <v>307</v>
      </c>
      <c r="C71" s="308"/>
      <c r="D71" s="113">
        <v>2.4581209031318281</v>
      </c>
      <c r="E71" s="115">
        <v>135</v>
      </c>
      <c r="F71" s="114">
        <v>104</v>
      </c>
      <c r="G71" s="114">
        <v>264</v>
      </c>
      <c r="H71" s="114">
        <v>88</v>
      </c>
      <c r="I71" s="140">
        <v>143</v>
      </c>
      <c r="J71" s="115">
        <v>-8</v>
      </c>
      <c r="K71" s="116">
        <v>-5.5944055944055942</v>
      </c>
    </row>
    <row r="72" spans="1:11" ht="14.1" customHeight="1" x14ac:dyDescent="0.2">
      <c r="A72" s="306">
        <v>84</v>
      </c>
      <c r="B72" s="307" t="s">
        <v>308</v>
      </c>
      <c r="C72" s="308"/>
      <c r="D72" s="113">
        <v>1.8936635105608157</v>
      </c>
      <c r="E72" s="115">
        <v>104</v>
      </c>
      <c r="F72" s="114">
        <v>46</v>
      </c>
      <c r="G72" s="114">
        <v>100</v>
      </c>
      <c r="H72" s="114">
        <v>64</v>
      </c>
      <c r="I72" s="140">
        <v>71</v>
      </c>
      <c r="J72" s="115">
        <v>33</v>
      </c>
      <c r="K72" s="116">
        <v>46.478873239436616</v>
      </c>
    </row>
    <row r="73" spans="1:11" ht="14.1" customHeight="1" x14ac:dyDescent="0.2">
      <c r="A73" s="306" t="s">
        <v>309</v>
      </c>
      <c r="B73" s="307" t="s">
        <v>310</v>
      </c>
      <c r="C73" s="308"/>
      <c r="D73" s="113">
        <v>0.76474872541879102</v>
      </c>
      <c r="E73" s="115">
        <v>42</v>
      </c>
      <c r="F73" s="114">
        <v>21</v>
      </c>
      <c r="G73" s="114">
        <v>60</v>
      </c>
      <c r="H73" s="114">
        <v>30</v>
      </c>
      <c r="I73" s="140">
        <v>43</v>
      </c>
      <c r="J73" s="115">
        <v>-1</v>
      </c>
      <c r="K73" s="116">
        <v>-2.3255813953488373</v>
      </c>
    </row>
    <row r="74" spans="1:11" ht="14.1" customHeight="1" x14ac:dyDescent="0.2">
      <c r="A74" s="306" t="s">
        <v>311</v>
      </c>
      <c r="B74" s="307" t="s">
        <v>312</v>
      </c>
      <c r="C74" s="308"/>
      <c r="D74" s="113">
        <v>0.29133284777858703</v>
      </c>
      <c r="E74" s="115">
        <v>16</v>
      </c>
      <c r="F74" s="114">
        <v>4</v>
      </c>
      <c r="G74" s="114">
        <v>15</v>
      </c>
      <c r="H74" s="114">
        <v>10</v>
      </c>
      <c r="I74" s="140">
        <v>6</v>
      </c>
      <c r="J74" s="115">
        <v>10</v>
      </c>
      <c r="K74" s="116">
        <v>166.66666666666666</v>
      </c>
    </row>
    <row r="75" spans="1:11" ht="14.1" customHeight="1" x14ac:dyDescent="0.2">
      <c r="A75" s="306" t="s">
        <v>313</v>
      </c>
      <c r="B75" s="307" t="s">
        <v>314</v>
      </c>
      <c r="C75" s="308"/>
      <c r="D75" s="113">
        <v>0.21849963583394028</v>
      </c>
      <c r="E75" s="115">
        <v>12</v>
      </c>
      <c r="F75" s="114">
        <v>10</v>
      </c>
      <c r="G75" s="114">
        <v>6</v>
      </c>
      <c r="H75" s="114">
        <v>8</v>
      </c>
      <c r="I75" s="140" t="s">
        <v>514</v>
      </c>
      <c r="J75" s="115" t="s">
        <v>514</v>
      </c>
      <c r="K75" s="116" t="s">
        <v>514</v>
      </c>
    </row>
    <row r="76" spans="1:11" ht="14.1" customHeight="1" x14ac:dyDescent="0.2">
      <c r="A76" s="306">
        <v>91</v>
      </c>
      <c r="B76" s="307" t="s">
        <v>315</v>
      </c>
      <c r="C76" s="308"/>
      <c r="D76" s="113">
        <v>0.10924981791697014</v>
      </c>
      <c r="E76" s="115">
        <v>6</v>
      </c>
      <c r="F76" s="114">
        <v>10</v>
      </c>
      <c r="G76" s="114">
        <v>12</v>
      </c>
      <c r="H76" s="114">
        <v>10</v>
      </c>
      <c r="I76" s="140">
        <v>16</v>
      </c>
      <c r="J76" s="115">
        <v>-10</v>
      </c>
      <c r="K76" s="116">
        <v>-62.5</v>
      </c>
    </row>
    <row r="77" spans="1:11" ht="14.1" customHeight="1" x14ac:dyDescent="0.2">
      <c r="A77" s="306">
        <v>92</v>
      </c>
      <c r="B77" s="307" t="s">
        <v>316</v>
      </c>
      <c r="C77" s="308"/>
      <c r="D77" s="113">
        <v>0.45520757465404227</v>
      </c>
      <c r="E77" s="115">
        <v>25</v>
      </c>
      <c r="F77" s="114">
        <v>22</v>
      </c>
      <c r="G77" s="114">
        <v>25</v>
      </c>
      <c r="H77" s="114">
        <v>19</v>
      </c>
      <c r="I77" s="140">
        <v>17</v>
      </c>
      <c r="J77" s="115">
        <v>8</v>
      </c>
      <c r="K77" s="116">
        <v>47.058823529411768</v>
      </c>
    </row>
    <row r="78" spans="1:11" ht="14.1" customHeight="1" x14ac:dyDescent="0.2">
      <c r="A78" s="306">
        <v>93</v>
      </c>
      <c r="B78" s="307" t="s">
        <v>317</v>
      </c>
      <c r="C78" s="308"/>
      <c r="D78" s="113">
        <v>0.12745812090313183</v>
      </c>
      <c r="E78" s="115">
        <v>7</v>
      </c>
      <c r="F78" s="114">
        <v>3</v>
      </c>
      <c r="G78" s="114" t="s">
        <v>514</v>
      </c>
      <c r="H78" s="114">
        <v>5</v>
      </c>
      <c r="I78" s="140">
        <v>16</v>
      </c>
      <c r="J78" s="115">
        <v>-9</v>
      </c>
      <c r="K78" s="116">
        <v>-56.25</v>
      </c>
    </row>
    <row r="79" spans="1:11" ht="14.1" customHeight="1" x14ac:dyDescent="0.2">
      <c r="A79" s="306">
        <v>94</v>
      </c>
      <c r="B79" s="307" t="s">
        <v>318</v>
      </c>
      <c r="C79" s="308"/>
      <c r="D79" s="113" t="s">
        <v>514</v>
      </c>
      <c r="E79" s="115" t="s">
        <v>514</v>
      </c>
      <c r="F79" s="114">
        <v>11</v>
      </c>
      <c r="G79" s="114">
        <v>22</v>
      </c>
      <c r="H79" s="114">
        <v>10</v>
      </c>
      <c r="I79" s="140">
        <v>8</v>
      </c>
      <c r="J79" s="115" t="s">
        <v>514</v>
      </c>
      <c r="K79" s="116" t="s">
        <v>514</v>
      </c>
    </row>
    <row r="80" spans="1:11" ht="14.1" customHeight="1" x14ac:dyDescent="0.2">
      <c r="A80" s="306" t="s">
        <v>319</v>
      </c>
      <c r="B80" s="307" t="s">
        <v>320</v>
      </c>
      <c r="C80" s="308"/>
      <c r="D80" s="113" t="s">
        <v>514</v>
      </c>
      <c r="E80" s="115" t="s">
        <v>514</v>
      </c>
      <c r="F80" s="114" t="s">
        <v>514</v>
      </c>
      <c r="G80" s="114" t="s">
        <v>514</v>
      </c>
      <c r="H80" s="114">
        <v>0</v>
      </c>
      <c r="I80" s="140">
        <v>0</v>
      </c>
      <c r="J80" s="115" t="s">
        <v>514</v>
      </c>
      <c r="K80" s="116" t="s">
        <v>514</v>
      </c>
    </row>
    <row r="81" spans="1:11" ht="14.1" customHeight="1" x14ac:dyDescent="0.2">
      <c r="A81" s="310" t="s">
        <v>321</v>
      </c>
      <c r="B81" s="311" t="s">
        <v>334</v>
      </c>
      <c r="C81" s="312"/>
      <c r="D81" s="125">
        <v>0.12745812090313183</v>
      </c>
      <c r="E81" s="143">
        <v>7</v>
      </c>
      <c r="F81" s="144">
        <v>7</v>
      </c>
      <c r="G81" s="144">
        <v>45</v>
      </c>
      <c r="H81" s="144">
        <v>14</v>
      </c>
      <c r="I81" s="145">
        <v>11</v>
      </c>
      <c r="J81" s="143">
        <v>-4</v>
      </c>
      <c r="K81" s="146">
        <v>-36.363636363636367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5926</v>
      </c>
      <c r="E11" s="114">
        <v>4343</v>
      </c>
      <c r="F11" s="114">
        <v>5133</v>
      </c>
      <c r="G11" s="114">
        <v>3995</v>
      </c>
      <c r="H11" s="140">
        <v>5715</v>
      </c>
      <c r="I11" s="115">
        <v>211</v>
      </c>
      <c r="J11" s="116">
        <v>3.6920384951881013</v>
      </c>
    </row>
    <row r="12" spans="1:15" s="110" customFormat="1" ht="24.95" customHeight="1" x14ac:dyDescent="0.2">
      <c r="A12" s="193" t="s">
        <v>132</v>
      </c>
      <c r="B12" s="194" t="s">
        <v>133</v>
      </c>
      <c r="C12" s="113">
        <v>1.7887276409044888</v>
      </c>
      <c r="D12" s="115">
        <v>106</v>
      </c>
      <c r="E12" s="114">
        <v>151</v>
      </c>
      <c r="F12" s="114">
        <v>122</v>
      </c>
      <c r="G12" s="114">
        <v>68</v>
      </c>
      <c r="H12" s="140">
        <v>141</v>
      </c>
      <c r="I12" s="115">
        <v>-35</v>
      </c>
      <c r="J12" s="116">
        <v>-24.822695035460992</v>
      </c>
    </row>
    <row r="13" spans="1:15" s="110" customFormat="1" ht="24.95" customHeight="1" x14ac:dyDescent="0.2">
      <c r="A13" s="193" t="s">
        <v>134</v>
      </c>
      <c r="B13" s="199" t="s">
        <v>214</v>
      </c>
      <c r="C13" s="113">
        <v>0.86061424232197092</v>
      </c>
      <c r="D13" s="115">
        <v>51</v>
      </c>
      <c r="E13" s="114">
        <v>36</v>
      </c>
      <c r="F13" s="114">
        <v>49</v>
      </c>
      <c r="G13" s="114">
        <v>70</v>
      </c>
      <c r="H13" s="140">
        <v>43</v>
      </c>
      <c r="I13" s="115">
        <v>8</v>
      </c>
      <c r="J13" s="116">
        <v>18.604651162790699</v>
      </c>
    </row>
    <row r="14" spans="1:15" s="287" customFormat="1" ht="24.95" customHeight="1" x14ac:dyDescent="0.2">
      <c r="A14" s="193" t="s">
        <v>215</v>
      </c>
      <c r="B14" s="199" t="s">
        <v>137</v>
      </c>
      <c r="C14" s="113">
        <v>19.186635167060412</v>
      </c>
      <c r="D14" s="115">
        <v>1137</v>
      </c>
      <c r="E14" s="114">
        <v>739</v>
      </c>
      <c r="F14" s="114">
        <v>892</v>
      </c>
      <c r="G14" s="114">
        <v>772</v>
      </c>
      <c r="H14" s="140">
        <v>953</v>
      </c>
      <c r="I14" s="115">
        <v>184</v>
      </c>
      <c r="J14" s="116">
        <v>19.307450157397692</v>
      </c>
      <c r="K14" s="110"/>
      <c r="L14" s="110"/>
      <c r="M14" s="110"/>
      <c r="N14" s="110"/>
      <c r="O14" s="110"/>
    </row>
    <row r="15" spans="1:15" s="110" customFormat="1" ht="24.95" customHeight="1" x14ac:dyDescent="0.2">
      <c r="A15" s="193" t="s">
        <v>216</v>
      </c>
      <c r="B15" s="199" t="s">
        <v>217</v>
      </c>
      <c r="C15" s="113">
        <v>6.9861626729665876</v>
      </c>
      <c r="D15" s="115">
        <v>414</v>
      </c>
      <c r="E15" s="114">
        <v>190</v>
      </c>
      <c r="F15" s="114">
        <v>173</v>
      </c>
      <c r="G15" s="114">
        <v>152</v>
      </c>
      <c r="H15" s="140">
        <v>183</v>
      </c>
      <c r="I15" s="115">
        <v>231</v>
      </c>
      <c r="J15" s="116">
        <v>126.22950819672131</v>
      </c>
    </row>
    <row r="16" spans="1:15" s="287" customFormat="1" ht="24.95" customHeight="1" x14ac:dyDescent="0.2">
      <c r="A16" s="193" t="s">
        <v>218</v>
      </c>
      <c r="B16" s="199" t="s">
        <v>141</v>
      </c>
      <c r="C16" s="113">
        <v>8.9098886263921706</v>
      </c>
      <c r="D16" s="115">
        <v>528</v>
      </c>
      <c r="E16" s="114">
        <v>386</v>
      </c>
      <c r="F16" s="114">
        <v>506</v>
      </c>
      <c r="G16" s="114">
        <v>463</v>
      </c>
      <c r="H16" s="140">
        <v>554</v>
      </c>
      <c r="I16" s="115">
        <v>-26</v>
      </c>
      <c r="J16" s="116">
        <v>-4.6931407942238268</v>
      </c>
      <c r="K16" s="110"/>
      <c r="L16" s="110"/>
      <c r="M16" s="110"/>
      <c r="N16" s="110"/>
      <c r="O16" s="110"/>
    </row>
    <row r="17" spans="1:15" s="110" customFormat="1" ht="24.95" customHeight="1" x14ac:dyDescent="0.2">
      <c r="A17" s="193" t="s">
        <v>142</v>
      </c>
      <c r="B17" s="199" t="s">
        <v>220</v>
      </c>
      <c r="C17" s="113">
        <v>3.2905838677016539</v>
      </c>
      <c r="D17" s="115">
        <v>195</v>
      </c>
      <c r="E17" s="114">
        <v>163</v>
      </c>
      <c r="F17" s="114">
        <v>213</v>
      </c>
      <c r="G17" s="114">
        <v>157</v>
      </c>
      <c r="H17" s="140">
        <v>216</v>
      </c>
      <c r="I17" s="115">
        <v>-21</v>
      </c>
      <c r="J17" s="116">
        <v>-9.7222222222222214</v>
      </c>
    </row>
    <row r="18" spans="1:15" s="287" customFormat="1" ht="24.95" customHeight="1" x14ac:dyDescent="0.2">
      <c r="A18" s="201" t="s">
        <v>144</v>
      </c>
      <c r="B18" s="202" t="s">
        <v>145</v>
      </c>
      <c r="C18" s="113">
        <v>8.1505231184610185</v>
      </c>
      <c r="D18" s="115">
        <v>483</v>
      </c>
      <c r="E18" s="114">
        <v>409</v>
      </c>
      <c r="F18" s="114">
        <v>497</v>
      </c>
      <c r="G18" s="114">
        <v>374</v>
      </c>
      <c r="H18" s="140">
        <v>546</v>
      </c>
      <c r="I18" s="115">
        <v>-63</v>
      </c>
      <c r="J18" s="116">
        <v>-11.538461538461538</v>
      </c>
      <c r="K18" s="110"/>
      <c r="L18" s="110"/>
      <c r="M18" s="110"/>
      <c r="N18" s="110"/>
      <c r="O18" s="110"/>
    </row>
    <row r="19" spans="1:15" s="110" customFormat="1" ht="24.95" customHeight="1" x14ac:dyDescent="0.2">
      <c r="A19" s="193" t="s">
        <v>146</v>
      </c>
      <c r="B19" s="199" t="s">
        <v>147</v>
      </c>
      <c r="C19" s="113">
        <v>11.356733040836989</v>
      </c>
      <c r="D19" s="115">
        <v>673</v>
      </c>
      <c r="E19" s="114">
        <v>468</v>
      </c>
      <c r="F19" s="114">
        <v>561</v>
      </c>
      <c r="G19" s="114">
        <v>481</v>
      </c>
      <c r="H19" s="140">
        <v>683</v>
      </c>
      <c r="I19" s="115">
        <v>-10</v>
      </c>
      <c r="J19" s="116">
        <v>-1.4641288433382138</v>
      </c>
    </row>
    <row r="20" spans="1:15" s="287" customFormat="1" ht="24.95" customHeight="1" x14ac:dyDescent="0.2">
      <c r="A20" s="193" t="s">
        <v>148</v>
      </c>
      <c r="B20" s="199" t="s">
        <v>149</v>
      </c>
      <c r="C20" s="113">
        <v>5.1805602429969628</v>
      </c>
      <c r="D20" s="115">
        <v>307</v>
      </c>
      <c r="E20" s="114">
        <v>269</v>
      </c>
      <c r="F20" s="114">
        <v>267</v>
      </c>
      <c r="G20" s="114">
        <v>252</v>
      </c>
      <c r="H20" s="140">
        <v>276</v>
      </c>
      <c r="I20" s="115">
        <v>31</v>
      </c>
      <c r="J20" s="116">
        <v>11.231884057971014</v>
      </c>
      <c r="K20" s="110"/>
      <c r="L20" s="110"/>
      <c r="M20" s="110"/>
      <c r="N20" s="110"/>
      <c r="O20" s="110"/>
    </row>
    <row r="21" spans="1:15" s="110" customFormat="1" ht="24.95" customHeight="1" x14ac:dyDescent="0.2">
      <c r="A21" s="201" t="s">
        <v>150</v>
      </c>
      <c r="B21" s="202" t="s">
        <v>151</v>
      </c>
      <c r="C21" s="113">
        <v>11.592980087748904</v>
      </c>
      <c r="D21" s="115">
        <v>687</v>
      </c>
      <c r="E21" s="114">
        <v>534</v>
      </c>
      <c r="F21" s="114">
        <v>407</v>
      </c>
      <c r="G21" s="114">
        <v>305</v>
      </c>
      <c r="H21" s="140">
        <v>563</v>
      </c>
      <c r="I21" s="115">
        <v>124</v>
      </c>
      <c r="J21" s="116">
        <v>22.024866785079929</v>
      </c>
    </row>
    <row r="22" spans="1:15" s="110" customFormat="1" ht="24.95" customHeight="1" x14ac:dyDescent="0.2">
      <c r="A22" s="201" t="s">
        <v>152</v>
      </c>
      <c r="B22" s="199" t="s">
        <v>153</v>
      </c>
      <c r="C22" s="113">
        <v>0.59061761727978401</v>
      </c>
      <c r="D22" s="115">
        <v>35</v>
      </c>
      <c r="E22" s="114">
        <v>18</v>
      </c>
      <c r="F22" s="114">
        <v>31</v>
      </c>
      <c r="G22" s="114">
        <v>18</v>
      </c>
      <c r="H22" s="140">
        <v>28</v>
      </c>
      <c r="I22" s="115">
        <v>7</v>
      </c>
      <c r="J22" s="116">
        <v>25</v>
      </c>
    </row>
    <row r="23" spans="1:15" s="110" customFormat="1" ht="24.95" customHeight="1" x14ac:dyDescent="0.2">
      <c r="A23" s="193" t="s">
        <v>154</v>
      </c>
      <c r="B23" s="199" t="s">
        <v>155</v>
      </c>
      <c r="C23" s="113">
        <v>0.47249409382382718</v>
      </c>
      <c r="D23" s="115">
        <v>28</v>
      </c>
      <c r="E23" s="114">
        <v>27</v>
      </c>
      <c r="F23" s="114">
        <v>35</v>
      </c>
      <c r="G23" s="114">
        <v>22</v>
      </c>
      <c r="H23" s="140">
        <v>29</v>
      </c>
      <c r="I23" s="115">
        <v>-1</v>
      </c>
      <c r="J23" s="116">
        <v>-3.4482758620689653</v>
      </c>
    </row>
    <row r="24" spans="1:15" s="110" customFormat="1" ht="24.95" customHeight="1" x14ac:dyDescent="0.2">
      <c r="A24" s="193" t="s">
        <v>156</v>
      </c>
      <c r="B24" s="199" t="s">
        <v>221</v>
      </c>
      <c r="C24" s="113">
        <v>3.4424569692878837</v>
      </c>
      <c r="D24" s="115">
        <v>204</v>
      </c>
      <c r="E24" s="114">
        <v>172</v>
      </c>
      <c r="F24" s="114">
        <v>198</v>
      </c>
      <c r="G24" s="114">
        <v>137</v>
      </c>
      <c r="H24" s="140">
        <v>199</v>
      </c>
      <c r="I24" s="115">
        <v>5</v>
      </c>
      <c r="J24" s="116">
        <v>2.512562814070352</v>
      </c>
    </row>
    <row r="25" spans="1:15" s="110" customFormat="1" ht="24.95" customHeight="1" x14ac:dyDescent="0.2">
      <c r="A25" s="193" t="s">
        <v>222</v>
      </c>
      <c r="B25" s="204" t="s">
        <v>159</v>
      </c>
      <c r="C25" s="113">
        <v>4.4549443131960853</v>
      </c>
      <c r="D25" s="115">
        <v>264</v>
      </c>
      <c r="E25" s="114">
        <v>253</v>
      </c>
      <c r="F25" s="114">
        <v>285</v>
      </c>
      <c r="G25" s="114">
        <v>225</v>
      </c>
      <c r="H25" s="140">
        <v>266</v>
      </c>
      <c r="I25" s="115">
        <v>-2</v>
      </c>
      <c r="J25" s="116">
        <v>-0.75187969924812026</v>
      </c>
    </row>
    <row r="26" spans="1:15" s="110" customFormat="1" ht="24.95" customHeight="1" x14ac:dyDescent="0.2">
      <c r="A26" s="201">
        <v>782.78300000000002</v>
      </c>
      <c r="B26" s="203" t="s">
        <v>160</v>
      </c>
      <c r="C26" s="113">
        <v>3.1218359770502868</v>
      </c>
      <c r="D26" s="115">
        <v>185</v>
      </c>
      <c r="E26" s="114">
        <v>156</v>
      </c>
      <c r="F26" s="114">
        <v>139</v>
      </c>
      <c r="G26" s="114">
        <v>138</v>
      </c>
      <c r="H26" s="140">
        <v>132</v>
      </c>
      <c r="I26" s="115">
        <v>53</v>
      </c>
      <c r="J26" s="116">
        <v>40.151515151515149</v>
      </c>
    </row>
    <row r="27" spans="1:15" s="110" customFormat="1" ht="24.95" customHeight="1" x14ac:dyDescent="0.2">
      <c r="A27" s="193" t="s">
        <v>161</v>
      </c>
      <c r="B27" s="199" t="s">
        <v>162</v>
      </c>
      <c r="C27" s="113">
        <v>2.4974687816402295</v>
      </c>
      <c r="D27" s="115">
        <v>148</v>
      </c>
      <c r="E27" s="114">
        <v>94</v>
      </c>
      <c r="F27" s="114">
        <v>203</v>
      </c>
      <c r="G27" s="114">
        <v>135</v>
      </c>
      <c r="H27" s="140">
        <v>290</v>
      </c>
      <c r="I27" s="115">
        <v>-142</v>
      </c>
      <c r="J27" s="116">
        <v>-48.96551724137931</v>
      </c>
    </row>
    <row r="28" spans="1:15" s="110" customFormat="1" ht="24.95" customHeight="1" x14ac:dyDescent="0.2">
      <c r="A28" s="193" t="s">
        <v>163</v>
      </c>
      <c r="B28" s="199" t="s">
        <v>164</v>
      </c>
      <c r="C28" s="113">
        <v>2.9868376645291934</v>
      </c>
      <c r="D28" s="115">
        <v>177</v>
      </c>
      <c r="E28" s="114">
        <v>128</v>
      </c>
      <c r="F28" s="114">
        <v>261</v>
      </c>
      <c r="G28" s="114">
        <v>166</v>
      </c>
      <c r="H28" s="140">
        <v>416</v>
      </c>
      <c r="I28" s="115">
        <v>-239</v>
      </c>
      <c r="J28" s="116">
        <v>-57.45192307692308</v>
      </c>
    </row>
    <row r="29" spans="1:15" s="110" customFormat="1" ht="24.95" customHeight="1" x14ac:dyDescent="0.2">
      <c r="A29" s="193">
        <v>86</v>
      </c>
      <c r="B29" s="199" t="s">
        <v>165</v>
      </c>
      <c r="C29" s="113">
        <v>12.639217009787378</v>
      </c>
      <c r="D29" s="115">
        <v>749</v>
      </c>
      <c r="E29" s="114">
        <v>389</v>
      </c>
      <c r="F29" s="114">
        <v>432</v>
      </c>
      <c r="G29" s="114">
        <v>368</v>
      </c>
      <c r="H29" s="140">
        <v>451</v>
      </c>
      <c r="I29" s="115">
        <v>298</v>
      </c>
      <c r="J29" s="116">
        <v>66.075388026607541</v>
      </c>
    </row>
    <row r="30" spans="1:15" s="110" customFormat="1" ht="24.95" customHeight="1" x14ac:dyDescent="0.2">
      <c r="A30" s="193">
        <v>87.88</v>
      </c>
      <c r="B30" s="204" t="s">
        <v>166</v>
      </c>
      <c r="C30" s="113">
        <v>8.6736415794802557</v>
      </c>
      <c r="D30" s="115">
        <v>514</v>
      </c>
      <c r="E30" s="114">
        <v>337</v>
      </c>
      <c r="F30" s="114">
        <v>588</v>
      </c>
      <c r="G30" s="114">
        <v>351</v>
      </c>
      <c r="H30" s="140">
        <v>492</v>
      </c>
      <c r="I30" s="115">
        <v>22</v>
      </c>
      <c r="J30" s="116">
        <v>4.4715447154471546</v>
      </c>
    </row>
    <row r="31" spans="1:15" s="110" customFormat="1" ht="24.95" customHeight="1" x14ac:dyDescent="0.2">
      <c r="A31" s="193" t="s">
        <v>167</v>
      </c>
      <c r="B31" s="199" t="s">
        <v>168</v>
      </c>
      <c r="C31" s="113">
        <v>3.0037124535943303</v>
      </c>
      <c r="D31" s="115">
        <v>178</v>
      </c>
      <c r="E31" s="114">
        <v>163</v>
      </c>
      <c r="F31" s="114">
        <v>166</v>
      </c>
      <c r="G31" s="114">
        <v>113</v>
      </c>
      <c r="H31" s="140">
        <v>207</v>
      </c>
      <c r="I31" s="115">
        <v>-29</v>
      </c>
      <c r="J31" s="116">
        <v>-14.009661835748792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1.7887276409044888</v>
      </c>
      <c r="D34" s="115">
        <v>106</v>
      </c>
      <c r="E34" s="114">
        <v>151</v>
      </c>
      <c r="F34" s="114">
        <v>122</v>
      </c>
      <c r="G34" s="114">
        <v>68</v>
      </c>
      <c r="H34" s="140">
        <v>141</v>
      </c>
      <c r="I34" s="115">
        <v>-35</v>
      </c>
      <c r="J34" s="116">
        <v>-24.822695035460992</v>
      </c>
    </row>
    <row r="35" spans="1:10" s="110" customFormat="1" ht="24.95" customHeight="1" x14ac:dyDescent="0.2">
      <c r="A35" s="292" t="s">
        <v>171</v>
      </c>
      <c r="B35" s="293" t="s">
        <v>172</v>
      </c>
      <c r="C35" s="113">
        <v>28.197772527843401</v>
      </c>
      <c r="D35" s="115">
        <v>1671</v>
      </c>
      <c r="E35" s="114">
        <v>1184</v>
      </c>
      <c r="F35" s="114">
        <v>1438</v>
      </c>
      <c r="G35" s="114">
        <v>1216</v>
      </c>
      <c r="H35" s="140">
        <v>1542</v>
      </c>
      <c r="I35" s="115">
        <v>129</v>
      </c>
      <c r="J35" s="116">
        <v>8.3657587548638137</v>
      </c>
    </row>
    <row r="36" spans="1:10" s="110" customFormat="1" ht="24.95" customHeight="1" x14ac:dyDescent="0.2">
      <c r="A36" s="294" t="s">
        <v>173</v>
      </c>
      <c r="B36" s="295" t="s">
        <v>174</v>
      </c>
      <c r="C36" s="125">
        <v>70.013499831252105</v>
      </c>
      <c r="D36" s="143">
        <v>4149</v>
      </c>
      <c r="E36" s="144">
        <v>3008</v>
      </c>
      <c r="F36" s="144">
        <v>3573</v>
      </c>
      <c r="G36" s="144">
        <v>2711</v>
      </c>
      <c r="H36" s="145">
        <v>4032</v>
      </c>
      <c r="I36" s="143">
        <v>117</v>
      </c>
      <c r="J36" s="146">
        <v>2.9017857142857144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5926</v>
      </c>
      <c r="F11" s="264">
        <v>4343</v>
      </c>
      <c r="G11" s="264">
        <v>5133</v>
      </c>
      <c r="H11" s="264">
        <v>3995</v>
      </c>
      <c r="I11" s="265">
        <v>5715</v>
      </c>
      <c r="J11" s="263">
        <v>211</v>
      </c>
      <c r="K11" s="266">
        <v>3.6920384951881013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17.229159635504555</v>
      </c>
      <c r="E13" s="115">
        <v>1021</v>
      </c>
      <c r="F13" s="114">
        <v>889</v>
      </c>
      <c r="G13" s="114">
        <v>1025</v>
      </c>
      <c r="H13" s="114">
        <v>711</v>
      </c>
      <c r="I13" s="140">
        <v>897</v>
      </c>
      <c r="J13" s="115">
        <v>124</v>
      </c>
      <c r="K13" s="116">
        <v>13.823857302118173</v>
      </c>
    </row>
    <row r="14" spans="1:17" ht="15.95" customHeight="1" x14ac:dyDescent="0.2">
      <c r="A14" s="306" t="s">
        <v>230</v>
      </c>
      <c r="B14" s="307"/>
      <c r="C14" s="308"/>
      <c r="D14" s="113">
        <v>64.748565642929464</v>
      </c>
      <c r="E14" s="115">
        <v>3837</v>
      </c>
      <c r="F14" s="114">
        <v>2752</v>
      </c>
      <c r="G14" s="114">
        <v>3283</v>
      </c>
      <c r="H14" s="114">
        <v>2573</v>
      </c>
      <c r="I14" s="140">
        <v>3648</v>
      </c>
      <c r="J14" s="115">
        <v>189</v>
      </c>
      <c r="K14" s="116">
        <v>5.1809210526315788</v>
      </c>
    </row>
    <row r="15" spans="1:17" ht="15.95" customHeight="1" x14ac:dyDescent="0.2">
      <c r="A15" s="306" t="s">
        <v>231</v>
      </c>
      <c r="B15" s="307"/>
      <c r="C15" s="308"/>
      <c r="D15" s="113">
        <v>9.0280121498481272</v>
      </c>
      <c r="E15" s="115">
        <v>535</v>
      </c>
      <c r="F15" s="114">
        <v>349</v>
      </c>
      <c r="G15" s="114">
        <v>384</v>
      </c>
      <c r="H15" s="114">
        <v>330</v>
      </c>
      <c r="I15" s="140">
        <v>512</v>
      </c>
      <c r="J15" s="115">
        <v>23</v>
      </c>
      <c r="K15" s="116">
        <v>4.4921875</v>
      </c>
    </row>
    <row r="16" spans="1:17" ht="15.95" customHeight="1" x14ac:dyDescent="0.2">
      <c r="A16" s="306" t="s">
        <v>232</v>
      </c>
      <c r="B16" s="307"/>
      <c r="C16" s="308"/>
      <c r="D16" s="113">
        <v>8.791765102936214</v>
      </c>
      <c r="E16" s="115">
        <v>521</v>
      </c>
      <c r="F16" s="114">
        <v>336</v>
      </c>
      <c r="G16" s="114">
        <v>409</v>
      </c>
      <c r="H16" s="114">
        <v>368</v>
      </c>
      <c r="I16" s="140">
        <v>650</v>
      </c>
      <c r="J16" s="115">
        <v>-129</v>
      </c>
      <c r="K16" s="116">
        <v>-19.846153846153847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1.3837327033412081</v>
      </c>
      <c r="E18" s="115">
        <v>82</v>
      </c>
      <c r="F18" s="114">
        <v>122</v>
      </c>
      <c r="G18" s="114">
        <v>111</v>
      </c>
      <c r="H18" s="114">
        <v>60</v>
      </c>
      <c r="I18" s="140">
        <v>221</v>
      </c>
      <c r="J18" s="115">
        <v>-139</v>
      </c>
      <c r="K18" s="116">
        <v>-62.895927601809952</v>
      </c>
    </row>
    <row r="19" spans="1:11" ht="14.1" customHeight="1" x14ac:dyDescent="0.2">
      <c r="A19" s="306" t="s">
        <v>235</v>
      </c>
      <c r="B19" s="307" t="s">
        <v>236</v>
      </c>
      <c r="C19" s="308"/>
      <c r="D19" s="113">
        <v>0.69186635167060406</v>
      </c>
      <c r="E19" s="115">
        <v>41</v>
      </c>
      <c r="F19" s="114">
        <v>86</v>
      </c>
      <c r="G19" s="114">
        <v>58</v>
      </c>
      <c r="H19" s="114">
        <v>28</v>
      </c>
      <c r="I19" s="140">
        <v>40</v>
      </c>
      <c r="J19" s="115">
        <v>1</v>
      </c>
      <c r="K19" s="116">
        <v>2.5</v>
      </c>
    </row>
    <row r="20" spans="1:11" ht="14.1" customHeight="1" x14ac:dyDescent="0.2">
      <c r="A20" s="306">
        <v>12</v>
      </c>
      <c r="B20" s="307" t="s">
        <v>237</v>
      </c>
      <c r="C20" s="308"/>
      <c r="D20" s="113">
        <v>1.5187310158623017</v>
      </c>
      <c r="E20" s="115">
        <v>90</v>
      </c>
      <c r="F20" s="114">
        <v>95</v>
      </c>
      <c r="G20" s="114">
        <v>62</v>
      </c>
      <c r="H20" s="114">
        <v>56</v>
      </c>
      <c r="I20" s="140">
        <v>106</v>
      </c>
      <c r="J20" s="115">
        <v>-16</v>
      </c>
      <c r="K20" s="116">
        <v>-15.09433962264151</v>
      </c>
    </row>
    <row r="21" spans="1:11" ht="14.1" customHeight="1" x14ac:dyDescent="0.2">
      <c r="A21" s="306">
        <v>21</v>
      </c>
      <c r="B21" s="307" t="s">
        <v>238</v>
      </c>
      <c r="C21" s="308"/>
      <c r="D21" s="113">
        <v>0.50624367195410058</v>
      </c>
      <c r="E21" s="115">
        <v>30</v>
      </c>
      <c r="F21" s="114">
        <v>33</v>
      </c>
      <c r="G21" s="114">
        <v>36</v>
      </c>
      <c r="H21" s="114">
        <v>18</v>
      </c>
      <c r="I21" s="140">
        <v>47</v>
      </c>
      <c r="J21" s="115">
        <v>-17</v>
      </c>
      <c r="K21" s="116">
        <v>-36.170212765957444</v>
      </c>
    </row>
    <row r="22" spans="1:11" ht="14.1" customHeight="1" x14ac:dyDescent="0.2">
      <c r="A22" s="306">
        <v>22</v>
      </c>
      <c r="B22" s="307" t="s">
        <v>239</v>
      </c>
      <c r="C22" s="308"/>
      <c r="D22" s="113">
        <v>4.8093148835639559</v>
      </c>
      <c r="E22" s="115">
        <v>285</v>
      </c>
      <c r="F22" s="114">
        <v>112</v>
      </c>
      <c r="G22" s="114">
        <v>135</v>
      </c>
      <c r="H22" s="114">
        <v>131</v>
      </c>
      <c r="I22" s="140">
        <v>149</v>
      </c>
      <c r="J22" s="115">
        <v>136</v>
      </c>
      <c r="K22" s="116">
        <v>91.275167785234899</v>
      </c>
    </row>
    <row r="23" spans="1:11" ht="14.1" customHeight="1" x14ac:dyDescent="0.2">
      <c r="A23" s="306">
        <v>23</v>
      </c>
      <c r="B23" s="307" t="s">
        <v>240</v>
      </c>
      <c r="C23" s="308"/>
      <c r="D23" s="113">
        <v>0.55686803914951066</v>
      </c>
      <c r="E23" s="115">
        <v>33</v>
      </c>
      <c r="F23" s="114">
        <v>26</v>
      </c>
      <c r="G23" s="114">
        <v>30</v>
      </c>
      <c r="H23" s="114">
        <v>27</v>
      </c>
      <c r="I23" s="140">
        <v>43</v>
      </c>
      <c r="J23" s="115">
        <v>-10</v>
      </c>
      <c r="K23" s="116">
        <v>-23.255813953488371</v>
      </c>
    </row>
    <row r="24" spans="1:11" ht="14.1" customHeight="1" x14ac:dyDescent="0.2">
      <c r="A24" s="306">
        <v>24</v>
      </c>
      <c r="B24" s="307" t="s">
        <v>241</v>
      </c>
      <c r="C24" s="308"/>
      <c r="D24" s="113">
        <v>4.2693216334795814</v>
      </c>
      <c r="E24" s="115">
        <v>253</v>
      </c>
      <c r="F24" s="114">
        <v>171</v>
      </c>
      <c r="G24" s="114">
        <v>281</v>
      </c>
      <c r="H24" s="114">
        <v>183</v>
      </c>
      <c r="I24" s="140">
        <v>220</v>
      </c>
      <c r="J24" s="115">
        <v>33</v>
      </c>
      <c r="K24" s="116">
        <v>15</v>
      </c>
    </row>
    <row r="25" spans="1:11" ht="14.1" customHeight="1" x14ac:dyDescent="0.2">
      <c r="A25" s="306">
        <v>25</v>
      </c>
      <c r="B25" s="307" t="s">
        <v>242</v>
      </c>
      <c r="C25" s="308"/>
      <c r="D25" s="113">
        <v>5.6868039149510627</v>
      </c>
      <c r="E25" s="115">
        <v>337</v>
      </c>
      <c r="F25" s="114">
        <v>236</v>
      </c>
      <c r="G25" s="114">
        <v>238</v>
      </c>
      <c r="H25" s="114">
        <v>238</v>
      </c>
      <c r="I25" s="140">
        <v>283</v>
      </c>
      <c r="J25" s="115">
        <v>54</v>
      </c>
      <c r="K25" s="116">
        <v>19.081272084805654</v>
      </c>
    </row>
    <row r="26" spans="1:11" ht="14.1" customHeight="1" x14ac:dyDescent="0.2">
      <c r="A26" s="306">
        <v>26</v>
      </c>
      <c r="B26" s="307" t="s">
        <v>243</v>
      </c>
      <c r="C26" s="308"/>
      <c r="D26" s="113">
        <v>1.9743503206209922</v>
      </c>
      <c r="E26" s="115">
        <v>117</v>
      </c>
      <c r="F26" s="114">
        <v>68</v>
      </c>
      <c r="G26" s="114">
        <v>91</v>
      </c>
      <c r="H26" s="114">
        <v>70</v>
      </c>
      <c r="I26" s="140">
        <v>156</v>
      </c>
      <c r="J26" s="115">
        <v>-39</v>
      </c>
      <c r="K26" s="116">
        <v>-25</v>
      </c>
    </row>
    <row r="27" spans="1:11" ht="14.1" customHeight="1" x14ac:dyDescent="0.2">
      <c r="A27" s="306">
        <v>27</v>
      </c>
      <c r="B27" s="307" t="s">
        <v>244</v>
      </c>
      <c r="C27" s="308"/>
      <c r="D27" s="113">
        <v>1.7043536955788052</v>
      </c>
      <c r="E27" s="115">
        <v>101</v>
      </c>
      <c r="F27" s="114">
        <v>75</v>
      </c>
      <c r="G27" s="114">
        <v>101</v>
      </c>
      <c r="H27" s="114">
        <v>65</v>
      </c>
      <c r="I27" s="140">
        <v>102</v>
      </c>
      <c r="J27" s="115">
        <v>-1</v>
      </c>
      <c r="K27" s="116">
        <v>-0.98039215686274506</v>
      </c>
    </row>
    <row r="28" spans="1:11" ht="14.1" customHeight="1" x14ac:dyDescent="0.2">
      <c r="A28" s="306">
        <v>28</v>
      </c>
      <c r="B28" s="307" t="s">
        <v>245</v>
      </c>
      <c r="C28" s="308"/>
      <c r="D28" s="113">
        <v>0.23624704691191359</v>
      </c>
      <c r="E28" s="115">
        <v>14</v>
      </c>
      <c r="F28" s="114">
        <v>11</v>
      </c>
      <c r="G28" s="114">
        <v>21</v>
      </c>
      <c r="H28" s="114">
        <v>18</v>
      </c>
      <c r="I28" s="140">
        <v>19</v>
      </c>
      <c r="J28" s="115">
        <v>-5</v>
      </c>
      <c r="K28" s="116">
        <v>-26.315789473684209</v>
      </c>
    </row>
    <row r="29" spans="1:11" ht="14.1" customHeight="1" x14ac:dyDescent="0.2">
      <c r="A29" s="306">
        <v>29</v>
      </c>
      <c r="B29" s="307" t="s">
        <v>246</v>
      </c>
      <c r="C29" s="308"/>
      <c r="D29" s="113">
        <v>5.9230509618629767</v>
      </c>
      <c r="E29" s="115">
        <v>351</v>
      </c>
      <c r="F29" s="114">
        <v>201</v>
      </c>
      <c r="G29" s="114">
        <v>221</v>
      </c>
      <c r="H29" s="114">
        <v>158</v>
      </c>
      <c r="I29" s="140">
        <v>292</v>
      </c>
      <c r="J29" s="115">
        <v>59</v>
      </c>
      <c r="K29" s="116">
        <v>20.205479452054796</v>
      </c>
    </row>
    <row r="30" spans="1:11" ht="14.1" customHeight="1" x14ac:dyDescent="0.2">
      <c r="A30" s="306" t="s">
        <v>247</v>
      </c>
      <c r="B30" s="307" t="s">
        <v>248</v>
      </c>
      <c r="C30" s="308"/>
      <c r="D30" s="113">
        <v>1.2149848126898415</v>
      </c>
      <c r="E30" s="115">
        <v>72</v>
      </c>
      <c r="F30" s="114" t="s">
        <v>514</v>
      </c>
      <c r="G30" s="114">
        <v>52</v>
      </c>
      <c r="H30" s="114" t="s">
        <v>514</v>
      </c>
      <c r="I30" s="140">
        <v>55</v>
      </c>
      <c r="J30" s="115">
        <v>17</v>
      </c>
      <c r="K30" s="116">
        <v>30.90909090909091</v>
      </c>
    </row>
    <row r="31" spans="1:11" ht="14.1" customHeight="1" x14ac:dyDescent="0.2">
      <c r="A31" s="306" t="s">
        <v>249</v>
      </c>
      <c r="B31" s="307" t="s">
        <v>250</v>
      </c>
      <c r="C31" s="308"/>
      <c r="D31" s="113">
        <v>4.7080661491731357</v>
      </c>
      <c r="E31" s="115">
        <v>279</v>
      </c>
      <c r="F31" s="114">
        <v>148</v>
      </c>
      <c r="G31" s="114">
        <v>169</v>
      </c>
      <c r="H31" s="114">
        <v>115</v>
      </c>
      <c r="I31" s="140">
        <v>237</v>
      </c>
      <c r="J31" s="115">
        <v>42</v>
      </c>
      <c r="K31" s="116">
        <v>17.721518987341771</v>
      </c>
    </row>
    <row r="32" spans="1:11" ht="14.1" customHeight="1" x14ac:dyDescent="0.2">
      <c r="A32" s="306">
        <v>31</v>
      </c>
      <c r="B32" s="307" t="s">
        <v>251</v>
      </c>
      <c r="C32" s="308"/>
      <c r="D32" s="113">
        <v>0.52311846101923731</v>
      </c>
      <c r="E32" s="115">
        <v>31</v>
      </c>
      <c r="F32" s="114">
        <v>25</v>
      </c>
      <c r="G32" s="114">
        <v>25</v>
      </c>
      <c r="H32" s="114">
        <v>21</v>
      </c>
      <c r="I32" s="140">
        <v>30</v>
      </c>
      <c r="J32" s="115">
        <v>1</v>
      </c>
      <c r="K32" s="116">
        <v>3.3333333333333335</v>
      </c>
    </row>
    <row r="33" spans="1:11" ht="14.1" customHeight="1" x14ac:dyDescent="0.2">
      <c r="A33" s="306">
        <v>32</v>
      </c>
      <c r="B33" s="307" t="s">
        <v>252</v>
      </c>
      <c r="C33" s="308"/>
      <c r="D33" s="113">
        <v>3.0543368207897403</v>
      </c>
      <c r="E33" s="115">
        <v>181</v>
      </c>
      <c r="F33" s="114">
        <v>211</v>
      </c>
      <c r="G33" s="114">
        <v>219</v>
      </c>
      <c r="H33" s="114">
        <v>172</v>
      </c>
      <c r="I33" s="140">
        <v>201</v>
      </c>
      <c r="J33" s="115">
        <v>-20</v>
      </c>
      <c r="K33" s="116">
        <v>-9.9502487562189046</v>
      </c>
    </row>
    <row r="34" spans="1:11" ht="14.1" customHeight="1" x14ac:dyDescent="0.2">
      <c r="A34" s="306">
        <v>33</v>
      </c>
      <c r="B34" s="307" t="s">
        <v>253</v>
      </c>
      <c r="C34" s="308"/>
      <c r="D34" s="113">
        <v>1.5187310158623017</v>
      </c>
      <c r="E34" s="115">
        <v>90</v>
      </c>
      <c r="F34" s="114">
        <v>101</v>
      </c>
      <c r="G34" s="114">
        <v>93</v>
      </c>
      <c r="H34" s="114">
        <v>53</v>
      </c>
      <c r="I34" s="140">
        <v>79</v>
      </c>
      <c r="J34" s="115">
        <v>11</v>
      </c>
      <c r="K34" s="116">
        <v>13.924050632911392</v>
      </c>
    </row>
    <row r="35" spans="1:11" ht="14.1" customHeight="1" x14ac:dyDescent="0.2">
      <c r="A35" s="306">
        <v>34</v>
      </c>
      <c r="B35" s="307" t="s">
        <v>254</v>
      </c>
      <c r="C35" s="308"/>
      <c r="D35" s="113">
        <v>2.8518393520081</v>
      </c>
      <c r="E35" s="115">
        <v>169</v>
      </c>
      <c r="F35" s="114">
        <v>137</v>
      </c>
      <c r="G35" s="114">
        <v>142</v>
      </c>
      <c r="H35" s="114">
        <v>130</v>
      </c>
      <c r="I35" s="140">
        <v>281</v>
      </c>
      <c r="J35" s="115">
        <v>-112</v>
      </c>
      <c r="K35" s="116">
        <v>-39.857651245551601</v>
      </c>
    </row>
    <row r="36" spans="1:11" ht="14.1" customHeight="1" x14ac:dyDescent="0.2">
      <c r="A36" s="306">
        <v>41</v>
      </c>
      <c r="B36" s="307" t="s">
        <v>255</v>
      </c>
      <c r="C36" s="308"/>
      <c r="D36" s="113">
        <v>0.57374282821464728</v>
      </c>
      <c r="E36" s="115">
        <v>34</v>
      </c>
      <c r="F36" s="114">
        <v>33</v>
      </c>
      <c r="G36" s="114">
        <v>59</v>
      </c>
      <c r="H36" s="114">
        <v>22</v>
      </c>
      <c r="I36" s="140">
        <v>21</v>
      </c>
      <c r="J36" s="115">
        <v>13</v>
      </c>
      <c r="K36" s="116">
        <v>61.904761904761905</v>
      </c>
    </row>
    <row r="37" spans="1:11" ht="14.1" customHeight="1" x14ac:dyDescent="0.2">
      <c r="A37" s="306">
        <v>42</v>
      </c>
      <c r="B37" s="307" t="s">
        <v>256</v>
      </c>
      <c r="C37" s="308"/>
      <c r="D37" s="113">
        <v>0.10124873439082012</v>
      </c>
      <c r="E37" s="115">
        <v>6</v>
      </c>
      <c r="F37" s="114">
        <v>3</v>
      </c>
      <c r="G37" s="114" t="s">
        <v>514</v>
      </c>
      <c r="H37" s="114" t="s">
        <v>514</v>
      </c>
      <c r="I37" s="140">
        <v>8</v>
      </c>
      <c r="J37" s="115">
        <v>-2</v>
      </c>
      <c r="K37" s="116">
        <v>-25</v>
      </c>
    </row>
    <row r="38" spans="1:11" ht="14.1" customHeight="1" x14ac:dyDescent="0.2">
      <c r="A38" s="306">
        <v>43</v>
      </c>
      <c r="B38" s="307" t="s">
        <v>257</v>
      </c>
      <c r="C38" s="308"/>
      <c r="D38" s="113">
        <v>0.67499156260546744</v>
      </c>
      <c r="E38" s="115">
        <v>40</v>
      </c>
      <c r="F38" s="114">
        <v>15</v>
      </c>
      <c r="G38" s="114">
        <v>18</v>
      </c>
      <c r="H38" s="114">
        <v>15</v>
      </c>
      <c r="I38" s="140">
        <v>21</v>
      </c>
      <c r="J38" s="115">
        <v>19</v>
      </c>
      <c r="K38" s="116">
        <v>90.476190476190482</v>
      </c>
    </row>
    <row r="39" spans="1:11" ht="14.1" customHeight="1" x14ac:dyDescent="0.2">
      <c r="A39" s="306">
        <v>51</v>
      </c>
      <c r="B39" s="307" t="s">
        <v>258</v>
      </c>
      <c r="C39" s="308"/>
      <c r="D39" s="113">
        <v>4.0499493756328047</v>
      </c>
      <c r="E39" s="115">
        <v>240</v>
      </c>
      <c r="F39" s="114">
        <v>217</v>
      </c>
      <c r="G39" s="114">
        <v>270</v>
      </c>
      <c r="H39" s="114">
        <v>220</v>
      </c>
      <c r="I39" s="140">
        <v>254</v>
      </c>
      <c r="J39" s="115">
        <v>-14</v>
      </c>
      <c r="K39" s="116">
        <v>-5.5118110236220472</v>
      </c>
    </row>
    <row r="40" spans="1:11" ht="14.1" customHeight="1" x14ac:dyDescent="0.2">
      <c r="A40" s="306" t="s">
        <v>259</v>
      </c>
      <c r="B40" s="307" t="s">
        <v>260</v>
      </c>
      <c r="C40" s="308"/>
      <c r="D40" s="113">
        <v>3.6955788052649341</v>
      </c>
      <c r="E40" s="115">
        <v>219</v>
      </c>
      <c r="F40" s="114">
        <v>204</v>
      </c>
      <c r="G40" s="114">
        <v>230</v>
      </c>
      <c r="H40" s="114">
        <v>191</v>
      </c>
      <c r="I40" s="140">
        <v>223</v>
      </c>
      <c r="J40" s="115">
        <v>-4</v>
      </c>
      <c r="K40" s="116">
        <v>-1.7937219730941705</v>
      </c>
    </row>
    <row r="41" spans="1:11" ht="14.1" customHeight="1" x14ac:dyDescent="0.2">
      <c r="A41" s="306"/>
      <c r="B41" s="307" t="s">
        <v>261</v>
      </c>
      <c r="C41" s="308"/>
      <c r="D41" s="113">
        <v>2.6830914613567329</v>
      </c>
      <c r="E41" s="115">
        <v>159</v>
      </c>
      <c r="F41" s="114">
        <v>140</v>
      </c>
      <c r="G41" s="114">
        <v>156</v>
      </c>
      <c r="H41" s="114">
        <v>127</v>
      </c>
      <c r="I41" s="140">
        <v>159</v>
      </c>
      <c r="J41" s="115">
        <v>0</v>
      </c>
      <c r="K41" s="116">
        <v>0</v>
      </c>
    </row>
    <row r="42" spans="1:11" ht="14.1" customHeight="1" x14ac:dyDescent="0.2">
      <c r="A42" s="306">
        <v>52</v>
      </c>
      <c r="B42" s="307" t="s">
        <v>262</v>
      </c>
      <c r="C42" s="308"/>
      <c r="D42" s="113">
        <v>4.6236922038474519</v>
      </c>
      <c r="E42" s="115">
        <v>274</v>
      </c>
      <c r="F42" s="114">
        <v>220</v>
      </c>
      <c r="G42" s="114">
        <v>205</v>
      </c>
      <c r="H42" s="114">
        <v>210</v>
      </c>
      <c r="I42" s="140">
        <v>290</v>
      </c>
      <c r="J42" s="115">
        <v>-16</v>
      </c>
      <c r="K42" s="116">
        <v>-5.5172413793103452</v>
      </c>
    </row>
    <row r="43" spans="1:11" ht="14.1" customHeight="1" x14ac:dyDescent="0.2">
      <c r="A43" s="306" t="s">
        <v>263</v>
      </c>
      <c r="B43" s="307" t="s">
        <v>264</v>
      </c>
      <c r="C43" s="308"/>
      <c r="D43" s="113">
        <v>4.1849476881538985</v>
      </c>
      <c r="E43" s="115">
        <v>248</v>
      </c>
      <c r="F43" s="114">
        <v>189</v>
      </c>
      <c r="G43" s="114">
        <v>184</v>
      </c>
      <c r="H43" s="114">
        <v>188</v>
      </c>
      <c r="I43" s="140">
        <v>245</v>
      </c>
      <c r="J43" s="115">
        <v>3</v>
      </c>
      <c r="K43" s="116">
        <v>1.2244897959183674</v>
      </c>
    </row>
    <row r="44" spans="1:11" ht="14.1" customHeight="1" x14ac:dyDescent="0.2">
      <c r="A44" s="306">
        <v>53</v>
      </c>
      <c r="B44" s="307" t="s">
        <v>265</v>
      </c>
      <c r="C44" s="308"/>
      <c r="D44" s="113">
        <v>0.55686803914951066</v>
      </c>
      <c r="E44" s="115">
        <v>33</v>
      </c>
      <c r="F44" s="114">
        <v>29</v>
      </c>
      <c r="G44" s="114">
        <v>28</v>
      </c>
      <c r="H44" s="114">
        <v>32</v>
      </c>
      <c r="I44" s="140">
        <v>26</v>
      </c>
      <c r="J44" s="115">
        <v>7</v>
      </c>
      <c r="K44" s="116">
        <v>26.923076923076923</v>
      </c>
    </row>
    <row r="45" spans="1:11" ht="14.1" customHeight="1" x14ac:dyDescent="0.2">
      <c r="A45" s="306" t="s">
        <v>266</v>
      </c>
      <c r="B45" s="307" t="s">
        <v>267</v>
      </c>
      <c r="C45" s="308"/>
      <c r="D45" s="113">
        <v>0.43874451569355383</v>
      </c>
      <c r="E45" s="115">
        <v>26</v>
      </c>
      <c r="F45" s="114">
        <v>28</v>
      </c>
      <c r="G45" s="114">
        <v>28</v>
      </c>
      <c r="H45" s="114">
        <v>28</v>
      </c>
      <c r="I45" s="140">
        <v>16</v>
      </c>
      <c r="J45" s="115">
        <v>10</v>
      </c>
      <c r="K45" s="116">
        <v>62.5</v>
      </c>
    </row>
    <row r="46" spans="1:11" ht="14.1" customHeight="1" x14ac:dyDescent="0.2">
      <c r="A46" s="306">
        <v>54</v>
      </c>
      <c r="B46" s="307" t="s">
        <v>268</v>
      </c>
      <c r="C46" s="308"/>
      <c r="D46" s="113">
        <v>2.5143435707053663</v>
      </c>
      <c r="E46" s="115">
        <v>149</v>
      </c>
      <c r="F46" s="114">
        <v>132</v>
      </c>
      <c r="G46" s="114">
        <v>183</v>
      </c>
      <c r="H46" s="114">
        <v>109</v>
      </c>
      <c r="I46" s="140">
        <v>138</v>
      </c>
      <c r="J46" s="115">
        <v>11</v>
      </c>
      <c r="K46" s="116">
        <v>7.9710144927536231</v>
      </c>
    </row>
    <row r="47" spans="1:11" ht="14.1" customHeight="1" x14ac:dyDescent="0.2">
      <c r="A47" s="306">
        <v>61</v>
      </c>
      <c r="B47" s="307" t="s">
        <v>269</v>
      </c>
      <c r="C47" s="308"/>
      <c r="D47" s="113">
        <v>1.1981100236247046</v>
      </c>
      <c r="E47" s="115">
        <v>71</v>
      </c>
      <c r="F47" s="114">
        <v>55</v>
      </c>
      <c r="G47" s="114">
        <v>67</v>
      </c>
      <c r="H47" s="114">
        <v>67</v>
      </c>
      <c r="I47" s="140">
        <v>77</v>
      </c>
      <c r="J47" s="115">
        <v>-6</v>
      </c>
      <c r="K47" s="116">
        <v>-7.7922077922077921</v>
      </c>
    </row>
    <row r="48" spans="1:11" ht="14.1" customHeight="1" x14ac:dyDescent="0.2">
      <c r="A48" s="306">
        <v>62</v>
      </c>
      <c r="B48" s="307" t="s">
        <v>270</v>
      </c>
      <c r="C48" s="308"/>
      <c r="D48" s="113">
        <v>7.1380357745528178</v>
      </c>
      <c r="E48" s="115">
        <v>423</v>
      </c>
      <c r="F48" s="114">
        <v>360</v>
      </c>
      <c r="G48" s="114">
        <v>408</v>
      </c>
      <c r="H48" s="114">
        <v>354</v>
      </c>
      <c r="I48" s="140">
        <v>392</v>
      </c>
      <c r="J48" s="115">
        <v>31</v>
      </c>
      <c r="K48" s="116">
        <v>7.908163265306122</v>
      </c>
    </row>
    <row r="49" spans="1:11" ht="14.1" customHeight="1" x14ac:dyDescent="0.2">
      <c r="A49" s="306">
        <v>63</v>
      </c>
      <c r="B49" s="307" t="s">
        <v>271</v>
      </c>
      <c r="C49" s="308"/>
      <c r="D49" s="113">
        <v>7.475531555855552</v>
      </c>
      <c r="E49" s="115">
        <v>443</v>
      </c>
      <c r="F49" s="114">
        <v>364</v>
      </c>
      <c r="G49" s="114">
        <v>273</v>
      </c>
      <c r="H49" s="114">
        <v>194</v>
      </c>
      <c r="I49" s="140">
        <v>328</v>
      </c>
      <c r="J49" s="115">
        <v>115</v>
      </c>
      <c r="K49" s="116">
        <v>35.060975609756099</v>
      </c>
    </row>
    <row r="50" spans="1:11" ht="14.1" customHeight="1" x14ac:dyDescent="0.2">
      <c r="A50" s="306" t="s">
        <v>272</v>
      </c>
      <c r="B50" s="307" t="s">
        <v>273</v>
      </c>
      <c r="C50" s="308"/>
      <c r="D50" s="113">
        <v>2.244346945663179</v>
      </c>
      <c r="E50" s="115">
        <v>133</v>
      </c>
      <c r="F50" s="114">
        <v>90</v>
      </c>
      <c r="G50" s="114">
        <v>82</v>
      </c>
      <c r="H50" s="114">
        <v>51</v>
      </c>
      <c r="I50" s="140">
        <v>89</v>
      </c>
      <c r="J50" s="115">
        <v>44</v>
      </c>
      <c r="K50" s="116">
        <v>49.438202247191015</v>
      </c>
    </row>
    <row r="51" spans="1:11" ht="14.1" customHeight="1" x14ac:dyDescent="0.2">
      <c r="A51" s="306" t="s">
        <v>274</v>
      </c>
      <c r="B51" s="307" t="s">
        <v>275</v>
      </c>
      <c r="C51" s="308"/>
      <c r="D51" s="113">
        <v>4.7418157273034085</v>
      </c>
      <c r="E51" s="115">
        <v>281</v>
      </c>
      <c r="F51" s="114">
        <v>240</v>
      </c>
      <c r="G51" s="114">
        <v>154</v>
      </c>
      <c r="H51" s="114">
        <v>126</v>
      </c>
      <c r="I51" s="140">
        <v>218</v>
      </c>
      <c r="J51" s="115">
        <v>63</v>
      </c>
      <c r="K51" s="116">
        <v>28.899082568807341</v>
      </c>
    </row>
    <row r="52" spans="1:11" ht="14.1" customHeight="1" x14ac:dyDescent="0.2">
      <c r="A52" s="306">
        <v>71</v>
      </c>
      <c r="B52" s="307" t="s">
        <v>276</v>
      </c>
      <c r="C52" s="308"/>
      <c r="D52" s="113">
        <v>8.1673979075261567</v>
      </c>
      <c r="E52" s="115">
        <v>484</v>
      </c>
      <c r="F52" s="114">
        <v>280</v>
      </c>
      <c r="G52" s="114">
        <v>340</v>
      </c>
      <c r="H52" s="114">
        <v>305</v>
      </c>
      <c r="I52" s="140">
        <v>412</v>
      </c>
      <c r="J52" s="115">
        <v>72</v>
      </c>
      <c r="K52" s="116">
        <v>17.475728155339805</v>
      </c>
    </row>
    <row r="53" spans="1:11" ht="14.1" customHeight="1" x14ac:dyDescent="0.2">
      <c r="A53" s="306" t="s">
        <v>277</v>
      </c>
      <c r="B53" s="307" t="s">
        <v>278</v>
      </c>
      <c r="C53" s="308"/>
      <c r="D53" s="113">
        <v>3.2568342895713802</v>
      </c>
      <c r="E53" s="115">
        <v>193</v>
      </c>
      <c r="F53" s="114">
        <v>102</v>
      </c>
      <c r="G53" s="114">
        <v>96</v>
      </c>
      <c r="H53" s="114">
        <v>107</v>
      </c>
      <c r="I53" s="140">
        <v>118</v>
      </c>
      <c r="J53" s="115">
        <v>75</v>
      </c>
      <c r="K53" s="116">
        <v>63.559322033898304</v>
      </c>
    </row>
    <row r="54" spans="1:11" ht="14.1" customHeight="1" x14ac:dyDescent="0.2">
      <c r="A54" s="306" t="s">
        <v>279</v>
      </c>
      <c r="B54" s="307" t="s">
        <v>280</v>
      </c>
      <c r="C54" s="308"/>
      <c r="D54" s="113">
        <v>4.3030712116098551</v>
      </c>
      <c r="E54" s="115">
        <v>255</v>
      </c>
      <c r="F54" s="114">
        <v>156</v>
      </c>
      <c r="G54" s="114">
        <v>207</v>
      </c>
      <c r="H54" s="114">
        <v>170</v>
      </c>
      <c r="I54" s="140">
        <v>256</v>
      </c>
      <c r="J54" s="115">
        <v>-1</v>
      </c>
      <c r="K54" s="116">
        <v>-0.390625</v>
      </c>
    </row>
    <row r="55" spans="1:11" ht="14.1" customHeight="1" x14ac:dyDescent="0.2">
      <c r="A55" s="306">
        <v>72</v>
      </c>
      <c r="B55" s="307" t="s">
        <v>281</v>
      </c>
      <c r="C55" s="308"/>
      <c r="D55" s="113">
        <v>1.7718528518393519</v>
      </c>
      <c r="E55" s="115">
        <v>105</v>
      </c>
      <c r="F55" s="114">
        <v>73</v>
      </c>
      <c r="G55" s="114">
        <v>87</v>
      </c>
      <c r="H55" s="114">
        <v>68</v>
      </c>
      <c r="I55" s="140">
        <v>89</v>
      </c>
      <c r="J55" s="115">
        <v>16</v>
      </c>
      <c r="K55" s="116">
        <v>17.977528089887642</v>
      </c>
    </row>
    <row r="56" spans="1:11" ht="14.1" customHeight="1" x14ac:dyDescent="0.2">
      <c r="A56" s="306" t="s">
        <v>282</v>
      </c>
      <c r="B56" s="307" t="s">
        <v>283</v>
      </c>
      <c r="C56" s="308"/>
      <c r="D56" s="113">
        <v>0.3543705703678704</v>
      </c>
      <c r="E56" s="115">
        <v>21</v>
      </c>
      <c r="F56" s="114">
        <v>24</v>
      </c>
      <c r="G56" s="114">
        <v>31</v>
      </c>
      <c r="H56" s="114">
        <v>15</v>
      </c>
      <c r="I56" s="140">
        <v>28</v>
      </c>
      <c r="J56" s="115">
        <v>-7</v>
      </c>
      <c r="K56" s="116">
        <v>-25</v>
      </c>
    </row>
    <row r="57" spans="1:11" ht="14.1" customHeight="1" x14ac:dyDescent="0.2">
      <c r="A57" s="306" t="s">
        <v>284</v>
      </c>
      <c r="B57" s="307" t="s">
        <v>285</v>
      </c>
      <c r="C57" s="308"/>
      <c r="D57" s="113">
        <v>1.0631117111036112</v>
      </c>
      <c r="E57" s="115">
        <v>63</v>
      </c>
      <c r="F57" s="114">
        <v>41</v>
      </c>
      <c r="G57" s="114">
        <v>47</v>
      </c>
      <c r="H57" s="114">
        <v>43</v>
      </c>
      <c r="I57" s="140">
        <v>53</v>
      </c>
      <c r="J57" s="115">
        <v>10</v>
      </c>
      <c r="K57" s="116">
        <v>18.867924528301888</v>
      </c>
    </row>
    <row r="58" spans="1:11" ht="14.1" customHeight="1" x14ac:dyDescent="0.2">
      <c r="A58" s="306">
        <v>73</v>
      </c>
      <c r="B58" s="307" t="s">
        <v>286</v>
      </c>
      <c r="C58" s="308"/>
      <c r="D58" s="113">
        <v>1.8562267971650355</v>
      </c>
      <c r="E58" s="115">
        <v>110</v>
      </c>
      <c r="F58" s="114">
        <v>43</v>
      </c>
      <c r="G58" s="114">
        <v>72</v>
      </c>
      <c r="H58" s="114">
        <v>50</v>
      </c>
      <c r="I58" s="140">
        <v>42</v>
      </c>
      <c r="J58" s="115">
        <v>68</v>
      </c>
      <c r="K58" s="116">
        <v>161.9047619047619</v>
      </c>
    </row>
    <row r="59" spans="1:11" ht="14.1" customHeight="1" x14ac:dyDescent="0.2">
      <c r="A59" s="306" t="s">
        <v>287</v>
      </c>
      <c r="B59" s="307" t="s">
        <v>288</v>
      </c>
      <c r="C59" s="308"/>
      <c r="D59" s="113">
        <v>1.2318596017549781</v>
      </c>
      <c r="E59" s="115">
        <v>73</v>
      </c>
      <c r="F59" s="114">
        <v>33</v>
      </c>
      <c r="G59" s="114">
        <v>48</v>
      </c>
      <c r="H59" s="114">
        <v>36</v>
      </c>
      <c r="I59" s="140">
        <v>30</v>
      </c>
      <c r="J59" s="115">
        <v>43</v>
      </c>
      <c r="K59" s="116">
        <v>143.33333333333334</v>
      </c>
    </row>
    <row r="60" spans="1:11" ht="14.1" customHeight="1" x14ac:dyDescent="0.2">
      <c r="A60" s="306">
        <v>81</v>
      </c>
      <c r="B60" s="307" t="s">
        <v>289</v>
      </c>
      <c r="C60" s="308"/>
      <c r="D60" s="113">
        <v>10.614242321970975</v>
      </c>
      <c r="E60" s="115">
        <v>629</v>
      </c>
      <c r="F60" s="114">
        <v>415</v>
      </c>
      <c r="G60" s="114">
        <v>494</v>
      </c>
      <c r="H60" s="114">
        <v>392</v>
      </c>
      <c r="I60" s="140">
        <v>493</v>
      </c>
      <c r="J60" s="115">
        <v>136</v>
      </c>
      <c r="K60" s="116">
        <v>27.586206896551722</v>
      </c>
    </row>
    <row r="61" spans="1:11" ht="14.1" customHeight="1" x14ac:dyDescent="0.2">
      <c r="A61" s="306" t="s">
        <v>290</v>
      </c>
      <c r="B61" s="307" t="s">
        <v>291</v>
      </c>
      <c r="C61" s="308"/>
      <c r="D61" s="113">
        <v>1.2824839689503882</v>
      </c>
      <c r="E61" s="115">
        <v>76</v>
      </c>
      <c r="F61" s="114">
        <v>78</v>
      </c>
      <c r="G61" s="114">
        <v>68</v>
      </c>
      <c r="H61" s="114">
        <v>76</v>
      </c>
      <c r="I61" s="140">
        <v>96</v>
      </c>
      <c r="J61" s="115">
        <v>-20</v>
      </c>
      <c r="K61" s="116">
        <v>-20.833333333333332</v>
      </c>
    </row>
    <row r="62" spans="1:11" ht="14.1" customHeight="1" x14ac:dyDescent="0.2">
      <c r="A62" s="306" t="s">
        <v>292</v>
      </c>
      <c r="B62" s="307" t="s">
        <v>293</v>
      </c>
      <c r="C62" s="308"/>
      <c r="D62" s="113">
        <v>4.6911913601079984</v>
      </c>
      <c r="E62" s="115">
        <v>278</v>
      </c>
      <c r="F62" s="114">
        <v>158</v>
      </c>
      <c r="G62" s="114">
        <v>268</v>
      </c>
      <c r="H62" s="114">
        <v>153</v>
      </c>
      <c r="I62" s="140">
        <v>237</v>
      </c>
      <c r="J62" s="115">
        <v>41</v>
      </c>
      <c r="K62" s="116">
        <v>17.299578059071731</v>
      </c>
    </row>
    <row r="63" spans="1:11" ht="14.1" customHeight="1" x14ac:dyDescent="0.2">
      <c r="A63" s="306"/>
      <c r="B63" s="307" t="s">
        <v>294</v>
      </c>
      <c r="C63" s="308"/>
      <c r="D63" s="113">
        <v>4.3368207897401279</v>
      </c>
      <c r="E63" s="115">
        <v>257</v>
      </c>
      <c r="F63" s="114">
        <v>145</v>
      </c>
      <c r="G63" s="114">
        <v>240</v>
      </c>
      <c r="H63" s="114">
        <v>138</v>
      </c>
      <c r="I63" s="140">
        <v>223</v>
      </c>
      <c r="J63" s="115">
        <v>34</v>
      </c>
      <c r="K63" s="116">
        <v>15.246636771300448</v>
      </c>
    </row>
    <row r="64" spans="1:11" ht="14.1" customHeight="1" x14ac:dyDescent="0.2">
      <c r="A64" s="306" t="s">
        <v>295</v>
      </c>
      <c r="B64" s="307" t="s">
        <v>296</v>
      </c>
      <c r="C64" s="308"/>
      <c r="D64" s="113">
        <v>1.4174822814714816</v>
      </c>
      <c r="E64" s="115">
        <v>84</v>
      </c>
      <c r="F64" s="114">
        <v>56</v>
      </c>
      <c r="G64" s="114">
        <v>56</v>
      </c>
      <c r="H64" s="114">
        <v>65</v>
      </c>
      <c r="I64" s="140">
        <v>57</v>
      </c>
      <c r="J64" s="115">
        <v>27</v>
      </c>
      <c r="K64" s="116">
        <v>47.368421052631582</v>
      </c>
    </row>
    <row r="65" spans="1:11" ht="14.1" customHeight="1" x14ac:dyDescent="0.2">
      <c r="A65" s="306" t="s">
        <v>297</v>
      </c>
      <c r="B65" s="307" t="s">
        <v>298</v>
      </c>
      <c r="C65" s="308"/>
      <c r="D65" s="113">
        <v>2.1093486331420856</v>
      </c>
      <c r="E65" s="115">
        <v>125</v>
      </c>
      <c r="F65" s="114">
        <v>87</v>
      </c>
      <c r="G65" s="114">
        <v>68</v>
      </c>
      <c r="H65" s="114">
        <v>62</v>
      </c>
      <c r="I65" s="140">
        <v>64</v>
      </c>
      <c r="J65" s="115">
        <v>61</v>
      </c>
      <c r="K65" s="116">
        <v>95.3125</v>
      </c>
    </row>
    <row r="66" spans="1:11" ht="14.1" customHeight="1" x14ac:dyDescent="0.2">
      <c r="A66" s="306">
        <v>82</v>
      </c>
      <c r="B66" s="307" t="s">
        <v>299</v>
      </c>
      <c r="C66" s="308"/>
      <c r="D66" s="113">
        <v>4.7249409382382721</v>
      </c>
      <c r="E66" s="115">
        <v>280</v>
      </c>
      <c r="F66" s="114">
        <v>175</v>
      </c>
      <c r="G66" s="114">
        <v>278</v>
      </c>
      <c r="H66" s="114">
        <v>204</v>
      </c>
      <c r="I66" s="140">
        <v>229</v>
      </c>
      <c r="J66" s="115">
        <v>51</v>
      </c>
      <c r="K66" s="116">
        <v>22.270742358078603</v>
      </c>
    </row>
    <row r="67" spans="1:11" ht="14.1" customHeight="1" x14ac:dyDescent="0.2">
      <c r="A67" s="306" t="s">
        <v>300</v>
      </c>
      <c r="B67" s="307" t="s">
        <v>301</v>
      </c>
      <c r="C67" s="308"/>
      <c r="D67" s="113">
        <v>3.6787040161997977</v>
      </c>
      <c r="E67" s="115">
        <v>218</v>
      </c>
      <c r="F67" s="114">
        <v>128</v>
      </c>
      <c r="G67" s="114">
        <v>222</v>
      </c>
      <c r="H67" s="114">
        <v>155</v>
      </c>
      <c r="I67" s="140">
        <v>177</v>
      </c>
      <c r="J67" s="115">
        <v>41</v>
      </c>
      <c r="K67" s="116">
        <v>23.163841807909606</v>
      </c>
    </row>
    <row r="68" spans="1:11" ht="14.1" customHeight="1" x14ac:dyDescent="0.2">
      <c r="A68" s="306" t="s">
        <v>302</v>
      </c>
      <c r="B68" s="307" t="s">
        <v>303</v>
      </c>
      <c r="C68" s="308"/>
      <c r="D68" s="113">
        <v>0.8437394532568343</v>
      </c>
      <c r="E68" s="115">
        <v>50</v>
      </c>
      <c r="F68" s="114">
        <v>27</v>
      </c>
      <c r="G68" s="114">
        <v>38</v>
      </c>
      <c r="H68" s="114">
        <v>36</v>
      </c>
      <c r="I68" s="140">
        <v>30</v>
      </c>
      <c r="J68" s="115">
        <v>20</v>
      </c>
      <c r="K68" s="116">
        <v>66.666666666666671</v>
      </c>
    </row>
    <row r="69" spans="1:11" ht="14.1" customHeight="1" x14ac:dyDescent="0.2">
      <c r="A69" s="306">
        <v>83</v>
      </c>
      <c r="B69" s="307" t="s">
        <v>304</v>
      </c>
      <c r="C69" s="308"/>
      <c r="D69" s="113">
        <v>4.3199460006749915</v>
      </c>
      <c r="E69" s="115">
        <v>256</v>
      </c>
      <c r="F69" s="114">
        <v>162</v>
      </c>
      <c r="G69" s="114">
        <v>320</v>
      </c>
      <c r="H69" s="114">
        <v>194</v>
      </c>
      <c r="I69" s="140">
        <v>287</v>
      </c>
      <c r="J69" s="115">
        <v>-31</v>
      </c>
      <c r="K69" s="116">
        <v>-10.801393728222996</v>
      </c>
    </row>
    <row r="70" spans="1:11" ht="14.1" customHeight="1" x14ac:dyDescent="0.2">
      <c r="A70" s="306" t="s">
        <v>305</v>
      </c>
      <c r="B70" s="307" t="s">
        <v>306</v>
      </c>
      <c r="C70" s="308"/>
      <c r="D70" s="113">
        <v>3.5605804927438407</v>
      </c>
      <c r="E70" s="115">
        <v>211</v>
      </c>
      <c r="F70" s="114">
        <v>132</v>
      </c>
      <c r="G70" s="114">
        <v>279</v>
      </c>
      <c r="H70" s="114">
        <v>162</v>
      </c>
      <c r="I70" s="140">
        <v>246</v>
      </c>
      <c r="J70" s="115">
        <v>-35</v>
      </c>
      <c r="K70" s="116">
        <v>-14.227642276422765</v>
      </c>
    </row>
    <row r="71" spans="1:11" ht="14.1" customHeight="1" x14ac:dyDescent="0.2">
      <c r="A71" s="306"/>
      <c r="B71" s="307" t="s">
        <v>307</v>
      </c>
      <c r="C71" s="308"/>
      <c r="D71" s="113">
        <v>1.822477219034762</v>
      </c>
      <c r="E71" s="115">
        <v>108</v>
      </c>
      <c r="F71" s="114">
        <v>81</v>
      </c>
      <c r="G71" s="114">
        <v>177</v>
      </c>
      <c r="H71" s="114">
        <v>82</v>
      </c>
      <c r="I71" s="140">
        <v>120</v>
      </c>
      <c r="J71" s="115">
        <v>-12</v>
      </c>
      <c r="K71" s="116">
        <v>-10</v>
      </c>
    </row>
    <row r="72" spans="1:11" ht="14.1" customHeight="1" x14ac:dyDescent="0.2">
      <c r="A72" s="306">
        <v>84</v>
      </c>
      <c r="B72" s="307" t="s">
        <v>308</v>
      </c>
      <c r="C72" s="308"/>
      <c r="D72" s="113">
        <v>1.8562267971650355</v>
      </c>
      <c r="E72" s="115">
        <v>110</v>
      </c>
      <c r="F72" s="114">
        <v>87</v>
      </c>
      <c r="G72" s="114">
        <v>119</v>
      </c>
      <c r="H72" s="114">
        <v>102</v>
      </c>
      <c r="I72" s="140">
        <v>293</v>
      </c>
      <c r="J72" s="115">
        <v>-183</v>
      </c>
      <c r="K72" s="116">
        <v>-62.457337883959042</v>
      </c>
    </row>
    <row r="73" spans="1:11" ht="14.1" customHeight="1" x14ac:dyDescent="0.2">
      <c r="A73" s="306" t="s">
        <v>309</v>
      </c>
      <c r="B73" s="307" t="s">
        <v>310</v>
      </c>
      <c r="C73" s="308"/>
      <c r="D73" s="113">
        <v>1.0799865001687479</v>
      </c>
      <c r="E73" s="115">
        <v>64</v>
      </c>
      <c r="F73" s="114">
        <v>52</v>
      </c>
      <c r="G73" s="114">
        <v>77</v>
      </c>
      <c r="H73" s="114">
        <v>80</v>
      </c>
      <c r="I73" s="140">
        <v>240</v>
      </c>
      <c r="J73" s="115">
        <v>-176</v>
      </c>
      <c r="K73" s="116">
        <v>-73.333333333333329</v>
      </c>
    </row>
    <row r="74" spans="1:11" ht="14.1" customHeight="1" x14ac:dyDescent="0.2">
      <c r="A74" s="306" t="s">
        <v>311</v>
      </c>
      <c r="B74" s="307" t="s">
        <v>312</v>
      </c>
      <c r="C74" s="308"/>
      <c r="D74" s="113">
        <v>0.21937225784677691</v>
      </c>
      <c r="E74" s="115">
        <v>13</v>
      </c>
      <c r="F74" s="114">
        <v>7</v>
      </c>
      <c r="G74" s="114">
        <v>12</v>
      </c>
      <c r="H74" s="114">
        <v>5</v>
      </c>
      <c r="I74" s="140">
        <v>24</v>
      </c>
      <c r="J74" s="115">
        <v>-11</v>
      </c>
      <c r="K74" s="116">
        <v>-45.833333333333336</v>
      </c>
    </row>
    <row r="75" spans="1:11" ht="14.1" customHeight="1" x14ac:dyDescent="0.2">
      <c r="A75" s="306" t="s">
        <v>313</v>
      </c>
      <c r="B75" s="307" t="s">
        <v>314</v>
      </c>
      <c r="C75" s="308"/>
      <c r="D75" s="113">
        <v>0.21937225784677691</v>
      </c>
      <c r="E75" s="115">
        <v>13</v>
      </c>
      <c r="F75" s="114">
        <v>6</v>
      </c>
      <c r="G75" s="114">
        <v>6</v>
      </c>
      <c r="H75" s="114">
        <v>5</v>
      </c>
      <c r="I75" s="140">
        <v>7</v>
      </c>
      <c r="J75" s="115">
        <v>6</v>
      </c>
      <c r="K75" s="116">
        <v>85.714285714285708</v>
      </c>
    </row>
    <row r="76" spans="1:11" ht="14.1" customHeight="1" x14ac:dyDescent="0.2">
      <c r="A76" s="306">
        <v>91</v>
      </c>
      <c r="B76" s="307" t="s">
        <v>315</v>
      </c>
      <c r="C76" s="308"/>
      <c r="D76" s="113">
        <v>0.15187310158623019</v>
      </c>
      <c r="E76" s="115">
        <v>9</v>
      </c>
      <c r="F76" s="114">
        <v>6</v>
      </c>
      <c r="G76" s="114">
        <v>18</v>
      </c>
      <c r="H76" s="114">
        <v>9</v>
      </c>
      <c r="I76" s="140">
        <v>27</v>
      </c>
      <c r="J76" s="115">
        <v>-18</v>
      </c>
      <c r="K76" s="116">
        <v>-66.666666666666671</v>
      </c>
    </row>
    <row r="77" spans="1:11" ht="14.1" customHeight="1" x14ac:dyDescent="0.2">
      <c r="A77" s="306">
        <v>92</v>
      </c>
      <c r="B77" s="307" t="s">
        <v>316</v>
      </c>
      <c r="C77" s="308"/>
      <c r="D77" s="113">
        <v>0.40499493756328048</v>
      </c>
      <c r="E77" s="115">
        <v>24</v>
      </c>
      <c r="F77" s="114">
        <v>20</v>
      </c>
      <c r="G77" s="114">
        <v>21</v>
      </c>
      <c r="H77" s="114">
        <v>15</v>
      </c>
      <c r="I77" s="140">
        <v>20</v>
      </c>
      <c r="J77" s="115">
        <v>4</v>
      </c>
      <c r="K77" s="116">
        <v>20</v>
      </c>
    </row>
    <row r="78" spans="1:11" ht="14.1" customHeight="1" x14ac:dyDescent="0.2">
      <c r="A78" s="306">
        <v>93</v>
      </c>
      <c r="B78" s="307" t="s">
        <v>317</v>
      </c>
      <c r="C78" s="308"/>
      <c r="D78" s="113">
        <v>0.15187310158623019</v>
      </c>
      <c r="E78" s="115">
        <v>9</v>
      </c>
      <c r="F78" s="114">
        <v>5</v>
      </c>
      <c r="G78" s="114">
        <v>8</v>
      </c>
      <c r="H78" s="114">
        <v>8</v>
      </c>
      <c r="I78" s="140">
        <v>14</v>
      </c>
      <c r="J78" s="115">
        <v>-5</v>
      </c>
      <c r="K78" s="116">
        <v>-35.714285714285715</v>
      </c>
    </row>
    <row r="79" spans="1:11" ht="14.1" customHeight="1" x14ac:dyDescent="0.2">
      <c r="A79" s="306">
        <v>94</v>
      </c>
      <c r="B79" s="307" t="s">
        <v>318</v>
      </c>
      <c r="C79" s="308"/>
      <c r="D79" s="113">
        <v>0.3543705703678704</v>
      </c>
      <c r="E79" s="115">
        <v>21</v>
      </c>
      <c r="F79" s="114">
        <v>8</v>
      </c>
      <c r="G79" s="114">
        <v>18</v>
      </c>
      <c r="H79" s="114">
        <v>7</v>
      </c>
      <c r="I79" s="140">
        <v>17</v>
      </c>
      <c r="J79" s="115">
        <v>4</v>
      </c>
      <c r="K79" s="116">
        <v>23.529411764705884</v>
      </c>
    </row>
    <row r="80" spans="1:11" ht="14.1" customHeight="1" x14ac:dyDescent="0.2">
      <c r="A80" s="306" t="s">
        <v>319</v>
      </c>
      <c r="B80" s="307" t="s">
        <v>320</v>
      </c>
      <c r="C80" s="308"/>
      <c r="D80" s="113">
        <v>0</v>
      </c>
      <c r="E80" s="115">
        <v>0</v>
      </c>
      <c r="F80" s="114">
        <v>0</v>
      </c>
      <c r="G80" s="114" t="s">
        <v>514</v>
      </c>
      <c r="H80" s="114" t="s">
        <v>514</v>
      </c>
      <c r="I80" s="140">
        <v>0</v>
      </c>
      <c r="J80" s="115">
        <v>0</v>
      </c>
      <c r="K80" s="116">
        <v>0</v>
      </c>
    </row>
    <row r="81" spans="1:11" ht="14.1" customHeight="1" x14ac:dyDescent="0.2">
      <c r="A81" s="310" t="s">
        <v>321</v>
      </c>
      <c r="B81" s="311" t="s">
        <v>334</v>
      </c>
      <c r="C81" s="312"/>
      <c r="D81" s="125">
        <v>0.20249746878164024</v>
      </c>
      <c r="E81" s="143">
        <v>12</v>
      </c>
      <c r="F81" s="144">
        <v>17</v>
      </c>
      <c r="G81" s="144">
        <v>32</v>
      </c>
      <c r="H81" s="144">
        <v>13</v>
      </c>
      <c r="I81" s="145">
        <v>8</v>
      </c>
      <c r="J81" s="143">
        <v>4</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68543</v>
      </c>
      <c r="C10" s="114">
        <v>33565</v>
      </c>
      <c r="D10" s="114">
        <v>34978</v>
      </c>
      <c r="E10" s="114">
        <v>52117</v>
      </c>
      <c r="F10" s="114">
        <v>15308</v>
      </c>
      <c r="G10" s="114">
        <v>8210</v>
      </c>
      <c r="H10" s="114">
        <v>20373</v>
      </c>
      <c r="I10" s="115">
        <v>11360</v>
      </c>
      <c r="J10" s="114">
        <v>9113</v>
      </c>
      <c r="K10" s="114">
        <v>2247</v>
      </c>
      <c r="L10" s="423">
        <v>4230</v>
      </c>
      <c r="M10" s="424">
        <v>4988</v>
      </c>
    </row>
    <row r="11" spans="1:13" ht="11.1" customHeight="1" x14ac:dyDescent="0.2">
      <c r="A11" s="422" t="s">
        <v>388</v>
      </c>
      <c r="B11" s="115">
        <v>70526</v>
      </c>
      <c r="C11" s="114">
        <v>34892</v>
      </c>
      <c r="D11" s="114">
        <v>35634</v>
      </c>
      <c r="E11" s="114">
        <v>54016</v>
      </c>
      <c r="F11" s="114">
        <v>15394</v>
      </c>
      <c r="G11" s="114">
        <v>8132</v>
      </c>
      <c r="H11" s="114">
        <v>21251</v>
      </c>
      <c r="I11" s="115">
        <v>11258</v>
      </c>
      <c r="J11" s="114">
        <v>8735</v>
      </c>
      <c r="K11" s="114">
        <v>2523</v>
      </c>
      <c r="L11" s="423">
        <v>5628</v>
      </c>
      <c r="M11" s="424">
        <v>3428</v>
      </c>
    </row>
    <row r="12" spans="1:13" ht="11.1" customHeight="1" x14ac:dyDescent="0.2">
      <c r="A12" s="422" t="s">
        <v>389</v>
      </c>
      <c r="B12" s="115">
        <v>71815</v>
      </c>
      <c r="C12" s="114">
        <v>35642</v>
      </c>
      <c r="D12" s="114">
        <v>36173</v>
      </c>
      <c r="E12" s="114">
        <v>55206</v>
      </c>
      <c r="F12" s="114">
        <v>15452</v>
      </c>
      <c r="G12" s="114">
        <v>8678</v>
      </c>
      <c r="H12" s="114">
        <v>21542</v>
      </c>
      <c r="I12" s="115">
        <v>11005</v>
      </c>
      <c r="J12" s="114">
        <v>8497</v>
      </c>
      <c r="K12" s="114">
        <v>2508</v>
      </c>
      <c r="L12" s="423">
        <v>6446</v>
      </c>
      <c r="M12" s="424">
        <v>5227</v>
      </c>
    </row>
    <row r="13" spans="1:13" s="110" customFormat="1" ht="11.1" customHeight="1" x14ac:dyDescent="0.2">
      <c r="A13" s="422" t="s">
        <v>390</v>
      </c>
      <c r="B13" s="115">
        <v>70022</v>
      </c>
      <c r="C13" s="114">
        <v>34407</v>
      </c>
      <c r="D13" s="114">
        <v>35615</v>
      </c>
      <c r="E13" s="114">
        <v>53528</v>
      </c>
      <c r="F13" s="114">
        <v>15359</v>
      </c>
      <c r="G13" s="114">
        <v>8190</v>
      </c>
      <c r="H13" s="114">
        <v>21250</v>
      </c>
      <c r="I13" s="115">
        <v>11403</v>
      </c>
      <c r="J13" s="114">
        <v>8885</v>
      </c>
      <c r="K13" s="114">
        <v>2518</v>
      </c>
      <c r="L13" s="423">
        <v>3424</v>
      </c>
      <c r="M13" s="424">
        <v>5171</v>
      </c>
    </row>
    <row r="14" spans="1:13" ht="15" customHeight="1" x14ac:dyDescent="0.2">
      <c r="A14" s="422" t="s">
        <v>391</v>
      </c>
      <c r="B14" s="115">
        <v>69626</v>
      </c>
      <c r="C14" s="114">
        <v>34322</v>
      </c>
      <c r="D14" s="114">
        <v>35304</v>
      </c>
      <c r="E14" s="114">
        <v>51403</v>
      </c>
      <c r="F14" s="114">
        <v>17187</v>
      </c>
      <c r="G14" s="114">
        <v>7778</v>
      </c>
      <c r="H14" s="114">
        <v>21414</v>
      </c>
      <c r="I14" s="115">
        <v>11416</v>
      </c>
      <c r="J14" s="114">
        <v>8971</v>
      </c>
      <c r="K14" s="114">
        <v>2445</v>
      </c>
      <c r="L14" s="423">
        <v>5119</v>
      </c>
      <c r="M14" s="424">
        <v>5525</v>
      </c>
    </row>
    <row r="15" spans="1:13" ht="11.1" customHeight="1" x14ac:dyDescent="0.2">
      <c r="A15" s="422" t="s">
        <v>388</v>
      </c>
      <c r="B15" s="115">
        <v>71774</v>
      </c>
      <c r="C15" s="114">
        <v>35650</v>
      </c>
      <c r="D15" s="114">
        <v>36124</v>
      </c>
      <c r="E15" s="114">
        <v>52637</v>
      </c>
      <c r="F15" s="114">
        <v>18126</v>
      </c>
      <c r="G15" s="114">
        <v>7727</v>
      </c>
      <c r="H15" s="114">
        <v>22470</v>
      </c>
      <c r="I15" s="115">
        <v>11177</v>
      </c>
      <c r="J15" s="114">
        <v>8541</v>
      </c>
      <c r="K15" s="114">
        <v>2636</v>
      </c>
      <c r="L15" s="423">
        <v>5595</v>
      </c>
      <c r="M15" s="424">
        <v>3414</v>
      </c>
    </row>
    <row r="16" spans="1:13" ht="11.1" customHeight="1" x14ac:dyDescent="0.2">
      <c r="A16" s="422" t="s">
        <v>389</v>
      </c>
      <c r="B16" s="115">
        <v>72770</v>
      </c>
      <c r="C16" s="114">
        <v>36320</v>
      </c>
      <c r="D16" s="114">
        <v>36450</v>
      </c>
      <c r="E16" s="114">
        <v>53654</v>
      </c>
      <c r="F16" s="114">
        <v>18638</v>
      </c>
      <c r="G16" s="114">
        <v>8241</v>
      </c>
      <c r="H16" s="114">
        <v>22719</v>
      </c>
      <c r="I16" s="115">
        <v>11229</v>
      </c>
      <c r="J16" s="114">
        <v>8491</v>
      </c>
      <c r="K16" s="114">
        <v>2738</v>
      </c>
      <c r="L16" s="423">
        <v>6075</v>
      </c>
      <c r="M16" s="424">
        <v>5052</v>
      </c>
    </row>
    <row r="17" spans="1:13" s="110" customFormat="1" ht="11.1" customHeight="1" x14ac:dyDescent="0.2">
      <c r="A17" s="422" t="s">
        <v>390</v>
      </c>
      <c r="B17" s="115">
        <v>71496</v>
      </c>
      <c r="C17" s="114">
        <v>35471</v>
      </c>
      <c r="D17" s="114">
        <v>36025</v>
      </c>
      <c r="E17" s="114">
        <v>53125</v>
      </c>
      <c r="F17" s="114">
        <v>18285</v>
      </c>
      <c r="G17" s="114">
        <v>7819</v>
      </c>
      <c r="H17" s="114">
        <v>22529</v>
      </c>
      <c r="I17" s="115">
        <v>11377</v>
      </c>
      <c r="J17" s="114">
        <v>8723</v>
      </c>
      <c r="K17" s="114">
        <v>2654</v>
      </c>
      <c r="L17" s="423">
        <v>3458</v>
      </c>
      <c r="M17" s="424">
        <v>5015</v>
      </c>
    </row>
    <row r="18" spans="1:13" ht="15" customHeight="1" x14ac:dyDescent="0.2">
      <c r="A18" s="422" t="s">
        <v>392</v>
      </c>
      <c r="B18" s="115">
        <v>71035</v>
      </c>
      <c r="C18" s="114">
        <v>35161</v>
      </c>
      <c r="D18" s="114">
        <v>35874</v>
      </c>
      <c r="E18" s="114">
        <v>52229</v>
      </c>
      <c r="F18" s="114">
        <v>18606</v>
      </c>
      <c r="G18" s="114">
        <v>7458</v>
      </c>
      <c r="H18" s="114">
        <v>22541</v>
      </c>
      <c r="I18" s="115">
        <v>11168</v>
      </c>
      <c r="J18" s="114">
        <v>8608</v>
      </c>
      <c r="K18" s="114">
        <v>2560</v>
      </c>
      <c r="L18" s="423">
        <v>5232</v>
      </c>
      <c r="M18" s="424">
        <v>5718</v>
      </c>
    </row>
    <row r="19" spans="1:13" ht="11.1" customHeight="1" x14ac:dyDescent="0.2">
      <c r="A19" s="422" t="s">
        <v>388</v>
      </c>
      <c r="B19" s="115">
        <v>72908</v>
      </c>
      <c r="C19" s="114">
        <v>36230</v>
      </c>
      <c r="D19" s="114">
        <v>36678</v>
      </c>
      <c r="E19" s="114">
        <v>53319</v>
      </c>
      <c r="F19" s="114">
        <v>19405</v>
      </c>
      <c r="G19" s="114">
        <v>7211</v>
      </c>
      <c r="H19" s="114">
        <v>23589</v>
      </c>
      <c r="I19" s="115">
        <v>10979</v>
      </c>
      <c r="J19" s="114">
        <v>8167</v>
      </c>
      <c r="K19" s="114">
        <v>2812</v>
      </c>
      <c r="L19" s="423">
        <v>5290</v>
      </c>
      <c r="M19" s="424">
        <v>3438</v>
      </c>
    </row>
    <row r="20" spans="1:13" ht="11.1" customHeight="1" x14ac:dyDescent="0.2">
      <c r="A20" s="422" t="s">
        <v>389</v>
      </c>
      <c r="B20" s="115">
        <v>73950</v>
      </c>
      <c r="C20" s="114">
        <v>36863</v>
      </c>
      <c r="D20" s="114">
        <v>37087</v>
      </c>
      <c r="E20" s="114">
        <v>54088</v>
      </c>
      <c r="F20" s="114">
        <v>19734</v>
      </c>
      <c r="G20" s="114">
        <v>7567</v>
      </c>
      <c r="H20" s="114">
        <v>23961</v>
      </c>
      <c r="I20" s="115">
        <v>11120</v>
      </c>
      <c r="J20" s="114">
        <v>8197</v>
      </c>
      <c r="K20" s="114">
        <v>2923</v>
      </c>
      <c r="L20" s="423">
        <v>6086</v>
      </c>
      <c r="M20" s="424">
        <v>5273</v>
      </c>
    </row>
    <row r="21" spans="1:13" s="110" customFormat="1" ht="11.1" customHeight="1" x14ac:dyDescent="0.2">
      <c r="A21" s="422" t="s">
        <v>390</v>
      </c>
      <c r="B21" s="115">
        <v>72501</v>
      </c>
      <c r="C21" s="114">
        <v>35790</v>
      </c>
      <c r="D21" s="114">
        <v>36711</v>
      </c>
      <c r="E21" s="114">
        <v>53062</v>
      </c>
      <c r="F21" s="114">
        <v>19364</v>
      </c>
      <c r="G21" s="114">
        <v>7149</v>
      </c>
      <c r="H21" s="114">
        <v>23704</v>
      </c>
      <c r="I21" s="115">
        <v>11313</v>
      </c>
      <c r="J21" s="114">
        <v>8432</v>
      </c>
      <c r="K21" s="114">
        <v>2881</v>
      </c>
      <c r="L21" s="423">
        <v>3552</v>
      </c>
      <c r="M21" s="424">
        <v>5254</v>
      </c>
    </row>
    <row r="22" spans="1:13" ht="15" customHeight="1" x14ac:dyDescent="0.2">
      <c r="A22" s="422" t="s">
        <v>393</v>
      </c>
      <c r="B22" s="115">
        <v>71966</v>
      </c>
      <c r="C22" s="114">
        <v>35369</v>
      </c>
      <c r="D22" s="114">
        <v>36597</v>
      </c>
      <c r="E22" s="114">
        <v>52537</v>
      </c>
      <c r="F22" s="114">
        <v>19147</v>
      </c>
      <c r="G22" s="114">
        <v>6751</v>
      </c>
      <c r="H22" s="114">
        <v>23816</v>
      </c>
      <c r="I22" s="115">
        <v>11296</v>
      </c>
      <c r="J22" s="114">
        <v>8453</v>
      </c>
      <c r="K22" s="114">
        <v>2843</v>
      </c>
      <c r="L22" s="423">
        <v>5014</v>
      </c>
      <c r="M22" s="424">
        <v>5597</v>
      </c>
    </row>
    <row r="23" spans="1:13" ht="11.1" customHeight="1" x14ac:dyDescent="0.2">
      <c r="A23" s="422" t="s">
        <v>388</v>
      </c>
      <c r="B23" s="115">
        <v>73701</v>
      </c>
      <c r="C23" s="114">
        <v>36583</v>
      </c>
      <c r="D23" s="114">
        <v>37118</v>
      </c>
      <c r="E23" s="114">
        <v>53811</v>
      </c>
      <c r="F23" s="114">
        <v>19552</v>
      </c>
      <c r="G23" s="114">
        <v>6499</v>
      </c>
      <c r="H23" s="114">
        <v>24779</v>
      </c>
      <c r="I23" s="115">
        <v>11121</v>
      </c>
      <c r="J23" s="114">
        <v>8208</v>
      </c>
      <c r="K23" s="114">
        <v>2913</v>
      </c>
      <c r="L23" s="423">
        <v>5122</v>
      </c>
      <c r="M23" s="424">
        <v>3463</v>
      </c>
    </row>
    <row r="24" spans="1:13" ht="11.1" customHeight="1" x14ac:dyDescent="0.2">
      <c r="A24" s="422" t="s">
        <v>389</v>
      </c>
      <c r="B24" s="115">
        <v>75093</v>
      </c>
      <c r="C24" s="114">
        <v>37498</v>
      </c>
      <c r="D24" s="114">
        <v>37595</v>
      </c>
      <c r="E24" s="114">
        <v>54068</v>
      </c>
      <c r="F24" s="114">
        <v>19825</v>
      </c>
      <c r="G24" s="114">
        <v>7044</v>
      </c>
      <c r="H24" s="114">
        <v>25065</v>
      </c>
      <c r="I24" s="115">
        <v>11261</v>
      </c>
      <c r="J24" s="114">
        <v>8185</v>
      </c>
      <c r="K24" s="114">
        <v>3076</v>
      </c>
      <c r="L24" s="423">
        <v>5971</v>
      </c>
      <c r="M24" s="424">
        <v>4725</v>
      </c>
    </row>
    <row r="25" spans="1:13" s="110" customFormat="1" ht="11.1" customHeight="1" x14ac:dyDescent="0.2">
      <c r="A25" s="422" t="s">
        <v>390</v>
      </c>
      <c r="B25" s="115">
        <v>73904</v>
      </c>
      <c r="C25" s="114">
        <v>36692</v>
      </c>
      <c r="D25" s="114">
        <v>37212</v>
      </c>
      <c r="E25" s="114">
        <v>53087</v>
      </c>
      <c r="F25" s="114">
        <v>19628</v>
      </c>
      <c r="G25" s="114">
        <v>6591</v>
      </c>
      <c r="H25" s="114">
        <v>24896</v>
      </c>
      <c r="I25" s="115">
        <v>11299</v>
      </c>
      <c r="J25" s="114">
        <v>8296</v>
      </c>
      <c r="K25" s="114">
        <v>3003</v>
      </c>
      <c r="L25" s="423">
        <v>3185</v>
      </c>
      <c r="M25" s="424">
        <v>4469</v>
      </c>
    </row>
    <row r="26" spans="1:13" ht="15" customHeight="1" x14ac:dyDescent="0.2">
      <c r="A26" s="422" t="s">
        <v>394</v>
      </c>
      <c r="B26" s="115">
        <v>73729</v>
      </c>
      <c r="C26" s="114">
        <v>36603</v>
      </c>
      <c r="D26" s="114">
        <v>37126</v>
      </c>
      <c r="E26" s="114">
        <v>52855</v>
      </c>
      <c r="F26" s="114">
        <v>19701</v>
      </c>
      <c r="G26" s="114">
        <v>6254</v>
      </c>
      <c r="H26" s="114">
        <v>25067</v>
      </c>
      <c r="I26" s="115">
        <v>11332</v>
      </c>
      <c r="J26" s="114">
        <v>8389</v>
      </c>
      <c r="K26" s="114">
        <v>2943</v>
      </c>
      <c r="L26" s="423">
        <v>5854</v>
      </c>
      <c r="M26" s="424">
        <v>6056</v>
      </c>
    </row>
    <row r="27" spans="1:13" ht="11.1" customHeight="1" x14ac:dyDescent="0.2">
      <c r="A27" s="422" t="s">
        <v>388</v>
      </c>
      <c r="B27" s="115">
        <v>75198</v>
      </c>
      <c r="C27" s="114">
        <v>37367</v>
      </c>
      <c r="D27" s="114">
        <v>37831</v>
      </c>
      <c r="E27" s="114">
        <v>53872</v>
      </c>
      <c r="F27" s="114">
        <v>20155</v>
      </c>
      <c r="G27" s="114">
        <v>5932</v>
      </c>
      <c r="H27" s="114">
        <v>25964</v>
      </c>
      <c r="I27" s="115">
        <v>11244</v>
      </c>
      <c r="J27" s="114">
        <v>8143</v>
      </c>
      <c r="K27" s="114">
        <v>3101</v>
      </c>
      <c r="L27" s="423">
        <v>4706</v>
      </c>
      <c r="M27" s="424">
        <v>3135</v>
      </c>
    </row>
    <row r="28" spans="1:13" ht="11.1" customHeight="1" x14ac:dyDescent="0.2">
      <c r="A28" s="422" t="s">
        <v>389</v>
      </c>
      <c r="B28" s="115">
        <v>75879</v>
      </c>
      <c r="C28" s="114">
        <v>37754</v>
      </c>
      <c r="D28" s="114">
        <v>38125</v>
      </c>
      <c r="E28" s="114">
        <v>55252</v>
      </c>
      <c r="F28" s="114">
        <v>20334</v>
      </c>
      <c r="G28" s="114">
        <v>6497</v>
      </c>
      <c r="H28" s="114">
        <v>25911</v>
      </c>
      <c r="I28" s="115">
        <v>11327</v>
      </c>
      <c r="J28" s="114">
        <v>8148</v>
      </c>
      <c r="K28" s="114">
        <v>3179</v>
      </c>
      <c r="L28" s="423">
        <v>5561</v>
      </c>
      <c r="M28" s="424">
        <v>4900</v>
      </c>
    </row>
    <row r="29" spans="1:13" s="110" customFormat="1" ht="11.1" customHeight="1" x14ac:dyDescent="0.2">
      <c r="A29" s="422" t="s">
        <v>390</v>
      </c>
      <c r="B29" s="115">
        <v>74677</v>
      </c>
      <c r="C29" s="114">
        <v>37005</v>
      </c>
      <c r="D29" s="114">
        <v>37672</v>
      </c>
      <c r="E29" s="114">
        <v>54514</v>
      </c>
      <c r="F29" s="114">
        <v>20088</v>
      </c>
      <c r="G29" s="114">
        <v>6120</v>
      </c>
      <c r="H29" s="114">
        <v>25608</v>
      </c>
      <c r="I29" s="115">
        <v>11243</v>
      </c>
      <c r="J29" s="114">
        <v>8149</v>
      </c>
      <c r="K29" s="114">
        <v>3094</v>
      </c>
      <c r="L29" s="423">
        <v>3187</v>
      </c>
      <c r="M29" s="424">
        <v>4508</v>
      </c>
    </row>
    <row r="30" spans="1:13" ht="15" customHeight="1" x14ac:dyDescent="0.2">
      <c r="A30" s="422" t="s">
        <v>395</v>
      </c>
      <c r="B30" s="115">
        <v>74298</v>
      </c>
      <c r="C30" s="114">
        <v>36797</v>
      </c>
      <c r="D30" s="114">
        <v>37501</v>
      </c>
      <c r="E30" s="114">
        <v>53944</v>
      </c>
      <c r="F30" s="114">
        <v>20290</v>
      </c>
      <c r="G30" s="114">
        <v>5760</v>
      </c>
      <c r="H30" s="114">
        <v>25630</v>
      </c>
      <c r="I30" s="115">
        <v>10815</v>
      </c>
      <c r="J30" s="114">
        <v>7815</v>
      </c>
      <c r="K30" s="114">
        <v>3000</v>
      </c>
      <c r="L30" s="423">
        <v>5030</v>
      </c>
      <c r="M30" s="424">
        <v>5456</v>
      </c>
    </row>
    <row r="31" spans="1:13" ht="11.1" customHeight="1" x14ac:dyDescent="0.2">
      <c r="A31" s="422" t="s">
        <v>388</v>
      </c>
      <c r="B31" s="115">
        <v>75681</v>
      </c>
      <c r="C31" s="114">
        <v>37585</v>
      </c>
      <c r="D31" s="114">
        <v>38096</v>
      </c>
      <c r="E31" s="114">
        <v>54746</v>
      </c>
      <c r="F31" s="114">
        <v>20885</v>
      </c>
      <c r="G31" s="114">
        <v>5461</v>
      </c>
      <c r="H31" s="114">
        <v>26450</v>
      </c>
      <c r="I31" s="115">
        <v>10921</v>
      </c>
      <c r="J31" s="114">
        <v>7777</v>
      </c>
      <c r="K31" s="114">
        <v>3144</v>
      </c>
      <c r="L31" s="423">
        <v>4662</v>
      </c>
      <c r="M31" s="424">
        <v>3330</v>
      </c>
    </row>
    <row r="32" spans="1:13" ht="11.1" customHeight="1" x14ac:dyDescent="0.2">
      <c r="A32" s="422" t="s">
        <v>389</v>
      </c>
      <c r="B32" s="115">
        <v>76913</v>
      </c>
      <c r="C32" s="114">
        <v>38247</v>
      </c>
      <c r="D32" s="114">
        <v>38666</v>
      </c>
      <c r="E32" s="114">
        <v>55478</v>
      </c>
      <c r="F32" s="114">
        <v>21429</v>
      </c>
      <c r="G32" s="114">
        <v>5990</v>
      </c>
      <c r="H32" s="114">
        <v>26648</v>
      </c>
      <c r="I32" s="115">
        <v>10994</v>
      </c>
      <c r="J32" s="114">
        <v>7748</v>
      </c>
      <c r="K32" s="114">
        <v>3246</v>
      </c>
      <c r="L32" s="423">
        <v>5640</v>
      </c>
      <c r="M32" s="424">
        <v>4724</v>
      </c>
    </row>
    <row r="33" spans="1:13" s="110" customFormat="1" ht="11.1" customHeight="1" x14ac:dyDescent="0.2">
      <c r="A33" s="422" t="s">
        <v>390</v>
      </c>
      <c r="B33" s="115">
        <v>75969</v>
      </c>
      <c r="C33" s="114">
        <v>37734</v>
      </c>
      <c r="D33" s="114">
        <v>38235</v>
      </c>
      <c r="E33" s="114">
        <v>54731</v>
      </c>
      <c r="F33" s="114">
        <v>21235</v>
      </c>
      <c r="G33" s="114">
        <v>5636</v>
      </c>
      <c r="H33" s="114">
        <v>26405</v>
      </c>
      <c r="I33" s="115">
        <v>11062</v>
      </c>
      <c r="J33" s="114">
        <v>7893</v>
      </c>
      <c r="K33" s="114">
        <v>3169</v>
      </c>
      <c r="L33" s="423">
        <v>3504</v>
      </c>
      <c r="M33" s="424">
        <v>4502</v>
      </c>
    </row>
    <row r="34" spans="1:13" ht="15" customHeight="1" x14ac:dyDescent="0.2">
      <c r="A34" s="422" t="s">
        <v>396</v>
      </c>
      <c r="B34" s="115">
        <v>75705</v>
      </c>
      <c r="C34" s="114">
        <v>37624</v>
      </c>
      <c r="D34" s="114">
        <v>38081</v>
      </c>
      <c r="E34" s="114">
        <v>54445</v>
      </c>
      <c r="F34" s="114">
        <v>21260</v>
      </c>
      <c r="G34" s="114">
        <v>5322</v>
      </c>
      <c r="H34" s="114">
        <v>26591</v>
      </c>
      <c r="I34" s="115">
        <v>10924</v>
      </c>
      <c r="J34" s="114">
        <v>7864</v>
      </c>
      <c r="K34" s="114">
        <v>3060</v>
      </c>
      <c r="L34" s="423">
        <v>4782</v>
      </c>
      <c r="M34" s="424">
        <v>4948</v>
      </c>
    </row>
    <row r="35" spans="1:13" ht="11.1" customHeight="1" x14ac:dyDescent="0.2">
      <c r="A35" s="422" t="s">
        <v>388</v>
      </c>
      <c r="B35" s="115">
        <v>76611</v>
      </c>
      <c r="C35" s="114">
        <v>38181</v>
      </c>
      <c r="D35" s="114">
        <v>38430</v>
      </c>
      <c r="E35" s="114">
        <v>54810</v>
      </c>
      <c r="F35" s="114">
        <v>21801</v>
      </c>
      <c r="G35" s="114">
        <v>5132</v>
      </c>
      <c r="H35" s="114">
        <v>27171</v>
      </c>
      <c r="I35" s="115">
        <v>10993</v>
      </c>
      <c r="J35" s="114">
        <v>7840</v>
      </c>
      <c r="K35" s="114">
        <v>3153</v>
      </c>
      <c r="L35" s="423">
        <v>4549</v>
      </c>
      <c r="M35" s="424">
        <v>3719</v>
      </c>
    </row>
    <row r="36" spans="1:13" ht="11.1" customHeight="1" x14ac:dyDescent="0.2">
      <c r="A36" s="422" t="s">
        <v>389</v>
      </c>
      <c r="B36" s="115">
        <v>77854</v>
      </c>
      <c r="C36" s="114">
        <v>38882</v>
      </c>
      <c r="D36" s="114">
        <v>38972</v>
      </c>
      <c r="E36" s="114">
        <v>55586</v>
      </c>
      <c r="F36" s="114">
        <v>22268</v>
      </c>
      <c r="G36" s="114">
        <v>5909</v>
      </c>
      <c r="H36" s="114">
        <v>27311</v>
      </c>
      <c r="I36" s="115">
        <v>10982</v>
      </c>
      <c r="J36" s="114">
        <v>7742</v>
      </c>
      <c r="K36" s="114">
        <v>3240</v>
      </c>
      <c r="L36" s="423">
        <v>5413</v>
      </c>
      <c r="M36" s="424">
        <v>4562</v>
      </c>
    </row>
    <row r="37" spans="1:13" s="110" customFormat="1" ht="11.1" customHeight="1" x14ac:dyDescent="0.2">
      <c r="A37" s="422" t="s">
        <v>390</v>
      </c>
      <c r="B37" s="115">
        <v>76898</v>
      </c>
      <c r="C37" s="114">
        <v>38325</v>
      </c>
      <c r="D37" s="114">
        <v>38573</v>
      </c>
      <c r="E37" s="114">
        <v>54728</v>
      </c>
      <c r="F37" s="114">
        <v>22170</v>
      </c>
      <c r="G37" s="114">
        <v>5670</v>
      </c>
      <c r="H37" s="114">
        <v>27093</v>
      </c>
      <c r="I37" s="115">
        <v>11018</v>
      </c>
      <c r="J37" s="114">
        <v>7793</v>
      </c>
      <c r="K37" s="114">
        <v>3225</v>
      </c>
      <c r="L37" s="423">
        <v>3162</v>
      </c>
      <c r="M37" s="424">
        <v>4347</v>
      </c>
    </row>
    <row r="38" spans="1:13" ht="15" customHeight="1" x14ac:dyDescent="0.2">
      <c r="A38" s="425" t="s">
        <v>397</v>
      </c>
      <c r="B38" s="115">
        <v>76561</v>
      </c>
      <c r="C38" s="114">
        <v>38249</v>
      </c>
      <c r="D38" s="114">
        <v>38312</v>
      </c>
      <c r="E38" s="114">
        <v>54400</v>
      </c>
      <c r="F38" s="114">
        <v>22161</v>
      </c>
      <c r="G38" s="114">
        <v>5459</v>
      </c>
      <c r="H38" s="114">
        <v>27092</v>
      </c>
      <c r="I38" s="115">
        <v>10882</v>
      </c>
      <c r="J38" s="114">
        <v>7722</v>
      </c>
      <c r="K38" s="114">
        <v>3160</v>
      </c>
      <c r="L38" s="423">
        <v>5671</v>
      </c>
      <c r="M38" s="424">
        <v>5938</v>
      </c>
    </row>
    <row r="39" spans="1:13" ht="11.1" customHeight="1" x14ac:dyDescent="0.2">
      <c r="A39" s="422" t="s">
        <v>388</v>
      </c>
      <c r="B39" s="115">
        <v>77894</v>
      </c>
      <c r="C39" s="114">
        <v>39091</v>
      </c>
      <c r="D39" s="114">
        <v>38803</v>
      </c>
      <c r="E39" s="114">
        <v>55137</v>
      </c>
      <c r="F39" s="114">
        <v>22757</v>
      </c>
      <c r="G39" s="114">
        <v>5344</v>
      </c>
      <c r="H39" s="114">
        <v>27898</v>
      </c>
      <c r="I39" s="115">
        <v>11095</v>
      </c>
      <c r="J39" s="114">
        <v>7759</v>
      </c>
      <c r="K39" s="114">
        <v>3336</v>
      </c>
      <c r="L39" s="423">
        <v>4907</v>
      </c>
      <c r="M39" s="424">
        <v>3693</v>
      </c>
    </row>
    <row r="40" spans="1:13" ht="11.1" customHeight="1" x14ac:dyDescent="0.2">
      <c r="A40" s="425" t="s">
        <v>389</v>
      </c>
      <c r="B40" s="115">
        <v>79247</v>
      </c>
      <c r="C40" s="114">
        <v>39882</v>
      </c>
      <c r="D40" s="114">
        <v>39365</v>
      </c>
      <c r="E40" s="114">
        <v>56136</v>
      </c>
      <c r="F40" s="114">
        <v>23111</v>
      </c>
      <c r="G40" s="114">
        <v>6179</v>
      </c>
      <c r="H40" s="114">
        <v>28056</v>
      </c>
      <c r="I40" s="115">
        <v>11071</v>
      </c>
      <c r="J40" s="114">
        <v>7638</v>
      </c>
      <c r="K40" s="114">
        <v>3433</v>
      </c>
      <c r="L40" s="423">
        <v>6194</v>
      </c>
      <c r="M40" s="424">
        <v>5095</v>
      </c>
    </row>
    <row r="41" spans="1:13" s="110" customFormat="1" ht="11.1" customHeight="1" x14ac:dyDescent="0.2">
      <c r="A41" s="422" t="s">
        <v>390</v>
      </c>
      <c r="B41" s="115">
        <v>78414</v>
      </c>
      <c r="C41" s="114">
        <v>39483</v>
      </c>
      <c r="D41" s="114">
        <v>38931</v>
      </c>
      <c r="E41" s="114">
        <v>55508</v>
      </c>
      <c r="F41" s="114">
        <v>22906</v>
      </c>
      <c r="G41" s="114">
        <v>6023</v>
      </c>
      <c r="H41" s="114">
        <v>27899</v>
      </c>
      <c r="I41" s="115">
        <v>11222</v>
      </c>
      <c r="J41" s="114">
        <v>7773</v>
      </c>
      <c r="K41" s="114">
        <v>3449</v>
      </c>
      <c r="L41" s="423">
        <v>3525</v>
      </c>
      <c r="M41" s="424">
        <v>4405</v>
      </c>
    </row>
    <row r="42" spans="1:13" ht="15" customHeight="1" x14ac:dyDescent="0.2">
      <c r="A42" s="422" t="s">
        <v>398</v>
      </c>
      <c r="B42" s="115">
        <v>78406</v>
      </c>
      <c r="C42" s="114">
        <v>39537</v>
      </c>
      <c r="D42" s="114">
        <v>38869</v>
      </c>
      <c r="E42" s="114">
        <v>55263</v>
      </c>
      <c r="F42" s="114">
        <v>23143</v>
      </c>
      <c r="G42" s="114">
        <v>5877</v>
      </c>
      <c r="H42" s="114">
        <v>27999</v>
      </c>
      <c r="I42" s="115">
        <v>10980</v>
      </c>
      <c r="J42" s="114">
        <v>7612</v>
      </c>
      <c r="K42" s="114">
        <v>3368</v>
      </c>
      <c r="L42" s="423">
        <v>5378</v>
      </c>
      <c r="M42" s="424">
        <v>5523</v>
      </c>
    </row>
    <row r="43" spans="1:13" ht="11.1" customHeight="1" x14ac:dyDescent="0.2">
      <c r="A43" s="422" t="s">
        <v>388</v>
      </c>
      <c r="B43" s="115">
        <v>79249</v>
      </c>
      <c r="C43" s="114">
        <v>40071</v>
      </c>
      <c r="D43" s="114">
        <v>39178</v>
      </c>
      <c r="E43" s="114">
        <v>55565</v>
      </c>
      <c r="F43" s="114">
        <v>23684</v>
      </c>
      <c r="G43" s="114">
        <v>5784</v>
      </c>
      <c r="H43" s="114">
        <v>28632</v>
      </c>
      <c r="I43" s="115">
        <v>11265</v>
      </c>
      <c r="J43" s="114">
        <v>7760</v>
      </c>
      <c r="K43" s="114">
        <v>3505</v>
      </c>
      <c r="L43" s="423">
        <v>4578</v>
      </c>
      <c r="M43" s="424">
        <v>3746</v>
      </c>
    </row>
    <row r="44" spans="1:13" ht="11.1" customHeight="1" x14ac:dyDescent="0.2">
      <c r="A44" s="422" t="s">
        <v>389</v>
      </c>
      <c r="B44" s="115">
        <v>80504</v>
      </c>
      <c r="C44" s="114">
        <v>40761</v>
      </c>
      <c r="D44" s="114">
        <v>39743</v>
      </c>
      <c r="E44" s="114">
        <v>56263</v>
      </c>
      <c r="F44" s="114">
        <v>24241</v>
      </c>
      <c r="G44" s="114">
        <v>6465</v>
      </c>
      <c r="H44" s="114">
        <v>28838</v>
      </c>
      <c r="I44" s="115">
        <v>11173</v>
      </c>
      <c r="J44" s="114">
        <v>7603</v>
      </c>
      <c r="K44" s="114">
        <v>3570</v>
      </c>
      <c r="L44" s="423">
        <v>5993</v>
      </c>
      <c r="M44" s="424">
        <v>5191</v>
      </c>
    </row>
    <row r="45" spans="1:13" s="110" customFormat="1" ht="11.1" customHeight="1" x14ac:dyDescent="0.2">
      <c r="A45" s="422" t="s">
        <v>390</v>
      </c>
      <c r="B45" s="115">
        <v>79739</v>
      </c>
      <c r="C45" s="114">
        <v>40328</v>
      </c>
      <c r="D45" s="114">
        <v>39411</v>
      </c>
      <c r="E45" s="114">
        <v>55696</v>
      </c>
      <c r="F45" s="114">
        <v>24043</v>
      </c>
      <c r="G45" s="114">
        <v>6338</v>
      </c>
      <c r="H45" s="114">
        <v>28632</v>
      </c>
      <c r="I45" s="115">
        <v>11165</v>
      </c>
      <c r="J45" s="114">
        <v>7567</v>
      </c>
      <c r="K45" s="114">
        <v>3598</v>
      </c>
      <c r="L45" s="423">
        <v>3947</v>
      </c>
      <c r="M45" s="424">
        <v>4773</v>
      </c>
    </row>
    <row r="46" spans="1:13" ht="15" customHeight="1" x14ac:dyDescent="0.2">
      <c r="A46" s="422" t="s">
        <v>399</v>
      </c>
      <c r="B46" s="115">
        <v>79134</v>
      </c>
      <c r="C46" s="114">
        <v>40243</v>
      </c>
      <c r="D46" s="114">
        <v>38891</v>
      </c>
      <c r="E46" s="114">
        <v>55303</v>
      </c>
      <c r="F46" s="114">
        <v>23831</v>
      </c>
      <c r="G46" s="114">
        <v>6160</v>
      </c>
      <c r="H46" s="114">
        <v>28618</v>
      </c>
      <c r="I46" s="115">
        <v>10966</v>
      </c>
      <c r="J46" s="114">
        <v>7472</v>
      </c>
      <c r="K46" s="114">
        <v>3494</v>
      </c>
      <c r="L46" s="423">
        <v>4979</v>
      </c>
      <c r="M46" s="424">
        <v>5715</v>
      </c>
    </row>
    <row r="47" spans="1:13" ht="11.1" customHeight="1" x14ac:dyDescent="0.2">
      <c r="A47" s="422" t="s">
        <v>388</v>
      </c>
      <c r="B47" s="115">
        <v>80097</v>
      </c>
      <c r="C47" s="114">
        <v>40848</v>
      </c>
      <c r="D47" s="114">
        <v>39249</v>
      </c>
      <c r="E47" s="114">
        <v>55621</v>
      </c>
      <c r="F47" s="114">
        <v>24476</v>
      </c>
      <c r="G47" s="114">
        <v>6072</v>
      </c>
      <c r="H47" s="114">
        <v>29162</v>
      </c>
      <c r="I47" s="115">
        <v>11225</v>
      </c>
      <c r="J47" s="114">
        <v>7552</v>
      </c>
      <c r="K47" s="114">
        <v>3673</v>
      </c>
      <c r="L47" s="423">
        <v>4942</v>
      </c>
      <c r="M47" s="424">
        <v>3995</v>
      </c>
    </row>
    <row r="48" spans="1:13" ht="11.1" customHeight="1" x14ac:dyDescent="0.2">
      <c r="A48" s="422" t="s">
        <v>389</v>
      </c>
      <c r="B48" s="115">
        <v>81173</v>
      </c>
      <c r="C48" s="114">
        <v>41477</v>
      </c>
      <c r="D48" s="114">
        <v>39696</v>
      </c>
      <c r="E48" s="114">
        <v>56352</v>
      </c>
      <c r="F48" s="114">
        <v>24821</v>
      </c>
      <c r="G48" s="114">
        <v>6838</v>
      </c>
      <c r="H48" s="114">
        <v>29417</v>
      </c>
      <c r="I48" s="115">
        <v>11184</v>
      </c>
      <c r="J48" s="114">
        <v>7416</v>
      </c>
      <c r="K48" s="114">
        <v>3768</v>
      </c>
      <c r="L48" s="423">
        <v>5996</v>
      </c>
      <c r="M48" s="424">
        <v>5133</v>
      </c>
    </row>
    <row r="49" spans="1:17" s="110" customFormat="1" ht="11.1" customHeight="1" x14ac:dyDescent="0.2">
      <c r="A49" s="422" t="s">
        <v>390</v>
      </c>
      <c r="B49" s="115">
        <v>80273</v>
      </c>
      <c r="C49" s="114">
        <v>40848</v>
      </c>
      <c r="D49" s="114">
        <v>39425</v>
      </c>
      <c r="E49" s="114">
        <v>55573</v>
      </c>
      <c r="F49" s="114">
        <v>24700</v>
      </c>
      <c r="G49" s="114">
        <v>6638</v>
      </c>
      <c r="H49" s="114">
        <v>29200</v>
      </c>
      <c r="I49" s="115">
        <v>11167</v>
      </c>
      <c r="J49" s="114">
        <v>7345</v>
      </c>
      <c r="K49" s="114">
        <v>3822</v>
      </c>
      <c r="L49" s="423">
        <v>3408</v>
      </c>
      <c r="M49" s="424">
        <v>4343</v>
      </c>
    </row>
    <row r="50" spans="1:17" ht="15" customHeight="1" x14ac:dyDescent="0.2">
      <c r="A50" s="422" t="s">
        <v>400</v>
      </c>
      <c r="B50" s="143">
        <v>79934</v>
      </c>
      <c r="C50" s="144">
        <v>40711</v>
      </c>
      <c r="D50" s="144">
        <v>39223</v>
      </c>
      <c r="E50" s="144">
        <v>54831</v>
      </c>
      <c r="F50" s="144">
        <v>25103</v>
      </c>
      <c r="G50" s="144">
        <v>6475</v>
      </c>
      <c r="H50" s="144">
        <v>29210</v>
      </c>
      <c r="I50" s="143">
        <v>10622</v>
      </c>
      <c r="J50" s="144">
        <v>7032</v>
      </c>
      <c r="K50" s="144">
        <v>3590</v>
      </c>
      <c r="L50" s="426">
        <v>5492</v>
      </c>
      <c r="M50" s="427">
        <v>5926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1.0109434629868324</v>
      </c>
      <c r="C6" s="480">
        <f>'Tabelle 3.3'!J11</f>
        <v>-3.1369688126937807</v>
      </c>
      <c r="D6" s="481">
        <f t="shared" ref="D6:E9" si="0">IF(OR(AND(B6&gt;=-50,B6&lt;=50),ISNUMBER(B6)=FALSE),B6,"")</f>
        <v>1.0109434629868324</v>
      </c>
      <c r="E6" s="481">
        <f t="shared" si="0"/>
        <v>-3.1369688126937807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1.0109434629868324</v>
      </c>
      <c r="C14" s="480">
        <f>'Tabelle 3.3'!J11</f>
        <v>-3.1369688126937807</v>
      </c>
      <c r="D14" s="481">
        <f>IF(OR(AND(B14&gt;=-50,B14&lt;=50),ISNUMBER(B14)=FALSE),B14,"")</f>
        <v>1.0109434629868324</v>
      </c>
      <c r="E14" s="481">
        <f>IF(OR(AND(C14&gt;=-50,C14&lt;=50),ISNUMBER(C14)=FALSE),C14,"")</f>
        <v>-3.1369688126937807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-1.5489467162329615</v>
      </c>
      <c r="C15" s="480">
        <f>'Tabelle 3.3'!J12</f>
        <v>-1.893939393939394</v>
      </c>
      <c r="D15" s="481">
        <f t="shared" ref="D15:E45" si="3">IF(OR(AND(B15&gt;=-50,B15&lt;=50),ISNUMBER(B15)=FALSE),B15,"")</f>
        <v>-1.5489467162329615</v>
      </c>
      <c r="E15" s="481">
        <f t="shared" si="3"/>
        <v>-1.893939393939394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1.2337217272104182</v>
      </c>
      <c r="C16" s="480">
        <f>'Tabelle 3.3'!J13</f>
        <v>-6.4220183486238529</v>
      </c>
      <c r="D16" s="481">
        <f t="shared" si="3"/>
        <v>1.2337217272104182</v>
      </c>
      <c r="E16" s="481">
        <f t="shared" si="3"/>
        <v>-6.4220183486238529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-0.7637835103692463</v>
      </c>
      <c r="C17" s="480">
        <f>'Tabelle 3.3'!J14</f>
        <v>-4.8865619546247823</v>
      </c>
      <c r="D17" s="481">
        <f t="shared" si="3"/>
        <v>-0.7637835103692463</v>
      </c>
      <c r="E17" s="481">
        <f t="shared" si="3"/>
        <v>-4.8865619546247823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0.68137573004542507</v>
      </c>
      <c r="C18" s="480">
        <f>'Tabelle 3.3'!J15</f>
        <v>-1.8276762402088773</v>
      </c>
      <c r="D18" s="481">
        <f t="shared" si="3"/>
        <v>0.68137573004542507</v>
      </c>
      <c r="E18" s="481">
        <f t="shared" si="3"/>
        <v>-1.8276762402088773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-0.15802781289506954</v>
      </c>
      <c r="C19" s="480">
        <f>'Tabelle 3.3'!J16</f>
        <v>-5.1282051282051286</v>
      </c>
      <c r="D19" s="481">
        <f t="shared" si="3"/>
        <v>-0.15802781289506954</v>
      </c>
      <c r="E19" s="481">
        <f t="shared" si="3"/>
        <v>-5.1282051282051286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-3.7698412698412698</v>
      </c>
      <c r="C20" s="480">
        <f>'Tabelle 3.3'!J17</f>
        <v>-10.674157303370787</v>
      </c>
      <c r="D20" s="481">
        <f t="shared" si="3"/>
        <v>-3.7698412698412698</v>
      </c>
      <c r="E20" s="481">
        <f t="shared" si="3"/>
        <v>-10.674157303370787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1.4851485148514851</v>
      </c>
      <c r="C21" s="480">
        <f>'Tabelle 3.3'!J18</f>
        <v>-3.8857142857142857</v>
      </c>
      <c r="D21" s="481">
        <f t="shared" si="3"/>
        <v>1.4851485148514851</v>
      </c>
      <c r="E21" s="481">
        <f t="shared" si="3"/>
        <v>-3.8857142857142857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-0.13750429700928155</v>
      </c>
      <c r="C22" s="480">
        <f>'Tabelle 3.3'!J19</f>
        <v>4.3450064850843058</v>
      </c>
      <c r="D22" s="481">
        <f t="shared" si="3"/>
        <v>-0.13750429700928155</v>
      </c>
      <c r="E22" s="481">
        <f t="shared" si="3"/>
        <v>4.3450064850843058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1.8824871648602395</v>
      </c>
      <c r="C23" s="480">
        <f>'Tabelle 3.3'!J20</f>
        <v>2.6548672566371683</v>
      </c>
      <c r="D23" s="481">
        <f t="shared" si="3"/>
        <v>1.8824871648602395</v>
      </c>
      <c r="E23" s="481">
        <f t="shared" si="3"/>
        <v>2.6548672566371683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4.2946614971667163</v>
      </c>
      <c r="C24" s="480">
        <f>'Tabelle 3.3'!J21</f>
        <v>-11.666666666666666</v>
      </c>
      <c r="D24" s="481">
        <f t="shared" si="3"/>
        <v>4.2946614971667163</v>
      </c>
      <c r="E24" s="481">
        <f t="shared" si="3"/>
        <v>-11.666666666666666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9.7173144876325086</v>
      </c>
      <c r="C25" s="480">
        <f>'Tabelle 3.3'!J22</f>
        <v>-8.4905660377358494</v>
      </c>
      <c r="D25" s="481">
        <f t="shared" si="3"/>
        <v>9.7173144876325086</v>
      </c>
      <c r="E25" s="481">
        <f t="shared" si="3"/>
        <v>-8.4905660377358494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0.44313146233382572</v>
      </c>
      <c r="C26" s="480">
        <f>'Tabelle 3.3'!J23</f>
        <v>18.181818181818183</v>
      </c>
      <c r="D26" s="481">
        <f t="shared" si="3"/>
        <v>0.44313146233382572</v>
      </c>
      <c r="E26" s="481">
        <f t="shared" si="3"/>
        <v>18.181818181818183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2.9930686830497795</v>
      </c>
      <c r="C27" s="480">
        <f>'Tabelle 3.3'!J24</f>
        <v>-4.0476190476190474</v>
      </c>
      <c r="D27" s="481">
        <f t="shared" si="3"/>
        <v>2.9930686830497795</v>
      </c>
      <c r="E27" s="481">
        <f t="shared" si="3"/>
        <v>-4.0476190476190474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-5.7409879839786377</v>
      </c>
      <c r="C28" s="480">
        <f>'Tabelle 3.3'!J25</f>
        <v>-14.175257731958762</v>
      </c>
      <c r="D28" s="481">
        <f t="shared" si="3"/>
        <v>-5.7409879839786377</v>
      </c>
      <c r="E28" s="481">
        <f t="shared" si="3"/>
        <v>-14.175257731958762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-6.9943289224952743</v>
      </c>
      <c r="C29" s="480">
        <f>'Tabelle 3.3'!J26</f>
        <v>-42.857142857142854</v>
      </c>
      <c r="D29" s="481">
        <f t="shared" si="3"/>
        <v>-6.9943289224952743</v>
      </c>
      <c r="E29" s="481">
        <f t="shared" si="3"/>
        <v>-42.857142857142854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2.7578947368421054</v>
      </c>
      <c r="C30" s="480">
        <f>'Tabelle 3.3'!J27</f>
        <v>-3.1531531531531534</v>
      </c>
      <c r="D30" s="481">
        <f t="shared" si="3"/>
        <v>2.7578947368421054</v>
      </c>
      <c r="E30" s="481">
        <f t="shared" si="3"/>
        <v>-3.1531531531531534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-2.6041666666666668E-2</v>
      </c>
      <c r="C31" s="480">
        <f>'Tabelle 3.3'!J28</f>
        <v>-3.2894736842105261</v>
      </c>
      <c r="D31" s="481">
        <f t="shared" si="3"/>
        <v>-2.6041666666666668E-2</v>
      </c>
      <c r="E31" s="481">
        <f t="shared" si="3"/>
        <v>-3.2894736842105261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2.3312411938004356</v>
      </c>
      <c r="C32" s="480">
        <f>'Tabelle 3.3'!J29</f>
        <v>5.1948051948051948</v>
      </c>
      <c r="D32" s="481">
        <f t="shared" si="3"/>
        <v>2.3312411938004356</v>
      </c>
      <c r="E32" s="481">
        <f t="shared" si="3"/>
        <v>5.1948051948051948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3.1494998648283321</v>
      </c>
      <c r="C33" s="480">
        <f>'Tabelle 3.3'!J30</f>
        <v>-5.443548387096774</v>
      </c>
      <c r="D33" s="481">
        <f t="shared" si="3"/>
        <v>3.1494998648283321</v>
      </c>
      <c r="E33" s="481">
        <f t="shared" si="3"/>
        <v>-5.443548387096774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5.2162282657155599</v>
      </c>
      <c r="C34" s="480">
        <f>'Tabelle 3.3'!J31</f>
        <v>-3.7793667007150153</v>
      </c>
      <c r="D34" s="481">
        <f t="shared" si="3"/>
        <v>5.2162282657155599</v>
      </c>
      <c r="E34" s="481">
        <f t="shared" si="3"/>
        <v>-3.7793667007150153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-1.5489467162329615</v>
      </c>
      <c r="C37" s="480">
        <f>'Tabelle 3.3'!J34</f>
        <v>-1.893939393939394</v>
      </c>
      <c r="D37" s="481">
        <f t="shared" si="3"/>
        <v>-1.5489467162329615</v>
      </c>
      <c r="E37" s="481">
        <f t="shared" si="3"/>
        <v>-1.893939393939394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-7.6647040379054454E-2</v>
      </c>
      <c r="C38" s="480">
        <f>'Tabelle 3.3'!J35</f>
        <v>-4.5539906103286381</v>
      </c>
      <c r="D38" s="481">
        <f t="shared" si="3"/>
        <v>-7.6647040379054454E-2</v>
      </c>
      <c r="E38" s="481">
        <f t="shared" si="3"/>
        <v>-4.5539906103286381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1.7350513140914026</v>
      </c>
      <c r="C39" s="480">
        <f>'Tabelle 3.3'!J36</f>
        <v>-2.8234745070586862</v>
      </c>
      <c r="D39" s="481">
        <f t="shared" si="3"/>
        <v>1.7350513140914026</v>
      </c>
      <c r="E39" s="481">
        <f t="shared" si="3"/>
        <v>-2.8234745070586862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1.7350513140914026</v>
      </c>
      <c r="C45" s="480">
        <f>'Tabelle 3.3'!J36</f>
        <v>-2.8234745070586862</v>
      </c>
      <c r="D45" s="481">
        <f t="shared" si="3"/>
        <v>1.7350513140914026</v>
      </c>
      <c r="E45" s="481">
        <f t="shared" si="3"/>
        <v>-2.8234745070586862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73729</v>
      </c>
      <c r="C51" s="487">
        <v>8389</v>
      </c>
      <c r="D51" s="487">
        <v>2943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75198</v>
      </c>
      <c r="C52" s="487">
        <v>8143</v>
      </c>
      <c r="D52" s="487">
        <v>3101</v>
      </c>
      <c r="E52" s="488">
        <f t="shared" ref="E52:G70" si="11">IF($A$51=37802,IF(COUNTBLANK(B$51:B$70)&gt;0,#N/A,B52/B$51*100),IF(COUNTBLANK(B$51:B$75)&gt;0,#N/A,B52/B$51*100))</f>
        <v>101.99243174327606</v>
      </c>
      <c r="F52" s="488">
        <f t="shared" si="11"/>
        <v>97.067588508761474</v>
      </c>
      <c r="G52" s="488">
        <f t="shared" si="11"/>
        <v>105.36867142371729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75879</v>
      </c>
      <c r="C53" s="487">
        <v>8148</v>
      </c>
      <c r="D53" s="487">
        <v>3179</v>
      </c>
      <c r="E53" s="488">
        <f t="shared" si="11"/>
        <v>102.916084580016</v>
      </c>
      <c r="F53" s="488">
        <f t="shared" si="11"/>
        <v>97.127190368339484</v>
      </c>
      <c r="G53" s="488">
        <f t="shared" si="11"/>
        <v>108.01902820251443</v>
      </c>
      <c r="H53" s="489">
        <f>IF(ISERROR(L53)=TRUE,IF(MONTH(A53)=MONTH(MAX(A$51:A$75)),A53,""),"")</f>
        <v>41883</v>
      </c>
      <c r="I53" s="488">
        <f t="shared" si="12"/>
        <v>102.916084580016</v>
      </c>
      <c r="J53" s="488">
        <f t="shared" si="10"/>
        <v>97.127190368339484</v>
      </c>
      <c r="K53" s="488">
        <f t="shared" si="10"/>
        <v>108.01902820251443</v>
      </c>
      <c r="L53" s="488" t="e">
        <f t="shared" si="13"/>
        <v>#N/A</v>
      </c>
    </row>
    <row r="54" spans="1:14" ht="15" customHeight="1" x14ac:dyDescent="0.2">
      <c r="A54" s="490" t="s">
        <v>463</v>
      </c>
      <c r="B54" s="487">
        <v>74677</v>
      </c>
      <c r="C54" s="487">
        <v>8149</v>
      </c>
      <c r="D54" s="487">
        <v>3094</v>
      </c>
      <c r="E54" s="488">
        <f t="shared" si="11"/>
        <v>101.28578985202566</v>
      </c>
      <c r="F54" s="488">
        <f t="shared" si="11"/>
        <v>97.139110740255092</v>
      </c>
      <c r="G54" s="488">
        <f t="shared" si="11"/>
        <v>105.1308188922868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74298</v>
      </c>
      <c r="C55" s="487">
        <v>7815</v>
      </c>
      <c r="D55" s="487">
        <v>3000</v>
      </c>
      <c r="E55" s="488">
        <f t="shared" si="11"/>
        <v>100.77174517489726</v>
      </c>
      <c r="F55" s="488">
        <f t="shared" si="11"/>
        <v>93.15770652044344</v>
      </c>
      <c r="G55" s="488">
        <f t="shared" si="11"/>
        <v>101.9367991845056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75681</v>
      </c>
      <c r="C56" s="487">
        <v>7777</v>
      </c>
      <c r="D56" s="487">
        <v>3144</v>
      </c>
      <c r="E56" s="488">
        <f t="shared" si="11"/>
        <v>102.64753353497267</v>
      </c>
      <c r="F56" s="488">
        <f t="shared" si="11"/>
        <v>92.704732387650495</v>
      </c>
      <c r="G56" s="488">
        <f t="shared" si="11"/>
        <v>106.82976554536188</v>
      </c>
      <c r="H56" s="489" t="str">
        <f t="shared" si="14"/>
        <v/>
      </c>
      <c r="I56" s="488" t="str">
        <f t="shared" si="12"/>
        <v/>
      </c>
      <c r="J56" s="488" t="str">
        <f t="shared" si="10"/>
        <v/>
      </c>
      <c r="K56" s="488" t="str">
        <f t="shared" si="10"/>
        <v/>
      </c>
      <c r="L56" s="488" t="e">
        <f t="shared" si="13"/>
        <v>#N/A</v>
      </c>
    </row>
    <row r="57" spans="1:14" ht="15" customHeight="1" x14ac:dyDescent="0.2">
      <c r="A57" s="490">
        <v>42248</v>
      </c>
      <c r="B57" s="487">
        <v>76913</v>
      </c>
      <c r="C57" s="487">
        <v>7748</v>
      </c>
      <c r="D57" s="487">
        <v>3246</v>
      </c>
      <c r="E57" s="488">
        <f t="shared" si="11"/>
        <v>104.3185178152423</v>
      </c>
      <c r="F57" s="488">
        <f t="shared" si="11"/>
        <v>92.359041602097989</v>
      </c>
      <c r="G57" s="488">
        <f t="shared" si="11"/>
        <v>110.29561671763506</v>
      </c>
      <c r="H57" s="489">
        <f t="shared" si="14"/>
        <v>42248</v>
      </c>
      <c r="I57" s="488">
        <f t="shared" si="12"/>
        <v>104.3185178152423</v>
      </c>
      <c r="J57" s="488">
        <f t="shared" si="10"/>
        <v>92.359041602097989</v>
      </c>
      <c r="K57" s="488">
        <f t="shared" si="10"/>
        <v>110.29561671763506</v>
      </c>
      <c r="L57" s="488" t="e">
        <f t="shared" si="13"/>
        <v>#N/A</v>
      </c>
    </row>
    <row r="58" spans="1:14" ht="15" customHeight="1" x14ac:dyDescent="0.2">
      <c r="A58" s="490" t="s">
        <v>466</v>
      </c>
      <c r="B58" s="487">
        <v>75969</v>
      </c>
      <c r="C58" s="487">
        <v>7893</v>
      </c>
      <c r="D58" s="487">
        <v>3169</v>
      </c>
      <c r="E58" s="488">
        <f t="shared" si="11"/>
        <v>103.03815323685387</v>
      </c>
      <c r="F58" s="488">
        <f t="shared" si="11"/>
        <v>94.087495529860533</v>
      </c>
      <c r="G58" s="488">
        <f t="shared" si="11"/>
        <v>107.67923887189943</v>
      </c>
      <c r="H58" s="489" t="str">
        <f t="shared" si="14"/>
        <v/>
      </c>
      <c r="I58" s="488" t="str">
        <f t="shared" si="12"/>
        <v/>
      </c>
      <c r="J58" s="488" t="str">
        <f t="shared" si="10"/>
        <v/>
      </c>
      <c r="K58" s="488" t="str">
        <f t="shared" si="10"/>
        <v/>
      </c>
      <c r="L58" s="488" t="e">
        <f t="shared" si="13"/>
        <v>#N/A</v>
      </c>
    </row>
    <row r="59" spans="1:14" ht="15" customHeight="1" x14ac:dyDescent="0.2">
      <c r="A59" s="490" t="s">
        <v>467</v>
      </c>
      <c r="B59" s="487">
        <v>75705</v>
      </c>
      <c r="C59" s="487">
        <v>7864</v>
      </c>
      <c r="D59" s="487">
        <v>3060</v>
      </c>
      <c r="E59" s="488">
        <f t="shared" si="11"/>
        <v>102.6800851767961</v>
      </c>
      <c r="F59" s="488">
        <f t="shared" si="11"/>
        <v>93.741804744308027</v>
      </c>
      <c r="G59" s="488">
        <f t="shared" si="11"/>
        <v>103.97553516819571</v>
      </c>
      <c r="H59" s="489" t="str">
        <f t="shared" si="14"/>
        <v/>
      </c>
      <c r="I59" s="488" t="str">
        <f t="shared" si="12"/>
        <v/>
      </c>
      <c r="J59" s="488" t="str">
        <f t="shared" si="10"/>
        <v/>
      </c>
      <c r="K59" s="488" t="str">
        <f t="shared" si="10"/>
        <v/>
      </c>
      <c r="L59" s="488" t="e">
        <f t="shared" si="13"/>
        <v>#N/A</v>
      </c>
    </row>
    <row r="60" spans="1:14" ht="15" customHeight="1" x14ac:dyDescent="0.2">
      <c r="A60" s="490" t="s">
        <v>468</v>
      </c>
      <c r="B60" s="487">
        <v>76611</v>
      </c>
      <c r="C60" s="487">
        <v>7840</v>
      </c>
      <c r="D60" s="487">
        <v>3153</v>
      </c>
      <c r="E60" s="488">
        <f t="shared" si="11"/>
        <v>103.90890965563075</v>
      </c>
      <c r="F60" s="488">
        <f t="shared" si="11"/>
        <v>93.45571581833353</v>
      </c>
      <c r="G60" s="488">
        <f t="shared" si="11"/>
        <v>107.13557594291538</v>
      </c>
      <c r="H60" s="489" t="str">
        <f t="shared" si="14"/>
        <v/>
      </c>
      <c r="I60" s="488" t="str">
        <f t="shared" si="12"/>
        <v/>
      </c>
      <c r="J60" s="488" t="str">
        <f t="shared" si="10"/>
        <v/>
      </c>
      <c r="K60" s="488" t="str">
        <f t="shared" si="10"/>
        <v/>
      </c>
      <c r="L60" s="488" t="e">
        <f t="shared" si="13"/>
        <v>#N/A</v>
      </c>
    </row>
    <row r="61" spans="1:14" ht="15" customHeight="1" x14ac:dyDescent="0.2">
      <c r="A61" s="490">
        <v>42614</v>
      </c>
      <c r="B61" s="487">
        <v>77854</v>
      </c>
      <c r="C61" s="487">
        <v>7742</v>
      </c>
      <c r="D61" s="487">
        <v>3240</v>
      </c>
      <c r="E61" s="488">
        <f t="shared" si="11"/>
        <v>105.5948134384028</v>
      </c>
      <c r="F61" s="488">
        <f t="shared" si="11"/>
        <v>92.287519370604372</v>
      </c>
      <c r="G61" s="488">
        <f t="shared" si="11"/>
        <v>110.09174311926606</v>
      </c>
      <c r="H61" s="489">
        <f t="shared" si="14"/>
        <v>42614</v>
      </c>
      <c r="I61" s="488">
        <f t="shared" si="12"/>
        <v>105.5948134384028</v>
      </c>
      <c r="J61" s="488">
        <f t="shared" si="10"/>
        <v>92.287519370604372</v>
      </c>
      <c r="K61" s="488">
        <f t="shared" si="10"/>
        <v>110.09174311926606</v>
      </c>
      <c r="L61" s="488" t="e">
        <f t="shared" si="13"/>
        <v>#N/A</v>
      </c>
    </row>
    <row r="62" spans="1:14" ht="15" customHeight="1" x14ac:dyDescent="0.2">
      <c r="A62" s="490" t="s">
        <v>469</v>
      </c>
      <c r="B62" s="487">
        <v>76898</v>
      </c>
      <c r="C62" s="487">
        <v>7793</v>
      </c>
      <c r="D62" s="487">
        <v>3225</v>
      </c>
      <c r="E62" s="488">
        <f t="shared" si="11"/>
        <v>104.29817303910266</v>
      </c>
      <c r="F62" s="488">
        <f t="shared" si="11"/>
        <v>92.895458338300159</v>
      </c>
      <c r="G62" s="488">
        <f t="shared" si="11"/>
        <v>109.58205912334353</v>
      </c>
      <c r="H62" s="489" t="str">
        <f t="shared" si="14"/>
        <v/>
      </c>
      <c r="I62" s="488" t="str">
        <f t="shared" si="12"/>
        <v/>
      </c>
      <c r="J62" s="488" t="str">
        <f t="shared" si="10"/>
        <v/>
      </c>
      <c r="K62" s="488" t="str">
        <f t="shared" si="10"/>
        <v/>
      </c>
      <c r="L62" s="488" t="e">
        <f t="shared" si="13"/>
        <v>#N/A</v>
      </c>
    </row>
    <row r="63" spans="1:14" ht="15" customHeight="1" x14ac:dyDescent="0.2">
      <c r="A63" s="490" t="s">
        <v>470</v>
      </c>
      <c r="B63" s="487">
        <v>76561</v>
      </c>
      <c r="C63" s="487">
        <v>7722</v>
      </c>
      <c r="D63" s="487">
        <v>3160</v>
      </c>
      <c r="E63" s="488">
        <f t="shared" si="11"/>
        <v>103.84109373516526</v>
      </c>
      <c r="F63" s="488">
        <f t="shared" si="11"/>
        <v>92.049111932292277</v>
      </c>
      <c r="G63" s="488">
        <f t="shared" si="11"/>
        <v>107.3734284743459</v>
      </c>
      <c r="H63" s="489" t="str">
        <f t="shared" si="14"/>
        <v/>
      </c>
      <c r="I63" s="488" t="str">
        <f t="shared" si="12"/>
        <v/>
      </c>
      <c r="J63" s="488" t="str">
        <f t="shared" si="10"/>
        <v/>
      </c>
      <c r="K63" s="488" t="str">
        <f t="shared" si="10"/>
        <v/>
      </c>
      <c r="L63" s="488" t="e">
        <f t="shared" si="13"/>
        <v>#N/A</v>
      </c>
    </row>
    <row r="64" spans="1:14" ht="15" customHeight="1" x14ac:dyDescent="0.2">
      <c r="A64" s="490" t="s">
        <v>471</v>
      </c>
      <c r="B64" s="487">
        <v>77894</v>
      </c>
      <c r="C64" s="487">
        <v>7759</v>
      </c>
      <c r="D64" s="487">
        <v>3336</v>
      </c>
      <c r="E64" s="488">
        <f t="shared" si="11"/>
        <v>105.64906617477519</v>
      </c>
      <c r="F64" s="488">
        <f t="shared" si="11"/>
        <v>92.490165693169629</v>
      </c>
      <c r="G64" s="488">
        <f t="shared" si="11"/>
        <v>113.35372069317022</v>
      </c>
      <c r="H64" s="489" t="str">
        <f t="shared" si="14"/>
        <v/>
      </c>
      <c r="I64" s="488" t="str">
        <f t="shared" si="12"/>
        <v/>
      </c>
      <c r="J64" s="488" t="str">
        <f t="shared" si="10"/>
        <v/>
      </c>
      <c r="K64" s="488" t="str">
        <f t="shared" si="10"/>
        <v/>
      </c>
      <c r="L64" s="488" t="e">
        <f t="shared" si="13"/>
        <v>#N/A</v>
      </c>
    </row>
    <row r="65" spans="1:12" ht="15" customHeight="1" x14ac:dyDescent="0.2">
      <c r="A65" s="490">
        <v>42979</v>
      </c>
      <c r="B65" s="487">
        <v>79247</v>
      </c>
      <c r="C65" s="487">
        <v>7638</v>
      </c>
      <c r="D65" s="487">
        <v>3433</v>
      </c>
      <c r="E65" s="488">
        <f t="shared" si="11"/>
        <v>107.48416498257131</v>
      </c>
      <c r="F65" s="488">
        <f t="shared" si="11"/>
        <v>91.047800691381582</v>
      </c>
      <c r="G65" s="488">
        <f t="shared" si="11"/>
        <v>116.64967720013593</v>
      </c>
      <c r="H65" s="489">
        <f t="shared" si="14"/>
        <v>42979</v>
      </c>
      <c r="I65" s="488">
        <f t="shared" si="12"/>
        <v>107.48416498257131</v>
      </c>
      <c r="J65" s="488">
        <f t="shared" si="10"/>
        <v>91.047800691381582</v>
      </c>
      <c r="K65" s="488">
        <f t="shared" si="10"/>
        <v>116.64967720013593</v>
      </c>
      <c r="L65" s="488" t="e">
        <f t="shared" si="13"/>
        <v>#N/A</v>
      </c>
    </row>
    <row r="66" spans="1:12" ht="15" customHeight="1" x14ac:dyDescent="0.2">
      <c r="A66" s="490" t="s">
        <v>472</v>
      </c>
      <c r="B66" s="487">
        <v>78414</v>
      </c>
      <c r="C66" s="487">
        <v>7773</v>
      </c>
      <c r="D66" s="487">
        <v>3449</v>
      </c>
      <c r="E66" s="488">
        <f t="shared" si="11"/>
        <v>106.35435174761628</v>
      </c>
      <c r="F66" s="488">
        <f t="shared" si="11"/>
        <v>92.657050899988079</v>
      </c>
      <c r="G66" s="488">
        <f t="shared" si="11"/>
        <v>117.19334012911995</v>
      </c>
      <c r="H66" s="489" t="str">
        <f t="shared" si="14"/>
        <v/>
      </c>
      <c r="I66" s="488" t="str">
        <f t="shared" si="12"/>
        <v/>
      </c>
      <c r="J66" s="488" t="str">
        <f t="shared" si="10"/>
        <v/>
      </c>
      <c r="K66" s="488" t="str">
        <f t="shared" si="10"/>
        <v/>
      </c>
      <c r="L66" s="488" t="e">
        <f t="shared" si="13"/>
        <v>#N/A</v>
      </c>
    </row>
    <row r="67" spans="1:12" ht="15" customHeight="1" x14ac:dyDescent="0.2">
      <c r="A67" s="490" t="s">
        <v>473</v>
      </c>
      <c r="B67" s="487">
        <v>78406</v>
      </c>
      <c r="C67" s="487">
        <v>7612</v>
      </c>
      <c r="D67" s="487">
        <v>3368</v>
      </c>
      <c r="E67" s="488">
        <f t="shared" si="11"/>
        <v>106.34350120034179</v>
      </c>
      <c r="F67" s="488">
        <f t="shared" si="11"/>
        <v>90.737871021575884</v>
      </c>
      <c r="G67" s="488">
        <f t="shared" si="11"/>
        <v>114.4410465511383</v>
      </c>
      <c r="H67" s="489" t="str">
        <f t="shared" si="14"/>
        <v/>
      </c>
      <c r="I67" s="488" t="str">
        <f t="shared" si="12"/>
        <v/>
      </c>
      <c r="J67" s="488" t="str">
        <f t="shared" si="12"/>
        <v/>
      </c>
      <c r="K67" s="488" t="str">
        <f t="shared" si="12"/>
        <v/>
      </c>
      <c r="L67" s="488" t="e">
        <f t="shared" si="13"/>
        <v>#N/A</v>
      </c>
    </row>
    <row r="68" spans="1:12" ht="15" customHeight="1" x14ac:dyDescent="0.2">
      <c r="A68" s="490" t="s">
        <v>474</v>
      </c>
      <c r="B68" s="487">
        <v>79249</v>
      </c>
      <c r="C68" s="487">
        <v>7760</v>
      </c>
      <c r="D68" s="487">
        <v>3505</v>
      </c>
      <c r="E68" s="488">
        <f t="shared" si="11"/>
        <v>107.48687761938993</v>
      </c>
      <c r="F68" s="488">
        <f t="shared" si="11"/>
        <v>92.502086065085237</v>
      </c>
      <c r="G68" s="488">
        <f t="shared" si="11"/>
        <v>119.09616038056406</v>
      </c>
      <c r="H68" s="489" t="str">
        <f t="shared" si="14"/>
        <v/>
      </c>
      <c r="I68" s="488" t="str">
        <f t="shared" si="12"/>
        <v/>
      </c>
      <c r="J68" s="488" t="str">
        <f t="shared" si="12"/>
        <v/>
      </c>
      <c r="K68" s="488" t="str">
        <f t="shared" si="12"/>
        <v/>
      </c>
      <c r="L68" s="488" t="e">
        <f t="shared" si="13"/>
        <v>#N/A</v>
      </c>
    </row>
    <row r="69" spans="1:12" ht="15" customHeight="1" x14ac:dyDescent="0.2">
      <c r="A69" s="490">
        <v>43344</v>
      </c>
      <c r="B69" s="487">
        <v>80504</v>
      </c>
      <c r="C69" s="487">
        <v>7603</v>
      </c>
      <c r="D69" s="487">
        <v>3570</v>
      </c>
      <c r="E69" s="488">
        <f t="shared" si="11"/>
        <v>109.18905722307369</v>
      </c>
      <c r="F69" s="488">
        <f t="shared" si="11"/>
        <v>90.630587674335445</v>
      </c>
      <c r="G69" s="488">
        <f t="shared" si="11"/>
        <v>121.30479102956167</v>
      </c>
      <c r="H69" s="489">
        <f t="shared" si="14"/>
        <v>43344</v>
      </c>
      <c r="I69" s="488">
        <f t="shared" si="12"/>
        <v>109.18905722307369</v>
      </c>
      <c r="J69" s="488">
        <f t="shared" si="12"/>
        <v>90.630587674335445</v>
      </c>
      <c r="K69" s="488">
        <f t="shared" si="12"/>
        <v>121.30479102956167</v>
      </c>
      <c r="L69" s="488" t="e">
        <f t="shared" si="13"/>
        <v>#N/A</v>
      </c>
    </row>
    <row r="70" spans="1:12" ht="15" customHeight="1" x14ac:dyDescent="0.2">
      <c r="A70" s="490" t="s">
        <v>475</v>
      </c>
      <c r="B70" s="487">
        <v>79739</v>
      </c>
      <c r="C70" s="487">
        <v>7567</v>
      </c>
      <c r="D70" s="487">
        <v>3598</v>
      </c>
      <c r="E70" s="488">
        <f t="shared" si="11"/>
        <v>108.15147363995172</v>
      </c>
      <c r="F70" s="488">
        <f t="shared" si="11"/>
        <v>90.2014542853737</v>
      </c>
      <c r="G70" s="488">
        <f t="shared" si="11"/>
        <v>122.25620115528373</v>
      </c>
      <c r="H70" s="489" t="str">
        <f t="shared" si="14"/>
        <v/>
      </c>
      <c r="I70" s="488" t="str">
        <f t="shared" si="12"/>
        <v/>
      </c>
      <c r="J70" s="488" t="str">
        <f t="shared" si="12"/>
        <v/>
      </c>
      <c r="K70" s="488" t="str">
        <f t="shared" si="12"/>
        <v/>
      </c>
      <c r="L70" s="488" t="e">
        <f t="shared" si="13"/>
        <v>#N/A</v>
      </c>
    </row>
    <row r="71" spans="1:12" ht="15" customHeight="1" x14ac:dyDescent="0.2">
      <c r="A71" s="490" t="s">
        <v>476</v>
      </c>
      <c r="B71" s="487">
        <v>79134</v>
      </c>
      <c r="C71" s="487">
        <v>7472</v>
      </c>
      <c r="D71" s="487">
        <v>3494</v>
      </c>
      <c r="E71" s="491">
        <f t="shared" ref="E71:G75" si="15">IF($A$51=37802,IF(COUNTBLANK(B$51:B$70)&gt;0,#N/A,IF(ISBLANK(B71)=FALSE,B71/B$51*100,#N/A)),IF(COUNTBLANK(B$51:B$75)&gt;0,#N/A,B71/B$51*100))</f>
        <v>107.33090100231931</v>
      </c>
      <c r="F71" s="491">
        <f t="shared" si="15"/>
        <v>89.06901895339135</v>
      </c>
      <c r="G71" s="491">
        <f t="shared" si="15"/>
        <v>118.72239211688753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80097</v>
      </c>
      <c r="C72" s="487">
        <v>7552</v>
      </c>
      <c r="D72" s="487">
        <v>3673</v>
      </c>
      <c r="E72" s="491">
        <f t="shared" si="15"/>
        <v>108.63703563048462</v>
      </c>
      <c r="F72" s="491">
        <f t="shared" si="15"/>
        <v>90.022648706639657</v>
      </c>
      <c r="G72" s="491">
        <f t="shared" si="15"/>
        <v>124.80462113489637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81173</v>
      </c>
      <c r="C73" s="487">
        <v>7416</v>
      </c>
      <c r="D73" s="487">
        <v>3768</v>
      </c>
      <c r="E73" s="491">
        <f t="shared" si="15"/>
        <v>110.09643423890192</v>
      </c>
      <c r="F73" s="491">
        <f t="shared" si="15"/>
        <v>88.401478126117539</v>
      </c>
      <c r="G73" s="491">
        <f t="shared" si="15"/>
        <v>128.03261977573902</v>
      </c>
      <c r="H73" s="492">
        <f>IF(A$51=37802,IF(ISERROR(L73)=TRUE,IF(ISBLANK(A73)=FALSE,IF(MONTH(A73)=MONTH(MAX(A$51:A$75)),A73,""),""),""),IF(ISERROR(L73)=TRUE,IF(MONTH(A73)=MONTH(MAX(A$51:A$75)),A73,""),""))</f>
        <v>43709</v>
      </c>
      <c r="I73" s="488">
        <f t="shared" si="12"/>
        <v>110.09643423890192</v>
      </c>
      <c r="J73" s="488">
        <f t="shared" si="12"/>
        <v>88.401478126117539</v>
      </c>
      <c r="K73" s="488">
        <f t="shared" si="12"/>
        <v>128.03261977573902</v>
      </c>
      <c r="L73" s="488" t="e">
        <f t="shared" si="13"/>
        <v>#N/A</v>
      </c>
    </row>
    <row r="74" spans="1:12" ht="15" customHeight="1" x14ac:dyDescent="0.2">
      <c r="A74" s="490" t="s">
        <v>478</v>
      </c>
      <c r="B74" s="487">
        <v>80273</v>
      </c>
      <c r="C74" s="487">
        <v>7345</v>
      </c>
      <c r="D74" s="487">
        <v>3822</v>
      </c>
      <c r="E74" s="491">
        <f t="shared" si="15"/>
        <v>108.87574767052313</v>
      </c>
      <c r="F74" s="491">
        <f t="shared" si="15"/>
        <v>87.555131720109671</v>
      </c>
      <c r="G74" s="491">
        <f t="shared" si="15"/>
        <v>129.86748216106014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79934</v>
      </c>
      <c r="C75" s="493">
        <v>7032</v>
      </c>
      <c r="D75" s="493">
        <v>3590</v>
      </c>
      <c r="E75" s="491">
        <f t="shared" si="15"/>
        <v>108.41595572976712</v>
      </c>
      <c r="F75" s="491">
        <f t="shared" si="15"/>
        <v>83.824055310525694</v>
      </c>
      <c r="G75" s="491">
        <f t="shared" si="15"/>
        <v>121.98436969079171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110.09643423890192</v>
      </c>
      <c r="J77" s="488">
        <f>IF(J75&lt;&gt;"",J75,IF(J74&lt;&gt;"",J74,IF(J73&lt;&gt;"",J73,IF(J72&lt;&gt;"",J72,IF(J71&lt;&gt;"",J71,IF(J70&lt;&gt;"",J70,""))))))</f>
        <v>88.401478126117539</v>
      </c>
      <c r="K77" s="488">
        <f>IF(K75&lt;&gt;"",K75,IF(K74&lt;&gt;"",K74,IF(K73&lt;&gt;"",K73,IF(K72&lt;&gt;"",K72,IF(K71&lt;&gt;"",K71,IF(K70&lt;&gt;"",K70,""))))))</f>
        <v>128.03261977573902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+10,1%</v>
      </c>
      <c r="J79" s="488" t="str">
        <f>"GeB - ausschließlich: "&amp;IF(J77&gt;100,"+","")&amp;TEXT(J77-100,"0,0")&amp;"%"</f>
        <v>GeB - ausschließlich: -11,6%</v>
      </c>
      <c r="K79" s="488" t="str">
        <f>"GeB - im Nebenjob: "&amp;IF(K77&gt;100,"+","")&amp;TEXT(K77-100,"0,0")&amp;"%"</f>
        <v>GeB - im Nebenjob: +28,0%</v>
      </c>
    </row>
    <row r="81" spans="9:9" ht="15" customHeight="1" x14ac:dyDescent="0.2">
      <c r="I81" s="488" t="str">
        <f>IF(ISERROR(HLOOKUP(1,I$78:K$79,2,FALSE)),"",HLOOKUP(1,I$78:K$79,2,FALSE))</f>
        <v>GeB - im Nebenjob: +28,0%</v>
      </c>
    </row>
    <row r="82" spans="9:9" ht="15" customHeight="1" x14ac:dyDescent="0.2">
      <c r="I82" s="488" t="str">
        <f>IF(ISERROR(HLOOKUP(2,I$78:K$79,2,FALSE)),"",HLOOKUP(2,I$78:K$79,2,FALSE))</f>
        <v>SvB: +10,1%</v>
      </c>
    </row>
    <row r="83" spans="9:9" ht="15" customHeight="1" x14ac:dyDescent="0.2">
      <c r="I83" s="488" t="str">
        <f>IF(ISERROR(HLOOKUP(3,I$78:K$79,2,FALSE)),"",HLOOKUP(3,I$78:K$79,2,FALSE))</f>
        <v>GeB - ausschließlich: -11,6%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79934</v>
      </c>
      <c r="E12" s="114">
        <v>80273</v>
      </c>
      <c r="F12" s="114">
        <v>81173</v>
      </c>
      <c r="G12" s="114">
        <v>80097</v>
      </c>
      <c r="H12" s="114">
        <v>79134</v>
      </c>
      <c r="I12" s="115">
        <v>800</v>
      </c>
      <c r="J12" s="116">
        <v>1.0109434629868324</v>
      </c>
      <c r="N12" s="117"/>
    </row>
    <row r="13" spans="1:15" s="110" customFormat="1" ht="13.5" customHeight="1" x14ac:dyDescent="0.2">
      <c r="A13" s="118" t="s">
        <v>105</v>
      </c>
      <c r="B13" s="119" t="s">
        <v>106</v>
      </c>
      <c r="C13" s="113">
        <v>50.93076788350389</v>
      </c>
      <c r="D13" s="114">
        <v>40711</v>
      </c>
      <c r="E13" s="114">
        <v>40848</v>
      </c>
      <c r="F13" s="114">
        <v>41477</v>
      </c>
      <c r="G13" s="114">
        <v>40848</v>
      </c>
      <c r="H13" s="114">
        <v>40243</v>
      </c>
      <c r="I13" s="115">
        <v>468</v>
      </c>
      <c r="J13" s="116">
        <v>1.1629351688492409</v>
      </c>
    </row>
    <row r="14" spans="1:15" s="110" customFormat="1" ht="13.5" customHeight="1" x14ac:dyDescent="0.2">
      <c r="A14" s="120"/>
      <c r="B14" s="119" t="s">
        <v>107</v>
      </c>
      <c r="C14" s="113">
        <v>49.06923211649611</v>
      </c>
      <c r="D14" s="114">
        <v>39223</v>
      </c>
      <c r="E14" s="114">
        <v>39425</v>
      </c>
      <c r="F14" s="114">
        <v>39696</v>
      </c>
      <c r="G14" s="114">
        <v>39249</v>
      </c>
      <c r="H14" s="114">
        <v>38891</v>
      </c>
      <c r="I14" s="115">
        <v>332</v>
      </c>
      <c r="J14" s="116">
        <v>0.85366794374019694</v>
      </c>
    </row>
    <row r="15" spans="1:15" s="110" customFormat="1" ht="13.5" customHeight="1" x14ac:dyDescent="0.2">
      <c r="A15" s="118" t="s">
        <v>105</v>
      </c>
      <c r="B15" s="121" t="s">
        <v>108</v>
      </c>
      <c r="C15" s="113">
        <v>8.1004328571071138</v>
      </c>
      <c r="D15" s="114">
        <v>6475</v>
      </c>
      <c r="E15" s="114">
        <v>6638</v>
      </c>
      <c r="F15" s="114">
        <v>6838</v>
      </c>
      <c r="G15" s="114">
        <v>6072</v>
      </c>
      <c r="H15" s="114">
        <v>6160</v>
      </c>
      <c r="I15" s="115">
        <v>315</v>
      </c>
      <c r="J15" s="116">
        <v>5.1136363636363633</v>
      </c>
    </row>
    <row r="16" spans="1:15" s="110" customFormat="1" ht="13.5" customHeight="1" x14ac:dyDescent="0.2">
      <c r="A16" s="118"/>
      <c r="B16" s="121" t="s">
        <v>109</v>
      </c>
      <c r="C16" s="113">
        <v>67.848474991868287</v>
      </c>
      <c r="D16" s="114">
        <v>54234</v>
      </c>
      <c r="E16" s="114">
        <v>54437</v>
      </c>
      <c r="F16" s="114">
        <v>55159</v>
      </c>
      <c r="G16" s="114">
        <v>55122</v>
      </c>
      <c r="H16" s="114">
        <v>54617</v>
      </c>
      <c r="I16" s="115">
        <v>-383</v>
      </c>
      <c r="J16" s="116">
        <v>-0.70124686452935903</v>
      </c>
    </row>
    <row r="17" spans="1:10" s="110" customFormat="1" ht="13.5" customHeight="1" x14ac:dyDescent="0.2">
      <c r="A17" s="118"/>
      <c r="B17" s="121" t="s">
        <v>110</v>
      </c>
      <c r="C17" s="113">
        <v>23.216653739334951</v>
      </c>
      <c r="D17" s="114">
        <v>18558</v>
      </c>
      <c r="E17" s="114">
        <v>18487</v>
      </c>
      <c r="F17" s="114">
        <v>18507</v>
      </c>
      <c r="G17" s="114">
        <v>18259</v>
      </c>
      <c r="H17" s="114">
        <v>17734</v>
      </c>
      <c r="I17" s="115">
        <v>824</v>
      </c>
      <c r="J17" s="116">
        <v>4.6464418630878539</v>
      </c>
    </row>
    <row r="18" spans="1:10" s="110" customFormat="1" ht="13.5" customHeight="1" x14ac:dyDescent="0.2">
      <c r="A18" s="120"/>
      <c r="B18" s="121" t="s">
        <v>111</v>
      </c>
      <c r="C18" s="113">
        <v>0.83443841168964394</v>
      </c>
      <c r="D18" s="114">
        <v>667</v>
      </c>
      <c r="E18" s="114">
        <v>711</v>
      </c>
      <c r="F18" s="114">
        <v>669</v>
      </c>
      <c r="G18" s="114">
        <v>644</v>
      </c>
      <c r="H18" s="114">
        <v>623</v>
      </c>
      <c r="I18" s="115">
        <v>44</v>
      </c>
      <c r="J18" s="116">
        <v>7.0626003210272872</v>
      </c>
    </row>
    <row r="19" spans="1:10" s="110" customFormat="1" ht="13.5" customHeight="1" x14ac:dyDescent="0.2">
      <c r="A19" s="120"/>
      <c r="B19" s="121" t="s">
        <v>112</v>
      </c>
      <c r="C19" s="113">
        <v>0.2339430029774564</v>
      </c>
      <c r="D19" s="114">
        <v>187</v>
      </c>
      <c r="E19" s="114">
        <v>224</v>
      </c>
      <c r="F19" s="114">
        <v>204</v>
      </c>
      <c r="G19" s="114">
        <v>182</v>
      </c>
      <c r="H19" s="114">
        <v>179</v>
      </c>
      <c r="I19" s="115">
        <v>8</v>
      </c>
      <c r="J19" s="116">
        <v>4.4692737430167595</v>
      </c>
    </row>
    <row r="20" spans="1:10" s="110" customFormat="1" ht="13.5" customHeight="1" x14ac:dyDescent="0.2">
      <c r="A20" s="118" t="s">
        <v>113</v>
      </c>
      <c r="B20" s="122" t="s">
        <v>114</v>
      </c>
      <c r="C20" s="113">
        <v>68.595341156454069</v>
      </c>
      <c r="D20" s="114">
        <v>54831</v>
      </c>
      <c r="E20" s="114">
        <v>55573</v>
      </c>
      <c r="F20" s="114">
        <v>56352</v>
      </c>
      <c r="G20" s="114">
        <v>55621</v>
      </c>
      <c r="H20" s="114">
        <v>55303</v>
      </c>
      <c r="I20" s="115">
        <v>-472</v>
      </c>
      <c r="J20" s="116">
        <v>-0.85347991971502446</v>
      </c>
    </row>
    <row r="21" spans="1:10" s="110" customFormat="1" ht="13.5" customHeight="1" x14ac:dyDescent="0.2">
      <c r="A21" s="120"/>
      <c r="B21" s="122" t="s">
        <v>115</v>
      </c>
      <c r="C21" s="113">
        <v>31.404658843545924</v>
      </c>
      <c r="D21" s="114">
        <v>25103</v>
      </c>
      <c r="E21" s="114">
        <v>24700</v>
      </c>
      <c r="F21" s="114">
        <v>24821</v>
      </c>
      <c r="G21" s="114">
        <v>24476</v>
      </c>
      <c r="H21" s="114">
        <v>23831</v>
      </c>
      <c r="I21" s="115">
        <v>1272</v>
      </c>
      <c r="J21" s="116">
        <v>5.3375854978809114</v>
      </c>
    </row>
    <row r="22" spans="1:10" s="110" customFormat="1" ht="13.5" customHeight="1" x14ac:dyDescent="0.2">
      <c r="A22" s="118" t="s">
        <v>113</v>
      </c>
      <c r="B22" s="122" t="s">
        <v>116</v>
      </c>
      <c r="C22" s="113">
        <v>94.679360472389718</v>
      </c>
      <c r="D22" s="114">
        <v>75681</v>
      </c>
      <c r="E22" s="114">
        <v>76117</v>
      </c>
      <c r="F22" s="114">
        <v>76929</v>
      </c>
      <c r="G22" s="114">
        <v>76038</v>
      </c>
      <c r="H22" s="114">
        <v>75498</v>
      </c>
      <c r="I22" s="115">
        <v>183</v>
      </c>
      <c r="J22" s="116">
        <v>0.24239052690137486</v>
      </c>
    </row>
    <row r="23" spans="1:10" s="110" customFormat="1" ht="13.5" customHeight="1" x14ac:dyDescent="0.2">
      <c r="A23" s="123"/>
      <c r="B23" s="124" t="s">
        <v>117</v>
      </c>
      <c r="C23" s="125">
        <v>5.3118823028998925</v>
      </c>
      <c r="D23" s="114">
        <v>4246</v>
      </c>
      <c r="E23" s="114">
        <v>4150</v>
      </c>
      <c r="F23" s="114">
        <v>4238</v>
      </c>
      <c r="G23" s="114">
        <v>4052</v>
      </c>
      <c r="H23" s="114">
        <v>3631</v>
      </c>
      <c r="I23" s="115">
        <v>615</v>
      </c>
      <c r="J23" s="116">
        <v>16.937482787110987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10622</v>
      </c>
      <c r="E26" s="114">
        <v>11167</v>
      </c>
      <c r="F26" s="114">
        <v>11184</v>
      </c>
      <c r="G26" s="114">
        <v>11225</v>
      </c>
      <c r="H26" s="140">
        <v>10966</v>
      </c>
      <c r="I26" s="115">
        <v>-344</v>
      </c>
      <c r="J26" s="116">
        <v>-3.1369688126937807</v>
      </c>
    </row>
    <row r="27" spans="1:10" s="110" customFormat="1" ht="13.5" customHeight="1" x14ac:dyDescent="0.2">
      <c r="A27" s="118" t="s">
        <v>105</v>
      </c>
      <c r="B27" s="119" t="s">
        <v>106</v>
      </c>
      <c r="C27" s="113">
        <v>46.121257766898886</v>
      </c>
      <c r="D27" s="115">
        <v>4899</v>
      </c>
      <c r="E27" s="114">
        <v>5099</v>
      </c>
      <c r="F27" s="114">
        <v>5109</v>
      </c>
      <c r="G27" s="114">
        <v>5153</v>
      </c>
      <c r="H27" s="140">
        <v>5062</v>
      </c>
      <c r="I27" s="115">
        <v>-163</v>
      </c>
      <c r="J27" s="116">
        <v>-3.2200711181351243</v>
      </c>
    </row>
    <row r="28" spans="1:10" s="110" customFormat="1" ht="13.5" customHeight="1" x14ac:dyDescent="0.2">
      <c r="A28" s="120"/>
      <c r="B28" s="119" t="s">
        <v>107</v>
      </c>
      <c r="C28" s="113">
        <v>53.878742233101114</v>
      </c>
      <c r="D28" s="115">
        <v>5723</v>
      </c>
      <c r="E28" s="114">
        <v>6068</v>
      </c>
      <c r="F28" s="114">
        <v>6075</v>
      </c>
      <c r="G28" s="114">
        <v>6072</v>
      </c>
      <c r="H28" s="140">
        <v>5904</v>
      </c>
      <c r="I28" s="115">
        <v>-181</v>
      </c>
      <c r="J28" s="116">
        <v>-3.0657181571815717</v>
      </c>
    </row>
    <row r="29" spans="1:10" s="110" customFormat="1" ht="13.5" customHeight="1" x14ac:dyDescent="0.2">
      <c r="A29" s="118" t="s">
        <v>105</v>
      </c>
      <c r="B29" s="121" t="s">
        <v>108</v>
      </c>
      <c r="C29" s="113">
        <v>12.756543023912634</v>
      </c>
      <c r="D29" s="115">
        <v>1355</v>
      </c>
      <c r="E29" s="114">
        <v>1447</v>
      </c>
      <c r="F29" s="114">
        <v>1402</v>
      </c>
      <c r="G29" s="114">
        <v>1414</v>
      </c>
      <c r="H29" s="140">
        <v>1254</v>
      </c>
      <c r="I29" s="115">
        <v>101</v>
      </c>
      <c r="J29" s="116">
        <v>8.0542264752791066</v>
      </c>
    </row>
    <row r="30" spans="1:10" s="110" customFormat="1" ht="13.5" customHeight="1" x14ac:dyDescent="0.2">
      <c r="A30" s="118"/>
      <c r="B30" s="121" t="s">
        <v>109</v>
      </c>
      <c r="C30" s="113">
        <v>38.297872340425535</v>
      </c>
      <c r="D30" s="115">
        <v>4068</v>
      </c>
      <c r="E30" s="114">
        <v>4325</v>
      </c>
      <c r="F30" s="114">
        <v>4334</v>
      </c>
      <c r="G30" s="114">
        <v>4322</v>
      </c>
      <c r="H30" s="140">
        <v>4325</v>
      </c>
      <c r="I30" s="115">
        <v>-257</v>
      </c>
      <c r="J30" s="116">
        <v>-5.9421965317919074</v>
      </c>
    </row>
    <row r="31" spans="1:10" s="110" customFormat="1" ht="13.5" customHeight="1" x14ac:dyDescent="0.2">
      <c r="A31" s="118"/>
      <c r="B31" s="121" t="s">
        <v>110</v>
      </c>
      <c r="C31" s="113">
        <v>20.617586141969497</v>
      </c>
      <c r="D31" s="115">
        <v>2190</v>
      </c>
      <c r="E31" s="114">
        <v>2254</v>
      </c>
      <c r="F31" s="114">
        <v>2301</v>
      </c>
      <c r="G31" s="114">
        <v>2353</v>
      </c>
      <c r="H31" s="140">
        <v>2373</v>
      </c>
      <c r="I31" s="115">
        <v>-183</v>
      </c>
      <c r="J31" s="116">
        <v>-7.711757269279393</v>
      </c>
    </row>
    <row r="32" spans="1:10" s="110" customFormat="1" ht="13.5" customHeight="1" x14ac:dyDescent="0.2">
      <c r="A32" s="120"/>
      <c r="B32" s="121" t="s">
        <v>111</v>
      </c>
      <c r="C32" s="113">
        <v>28.327998493692338</v>
      </c>
      <c r="D32" s="115">
        <v>3009</v>
      </c>
      <c r="E32" s="114">
        <v>3141</v>
      </c>
      <c r="F32" s="114">
        <v>3147</v>
      </c>
      <c r="G32" s="114">
        <v>3136</v>
      </c>
      <c r="H32" s="140">
        <v>3014</v>
      </c>
      <c r="I32" s="115">
        <v>-5</v>
      </c>
      <c r="J32" s="116">
        <v>-0.16589250165892502</v>
      </c>
    </row>
    <row r="33" spans="1:10" s="110" customFormat="1" ht="13.5" customHeight="1" x14ac:dyDescent="0.2">
      <c r="A33" s="120"/>
      <c r="B33" s="121" t="s">
        <v>112</v>
      </c>
      <c r="C33" s="113">
        <v>3.0502730182639803</v>
      </c>
      <c r="D33" s="115">
        <v>324</v>
      </c>
      <c r="E33" s="114">
        <v>330</v>
      </c>
      <c r="F33" s="114">
        <v>334</v>
      </c>
      <c r="G33" s="114">
        <v>313</v>
      </c>
      <c r="H33" s="140">
        <v>306</v>
      </c>
      <c r="I33" s="115">
        <v>18</v>
      </c>
      <c r="J33" s="116">
        <v>5.882352941176471</v>
      </c>
    </row>
    <row r="34" spans="1:10" s="110" customFormat="1" ht="13.5" customHeight="1" x14ac:dyDescent="0.2">
      <c r="A34" s="118" t="s">
        <v>113</v>
      </c>
      <c r="B34" s="122" t="s">
        <v>116</v>
      </c>
      <c r="C34" s="113">
        <v>96.027113537940124</v>
      </c>
      <c r="D34" s="115">
        <v>10200</v>
      </c>
      <c r="E34" s="114">
        <v>10677</v>
      </c>
      <c r="F34" s="114">
        <v>10677</v>
      </c>
      <c r="G34" s="114">
        <v>10738</v>
      </c>
      <c r="H34" s="140">
        <v>10522</v>
      </c>
      <c r="I34" s="115">
        <v>-322</v>
      </c>
      <c r="J34" s="116">
        <v>-3.0602547044288158</v>
      </c>
    </row>
    <row r="35" spans="1:10" s="110" customFormat="1" ht="13.5" customHeight="1" x14ac:dyDescent="0.2">
      <c r="A35" s="118"/>
      <c r="B35" s="119" t="s">
        <v>117</v>
      </c>
      <c r="C35" s="113">
        <v>3.963472039163999</v>
      </c>
      <c r="D35" s="115">
        <v>421</v>
      </c>
      <c r="E35" s="114">
        <v>487</v>
      </c>
      <c r="F35" s="114">
        <v>505</v>
      </c>
      <c r="G35" s="114">
        <v>485</v>
      </c>
      <c r="H35" s="140">
        <v>439</v>
      </c>
      <c r="I35" s="115">
        <v>-18</v>
      </c>
      <c r="J35" s="116">
        <v>-4.1002277904328022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7032</v>
      </c>
      <c r="E37" s="114">
        <v>7345</v>
      </c>
      <c r="F37" s="114">
        <v>7416</v>
      </c>
      <c r="G37" s="114">
        <v>7552</v>
      </c>
      <c r="H37" s="140">
        <v>7472</v>
      </c>
      <c r="I37" s="115">
        <v>-440</v>
      </c>
      <c r="J37" s="116">
        <v>-5.8886509635974305</v>
      </c>
    </row>
    <row r="38" spans="1:10" s="110" customFormat="1" ht="13.5" customHeight="1" x14ac:dyDescent="0.2">
      <c r="A38" s="118" t="s">
        <v>105</v>
      </c>
      <c r="B38" s="119" t="s">
        <v>106</v>
      </c>
      <c r="C38" s="113">
        <v>49.032992036405005</v>
      </c>
      <c r="D38" s="115">
        <v>3448</v>
      </c>
      <c r="E38" s="114">
        <v>3551</v>
      </c>
      <c r="F38" s="114">
        <v>3597</v>
      </c>
      <c r="G38" s="114">
        <v>3668</v>
      </c>
      <c r="H38" s="140">
        <v>3661</v>
      </c>
      <c r="I38" s="115">
        <v>-213</v>
      </c>
      <c r="J38" s="116">
        <v>-5.8180824911226443</v>
      </c>
    </row>
    <row r="39" spans="1:10" s="110" customFormat="1" ht="13.5" customHeight="1" x14ac:dyDescent="0.2">
      <c r="A39" s="120"/>
      <c r="B39" s="119" t="s">
        <v>107</v>
      </c>
      <c r="C39" s="113">
        <v>50.967007963594995</v>
      </c>
      <c r="D39" s="115">
        <v>3584</v>
      </c>
      <c r="E39" s="114">
        <v>3794</v>
      </c>
      <c r="F39" s="114">
        <v>3819</v>
      </c>
      <c r="G39" s="114">
        <v>3884</v>
      </c>
      <c r="H39" s="140">
        <v>3811</v>
      </c>
      <c r="I39" s="115">
        <v>-227</v>
      </c>
      <c r="J39" s="116">
        <v>-5.956441878771976</v>
      </c>
    </row>
    <row r="40" spans="1:10" s="110" customFormat="1" ht="13.5" customHeight="1" x14ac:dyDescent="0.2">
      <c r="A40" s="118" t="s">
        <v>105</v>
      </c>
      <c r="B40" s="121" t="s">
        <v>108</v>
      </c>
      <c r="C40" s="113">
        <v>14.860637087599544</v>
      </c>
      <c r="D40" s="115">
        <v>1045</v>
      </c>
      <c r="E40" s="114">
        <v>1083</v>
      </c>
      <c r="F40" s="114">
        <v>1060</v>
      </c>
      <c r="G40" s="114">
        <v>1115</v>
      </c>
      <c r="H40" s="140">
        <v>979</v>
      </c>
      <c r="I40" s="115">
        <v>66</v>
      </c>
      <c r="J40" s="116">
        <v>6.7415730337078648</v>
      </c>
    </row>
    <row r="41" spans="1:10" s="110" customFormat="1" ht="13.5" customHeight="1" x14ac:dyDescent="0.2">
      <c r="A41" s="118"/>
      <c r="B41" s="121" t="s">
        <v>109</v>
      </c>
      <c r="C41" s="113">
        <v>21.402161547212742</v>
      </c>
      <c r="D41" s="115">
        <v>1505</v>
      </c>
      <c r="E41" s="114">
        <v>1621</v>
      </c>
      <c r="F41" s="114">
        <v>1637</v>
      </c>
      <c r="G41" s="114">
        <v>1668</v>
      </c>
      <c r="H41" s="140">
        <v>1799</v>
      </c>
      <c r="I41" s="115">
        <v>-294</v>
      </c>
      <c r="J41" s="116">
        <v>-16.342412451361866</v>
      </c>
    </row>
    <row r="42" spans="1:10" s="110" customFormat="1" ht="13.5" customHeight="1" x14ac:dyDescent="0.2">
      <c r="A42" s="118"/>
      <c r="B42" s="121" t="s">
        <v>110</v>
      </c>
      <c r="C42" s="113">
        <v>21.487485779294651</v>
      </c>
      <c r="D42" s="115">
        <v>1511</v>
      </c>
      <c r="E42" s="114">
        <v>1545</v>
      </c>
      <c r="F42" s="114">
        <v>1611</v>
      </c>
      <c r="G42" s="114">
        <v>1676</v>
      </c>
      <c r="H42" s="140">
        <v>1719</v>
      </c>
      <c r="I42" s="115">
        <v>-208</v>
      </c>
      <c r="J42" s="116">
        <v>-12.100058173356603</v>
      </c>
    </row>
    <row r="43" spans="1:10" s="110" customFormat="1" ht="13.5" customHeight="1" x14ac:dyDescent="0.2">
      <c r="A43" s="120"/>
      <c r="B43" s="121" t="s">
        <v>111</v>
      </c>
      <c r="C43" s="113">
        <v>42.249715585893057</v>
      </c>
      <c r="D43" s="115">
        <v>2971</v>
      </c>
      <c r="E43" s="114">
        <v>3096</v>
      </c>
      <c r="F43" s="114">
        <v>3108</v>
      </c>
      <c r="G43" s="114">
        <v>3093</v>
      </c>
      <c r="H43" s="140">
        <v>2975</v>
      </c>
      <c r="I43" s="115">
        <v>-4</v>
      </c>
      <c r="J43" s="116">
        <v>-0.13445378151260504</v>
      </c>
    </row>
    <row r="44" spans="1:10" s="110" customFormat="1" ht="13.5" customHeight="1" x14ac:dyDescent="0.2">
      <c r="A44" s="120"/>
      <c r="B44" s="121" t="s">
        <v>112</v>
      </c>
      <c r="C44" s="113">
        <v>4.4937428896473266</v>
      </c>
      <c r="D44" s="115">
        <v>316</v>
      </c>
      <c r="E44" s="114">
        <v>321</v>
      </c>
      <c r="F44" s="114">
        <v>326</v>
      </c>
      <c r="G44" s="114">
        <v>303</v>
      </c>
      <c r="H44" s="140">
        <v>294</v>
      </c>
      <c r="I44" s="115">
        <v>22</v>
      </c>
      <c r="J44" s="116">
        <v>7.4829931972789119</v>
      </c>
    </row>
    <row r="45" spans="1:10" s="110" customFormat="1" ht="13.5" customHeight="1" x14ac:dyDescent="0.2">
      <c r="A45" s="118" t="s">
        <v>113</v>
      </c>
      <c r="B45" s="122" t="s">
        <v>116</v>
      </c>
      <c r="C45" s="113">
        <v>95.59158134243458</v>
      </c>
      <c r="D45" s="115">
        <v>6722</v>
      </c>
      <c r="E45" s="114">
        <v>6976</v>
      </c>
      <c r="F45" s="114">
        <v>7022</v>
      </c>
      <c r="G45" s="114">
        <v>7176</v>
      </c>
      <c r="H45" s="140">
        <v>7114</v>
      </c>
      <c r="I45" s="115">
        <v>-392</v>
      </c>
      <c r="J45" s="116">
        <v>-5.5102614562833852</v>
      </c>
    </row>
    <row r="46" spans="1:10" s="110" customFormat="1" ht="13.5" customHeight="1" x14ac:dyDescent="0.2">
      <c r="A46" s="118"/>
      <c r="B46" s="119" t="s">
        <v>117</v>
      </c>
      <c r="C46" s="113">
        <v>4.3941979522184305</v>
      </c>
      <c r="D46" s="115">
        <v>309</v>
      </c>
      <c r="E46" s="114">
        <v>366</v>
      </c>
      <c r="F46" s="114">
        <v>392</v>
      </c>
      <c r="G46" s="114">
        <v>374</v>
      </c>
      <c r="H46" s="140">
        <v>353</v>
      </c>
      <c r="I46" s="115">
        <v>-44</v>
      </c>
      <c r="J46" s="116">
        <v>-12.464589235127479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3590</v>
      </c>
      <c r="E48" s="114">
        <v>3822</v>
      </c>
      <c r="F48" s="114">
        <v>3768</v>
      </c>
      <c r="G48" s="114">
        <v>3673</v>
      </c>
      <c r="H48" s="140">
        <v>3494</v>
      </c>
      <c r="I48" s="115">
        <v>96</v>
      </c>
      <c r="J48" s="116">
        <v>2.7475672581568404</v>
      </c>
    </row>
    <row r="49" spans="1:12" s="110" customFormat="1" ht="13.5" customHeight="1" x14ac:dyDescent="0.2">
      <c r="A49" s="118" t="s">
        <v>105</v>
      </c>
      <c r="B49" s="119" t="s">
        <v>106</v>
      </c>
      <c r="C49" s="113">
        <v>40.417827298050142</v>
      </c>
      <c r="D49" s="115">
        <v>1451</v>
      </c>
      <c r="E49" s="114">
        <v>1548</v>
      </c>
      <c r="F49" s="114">
        <v>1512</v>
      </c>
      <c r="G49" s="114">
        <v>1485</v>
      </c>
      <c r="H49" s="140">
        <v>1401</v>
      </c>
      <c r="I49" s="115">
        <v>50</v>
      </c>
      <c r="J49" s="116">
        <v>3.5688793718772307</v>
      </c>
    </row>
    <row r="50" spans="1:12" s="110" customFormat="1" ht="13.5" customHeight="1" x14ac:dyDescent="0.2">
      <c r="A50" s="120"/>
      <c r="B50" s="119" t="s">
        <v>107</v>
      </c>
      <c r="C50" s="113">
        <v>59.582172701949858</v>
      </c>
      <c r="D50" s="115">
        <v>2139</v>
      </c>
      <c r="E50" s="114">
        <v>2274</v>
      </c>
      <c r="F50" s="114">
        <v>2256</v>
      </c>
      <c r="G50" s="114">
        <v>2188</v>
      </c>
      <c r="H50" s="140">
        <v>2093</v>
      </c>
      <c r="I50" s="115">
        <v>46</v>
      </c>
      <c r="J50" s="116">
        <v>2.197802197802198</v>
      </c>
    </row>
    <row r="51" spans="1:12" s="110" customFormat="1" ht="13.5" customHeight="1" x14ac:dyDescent="0.2">
      <c r="A51" s="118" t="s">
        <v>105</v>
      </c>
      <c r="B51" s="121" t="s">
        <v>108</v>
      </c>
      <c r="C51" s="113">
        <v>8.635097493036211</v>
      </c>
      <c r="D51" s="115">
        <v>310</v>
      </c>
      <c r="E51" s="114">
        <v>364</v>
      </c>
      <c r="F51" s="114">
        <v>342</v>
      </c>
      <c r="G51" s="114">
        <v>299</v>
      </c>
      <c r="H51" s="140">
        <v>275</v>
      </c>
      <c r="I51" s="115">
        <v>35</v>
      </c>
      <c r="J51" s="116">
        <v>12.727272727272727</v>
      </c>
    </row>
    <row r="52" spans="1:12" s="110" customFormat="1" ht="13.5" customHeight="1" x14ac:dyDescent="0.2">
      <c r="A52" s="118"/>
      <c r="B52" s="121" t="s">
        <v>109</v>
      </c>
      <c r="C52" s="113">
        <v>71.392757660167135</v>
      </c>
      <c r="D52" s="115">
        <v>2563</v>
      </c>
      <c r="E52" s="114">
        <v>2704</v>
      </c>
      <c r="F52" s="114">
        <v>2697</v>
      </c>
      <c r="G52" s="114">
        <v>2654</v>
      </c>
      <c r="H52" s="140">
        <v>2526</v>
      </c>
      <c r="I52" s="115">
        <v>37</v>
      </c>
      <c r="J52" s="116">
        <v>1.4647664291369755</v>
      </c>
    </row>
    <row r="53" spans="1:12" s="110" customFormat="1" ht="13.5" customHeight="1" x14ac:dyDescent="0.2">
      <c r="A53" s="118"/>
      <c r="B53" s="121" t="s">
        <v>110</v>
      </c>
      <c r="C53" s="113">
        <v>18.913649025069638</v>
      </c>
      <c r="D53" s="115">
        <v>679</v>
      </c>
      <c r="E53" s="114">
        <v>709</v>
      </c>
      <c r="F53" s="114">
        <v>690</v>
      </c>
      <c r="G53" s="114">
        <v>677</v>
      </c>
      <c r="H53" s="140">
        <v>654</v>
      </c>
      <c r="I53" s="115">
        <v>25</v>
      </c>
      <c r="J53" s="116">
        <v>3.8226299694189603</v>
      </c>
    </row>
    <row r="54" spans="1:12" s="110" customFormat="1" ht="13.5" customHeight="1" x14ac:dyDescent="0.2">
      <c r="A54" s="120"/>
      <c r="B54" s="121" t="s">
        <v>111</v>
      </c>
      <c r="C54" s="113">
        <v>1.0584958217270195</v>
      </c>
      <c r="D54" s="115">
        <v>38</v>
      </c>
      <c r="E54" s="114">
        <v>45</v>
      </c>
      <c r="F54" s="114">
        <v>39</v>
      </c>
      <c r="G54" s="114">
        <v>43</v>
      </c>
      <c r="H54" s="140">
        <v>39</v>
      </c>
      <c r="I54" s="115">
        <v>-1</v>
      </c>
      <c r="J54" s="116">
        <v>-2.5641025641025643</v>
      </c>
    </row>
    <row r="55" spans="1:12" s="110" customFormat="1" ht="13.5" customHeight="1" x14ac:dyDescent="0.2">
      <c r="A55" s="120"/>
      <c r="B55" s="121" t="s">
        <v>112</v>
      </c>
      <c r="C55" s="113">
        <v>0.22284122562674094</v>
      </c>
      <c r="D55" s="115">
        <v>8</v>
      </c>
      <c r="E55" s="114">
        <v>9</v>
      </c>
      <c r="F55" s="114">
        <v>8</v>
      </c>
      <c r="G55" s="114">
        <v>10</v>
      </c>
      <c r="H55" s="140">
        <v>12</v>
      </c>
      <c r="I55" s="115">
        <v>-4</v>
      </c>
      <c r="J55" s="116">
        <v>-33.333333333333336</v>
      </c>
    </row>
    <row r="56" spans="1:12" s="110" customFormat="1" ht="13.5" customHeight="1" x14ac:dyDescent="0.2">
      <c r="A56" s="118" t="s">
        <v>113</v>
      </c>
      <c r="B56" s="122" t="s">
        <v>116</v>
      </c>
      <c r="C56" s="113">
        <v>96.880222841225631</v>
      </c>
      <c r="D56" s="115">
        <v>3478</v>
      </c>
      <c r="E56" s="114">
        <v>3701</v>
      </c>
      <c r="F56" s="114">
        <v>3655</v>
      </c>
      <c r="G56" s="114">
        <v>3562</v>
      </c>
      <c r="H56" s="140">
        <v>3408</v>
      </c>
      <c r="I56" s="115">
        <v>70</v>
      </c>
      <c r="J56" s="116">
        <v>2.0539906103286385</v>
      </c>
    </row>
    <row r="57" spans="1:12" s="110" customFormat="1" ht="13.5" customHeight="1" x14ac:dyDescent="0.2">
      <c r="A57" s="142"/>
      <c r="B57" s="124" t="s">
        <v>117</v>
      </c>
      <c r="C57" s="125">
        <v>3.1197771587743732</v>
      </c>
      <c r="D57" s="143">
        <v>112</v>
      </c>
      <c r="E57" s="144">
        <v>121</v>
      </c>
      <c r="F57" s="144">
        <v>113</v>
      </c>
      <c r="G57" s="144">
        <v>111</v>
      </c>
      <c r="H57" s="145">
        <v>86</v>
      </c>
      <c r="I57" s="143">
        <v>26</v>
      </c>
      <c r="J57" s="146">
        <v>30.232558139534884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79934</v>
      </c>
      <c r="E12" s="236">
        <v>80273</v>
      </c>
      <c r="F12" s="114">
        <v>81173</v>
      </c>
      <c r="G12" s="114">
        <v>80097</v>
      </c>
      <c r="H12" s="140">
        <v>79134</v>
      </c>
      <c r="I12" s="115">
        <v>800</v>
      </c>
      <c r="J12" s="116">
        <v>1.0109434629868324</v>
      </c>
    </row>
    <row r="13" spans="1:15" s="110" customFormat="1" ht="12" customHeight="1" x14ac:dyDescent="0.2">
      <c r="A13" s="118" t="s">
        <v>105</v>
      </c>
      <c r="B13" s="119" t="s">
        <v>106</v>
      </c>
      <c r="C13" s="113">
        <v>50.93076788350389</v>
      </c>
      <c r="D13" s="115">
        <v>40711</v>
      </c>
      <c r="E13" s="114">
        <v>40848</v>
      </c>
      <c r="F13" s="114">
        <v>41477</v>
      </c>
      <c r="G13" s="114">
        <v>40848</v>
      </c>
      <c r="H13" s="140">
        <v>40243</v>
      </c>
      <c r="I13" s="115">
        <v>468</v>
      </c>
      <c r="J13" s="116">
        <v>1.1629351688492409</v>
      </c>
    </row>
    <row r="14" spans="1:15" s="110" customFormat="1" ht="12" customHeight="1" x14ac:dyDescent="0.2">
      <c r="A14" s="118"/>
      <c r="B14" s="119" t="s">
        <v>107</v>
      </c>
      <c r="C14" s="113">
        <v>49.06923211649611</v>
      </c>
      <c r="D14" s="115">
        <v>39223</v>
      </c>
      <c r="E14" s="114">
        <v>39425</v>
      </c>
      <c r="F14" s="114">
        <v>39696</v>
      </c>
      <c r="G14" s="114">
        <v>39249</v>
      </c>
      <c r="H14" s="140">
        <v>38891</v>
      </c>
      <c r="I14" s="115">
        <v>332</v>
      </c>
      <c r="J14" s="116">
        <v>0.85366794374019694</v>
      </c>
    </row>
    <row r="15" spans="1:15" s="110" customFormat="1" ht="12" customHeight="1" x14ac:dyDescent="0.2">
      <c r="A15" s="118" t="s">
        <v>105</v>
      </c>
      <c r="B15" s="121" t="s">
        <v>108</v>
      </c>
      <c r="C15" s="113">
        <v>8.1004328571071138</v>
      </c>
      <c r="D15" s="115">
        <v>6475</v>
      </c>
      <c r="E15" s="114">
        <v>6638</v>
      </c>
      <c r="F15" s="114">
        <v>6838</v>
      </c>
      <c r="G15" s="114">
        <v>6072</v>
      </c>
      <c r="H15" s="140">
        <v>6160</v>
      </c>
      <c r="I15" s="115">
        <v>315</v>
      </c>
      <c r="J15" s="116">
        <v>5.1136363636363633</v>
      </c>
    </row>
    <row r="16" spans="1:15" s="110" customFormat="1" ht="12" customHeight="1" x14ac:dyDescent="0.2">
      <c r="A16" s="118"/>
      <c r="B16" s="121" t="s">
        <v>109</v>
      </c>
      <c r="C16" s="113">
        <v>67.848474991868287</v>
      </c>
      <c r="D16" s="115">
        <v>54234</v>
      </c>
      <c r="E16" s="114">
        <v>54437</v>
      </c>
      <c r="F16" s="114">
        <v>55159</v>
      </c>
      <c r="G16" s="114">
        <v>55122</v>
      </c>
      <c r="H16" s="140">
        <v>54617</v>
      </c>
      <c r="I16" s="115">
        <v>-383</v>
      </c>
      <c r="J16" s="116">
        <v>-0.70124686452935903</v>
      </c>
    </row>
    <row r="17" spans="1:10" s="110" customFormat="1" ht="12" customHeight="1" x14ac:dyDescent="0.2">
      <c r="A17" s="118"/>
      <c r="B17" s="121" t="s">
        <v>110</v>
      </c>
      <c r="C17" s="113">
        <v>23.216653739334951</v>
      </c>
      <c r="D17" s="115">
        <v>18558</v>
      </c>
      <c r="E17" s="114">
        <v>18487</v>
      </c>
      <c r="F17" s="114">
        <v>18507</v>
      </c>
      <c r="G17" s="114">
        <v>18259</v>
      </c>
      <c r="H17" s="140">
        <v>17734</v>
      </c>
      <c r="I17" s="115">
        <v>824</v>
      </c>
      <c r="J17" s="116">
        <v>4.6464418630878539</v>
      </c>
    </row>
    <row r="18" spans="1:10" s="110" customFormat="1" ht="12" customHeight="1" x14ac:dyDescent="0.2">
      <c r="A18" s="120"/>
      <c r="B18" s="121" t="s">
        <v>111</v>
      </c>
      <c r="C18" s="113">
        <v>0.83443841168964394</v>
      </c>
      <c r="D18" s="115">
        <v>667</v>
      </c>
      <c r="E18" s="114">
        <v>711</v>
      </c>
      <c r="F18" s="114">
        <v>669</v>
      </c>
      <c r="G18" s="114">
        <v>644</v>
      </c>
      <c r="H18" s="140">
        <v>623</v>
      </c>
      <c r="I18" s="115">
        <v>44</v>
      </c>
      <c r="J18" s="116">
        <v>7.0626003210272872</v>
      </c>
    </row>
    <row r="19" spans="1:10" s="110" customFormat="1" ht="12" customHeight="1" x14ac:dyDescent="0.2">
      <c r="A19" s="120"/>
      <c r="B19" s="121" t="s">
        <v>112</v>
      </c>
      <c r="C19" s="113">
        <v>0.2339430029774564</v>
      </c>
      <c r="D19" s="115">
        <v>187</v>
      </c>
      <c r="E19" s="114">
        <v>224</v>
      </c>
      <c r="F19" s="114">
        <v>204</v>
      </c>
      <c r="G19" s="114">
        <v>182</v>
      </c>
      <c r="H19" s="140">
        <v>179</v>
      </c>
      <c r="I19" s="115">
        <v>8</v>
      </c>
      <c r="J19" s="116">
        <v>4.4692737430167595</v>
      </c>
    </row>
    <row r="20" spans="1:10" s="110" customFormat="1" ht="12" customHeight="1" x14ac:dyDescent="0.2">
      <c r="A20" s="118" t="s">
        <v>113</v>
      </c>
      <c r="B20" s="119" t="s">
        <v>181</v>
      </c>
      <c r="C20" s="113">
        <v>68.595341156454069</v>
      </c>
      <c r="D20" s="115">
        <v>54831</v>
      </c>
      <c r="E20" s="114">
        <v>55573</v>
      </c>
      <c r="F20" s="114">
        <v>56352</v>
      </c>
      <c r="G20" s="114">
        <v>55621</v>
      </c>
      <c r="H20" s="140">
        <v>55303</v>
      </c>
      <c r="I20" s="115">
        <v>-472</v>
      </c>
      <c r="J20" s="116">
        <v>-0.85347991971502446</v>
      </c>
    </row>
    <row r="21" spans="1:10" s="110" customFormat="1" ht="12" customHeight="1" x14ac:dyDescent="0.2">
      <c r="A21" s="118"/>
      <c r="B21" s="119" t="s">
        <v>182</v>
      </c>
      <c r="C21" s="113">
        <v>31.404658843545924</v>
      </c>
      <c r="D21" s="115">
        <v>25103</v>
      </c>
      <c r="E21" s="114">
        <v>24700</v>
      </c>
      <c r="F21" s="114">
        <v>24821</v>
      </c>
      <c r="G21" s="114">
        <v>24476</v>
      </c>
      <c r="H21" s="140">
        <v>23831</v>
      </c>
      <c r="I21" s="115">
        <v>1272</v>
      </c>
      <c r="J21" s="116">
        <v>5.3375854978809114</v>
      </c>
    </row>
    <row r="22" spans="1:10" s="110" customFormat="1" ht="12" customHeight="1" x14ac:dyDescent="0.2">
      <c r="A22" s="118" t="s">
        <v>113</v>
      </c>
      <c r="B22" s="119" t="s">
        <v>116</v>
      </c>
      <c r="C22" s="113">
        <v>94.679360472389718</v>
      </c>
      <c r="D22" s="115">
        <v>75681</v>
      </c>
      <c r="E22" s="114">
        <v>76117</v>
      </c>
      <c r="F22" s="114">
        <v>76929</v>
      </c>
      <c r="G22" s="114">
        <v>76038</v>
      </c>
      <c r="H22" s="140">
        <v>75498</v>
      </c>
      <c r="I22" s="115">
        <v>183</v>
      </c>
      <c r="J22" s="116">
        <v>0.24239052690137486</v>
      </c>
    </row>
    <row r="23" spans="1:10" s="110" customFormat="1" ht="12" customHeight="1" x14ac:dyDescent="0.2">
      <c r="A23" s="118"/>
      <c r="B23" s="119" t="s">
        <v>117</v>
      </c>
      <c r="C23" s="113">
        <v>5.3118823028998925</v>
      </c>
      <c r="D23" s="115">
        <v>4246</v>
      </c>
      <c r="E23" s="114">
        <v>4150</v>
      </c>
      <c r="F23" s="114">
        <v>4238</v>
      </c>
      <c r="G23" s="114">
        <v>4052</v>
      </c>
      <c r="H23" s="140">
        <v>3631</v>
      </c>
      <c r="I23" s="115">
        <v>615</v>
      </c>
      <c r="J23" s="116">
        <v>16.937482787110987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98756</v>
      </c>
      <c r="E64" s="236">
        <v>99413</v>
      </c>
      <c r="F64" s="236">
        <v>100189</v>
      </c>
      <c r="G64" s="236">
        <v>98695</v>
      </c>
      <c r="H64" s="140">
        <v>98050</v>
      </c>
      <c r="I64" s="115">
        <v>706</v>
      </c>
      <c r="J64" s="116">
        <v>0.72004079551249367</v>
      </c>
    </row>
    <row r="65" spans="1:12" s="110" customFormat="1" ht="12" customHeight="1" x14ac:dyDescent="0.2">
      <c r="A65" s="118" t="s">
        <v>105</v>
      </c>
      <c r="B65" s="119" t="s">
        <v>106</v>
      </c>
      <c r="C65" s="113">
        <v>50.953866094211996</v>
      </c>
      <c r="D65" s="235">
        <v>50320</v>
      </c>
      <c r="E65" s="236">
        <v>50619</v>
      </c>
      <c r="F65" s="236">
        <v>51113</v>
      </c>
      <c r="G65" s="236">
        <v>50258</v>
      </c>
      <c r="H65" s="140">
        <v>49745</v>
      </c>
      <c r="I65" s="115">
        <v>575</v>
      </c>
      <c r="J65" s="116">
        <v>1.1558950648306363</v>
      </c>
    </row>
    <row r="66" spans="1:12" s="110" customFormat="1" ht="12" customHeight="1" x14ac:dyDescent="0.2">
      <c r="A66" s="118"/>
      <c r="B66" s="119" t="s">
        <v>107</v>
      </c>
      <c r="C66" s="113">
        <v>49.046133905788004</v>
      </c>
      <c r="D66" s="235">
        <v>48436</v>
      </c>
      <c r="E66" s="236">
        <v>48794</v>
      </c>
      <c r="F66" s="236">
        <v>49076</v>
      </c>
      <c r="G66" s="236">
        <v>48437</v>
      </c>
      <c r="H66" s="140">
        <v>48305</v>
      </c>
      <c r="I66" s="115">
        <v>131</v>
      </c>
      <c r="J66" s="116">
        <v>0.27119345823413726</v>
      </c>
    </row>
    <row r="67" spans="1:12" s="110" customFormat="1" ht="12" customHeight="1" x14ac:dyDescent="0.2">
      <c r="A67" s="118" t="s">
        <v>105</v>
      </c>
      <c r="B67" s="121" t="s">
        <v>108</v>
      </c>
      <c r="C67" s="113">
        <v>7.7240876503706106</v>
      </c>
      <c r="D67" s="235">
        <v>7628</v>
      </c>
      <c r="E67" s="236">
        <v>7892</v>
      </c>
      <c r="F67" s="236">
        <v>8066</v>
      </c>
      <c r="G67" s="236">
        <v>6977</v>
      </c>
      <c r="H67" s="140">
        <v>7155</v>
      </c>
      <c r="I67" s="115">
        <v>473</v>
      </c>
      <c r="J67" s="116">
        <v>6.6107617051013277</v>
      </c>
    </row>
    <row r="68" spans="1:12" s="110" customFormat="1" ht="12" customHeight="1" x14ac:dyDescent="0.2">
      <c r="A68" s="118"/>
      <c r="B68" s="121" t="s">
        <v>109</v>
      </c>
      <c r="C68" s="113">
        <v>66.673417311353234</v>
      </c>
      <c r="D68" s="235">
        <v>65844</v>
      </c>
      <c r="E68" s="236">
        <v>66254</v>
      </c>
      <c r="F68" s="236">
        <v>66966</v>
      </c>
      <c r="G68" s="236">
        <v>66936</v>
      </c>
      <c r="H68" s="140">
        <v>66723</v>
      </c>
      <c r="I68" s="115">
        <v>-879</v>
      </c>
      <c r="J68" s="116">
        <v>-1.3173868081471156</v>
      </c>
    </row>
    <row r="69" spans="1:12" s="110" customFormat="1" ht="12" customHeight="1" x14ac:dyDescent="0.2">
      <c r="A69" s="118"/>
      <c r="B69" s="121" t="s">
        <v>110</v>
      </c>
      <c r="C69" s="113">
        <v>24.712422536352221</v>
      </c>
      <c r="D69" s="235">
        <v>24405</v>
      </c>
      <c r="E69" s="236">
        <v>24376</v>
      </c>
      <c r="F69" s="236">
        <v>24301</v>
      </c>
      <c r="G69" s="236">
        <v>23950</v>
      </c>
      <c r="H69" s="140">
        <v>23370</v>
      </c>
      <c r="I69" s="115">
        <v>1035</v>
      </c>
      <c r="J69" s="116">
        <v>4.4287548138639279</v>
      </c>
    </row>
    <row r="70" spans="1:12" s="110" customFormat="1" ht="12" customHeight="1" x14ac:dyDescent="0.2">
      <c r="A70" s="120"/>
      <c r="B70" s="121" t="s">
        <v>111</v>
      </c>
      <c r="C70" s="113">
        <v>0.89007250192393372</v>
      </c>
      <c r="D70" s="235">
        <v>879</v>
      </c>
      <c r="E70" s="236">
        <v>891</v>
      </c>
      <c r="F70" s="236">
        <v>856</v>
      </c>
      <c r="G70" s="236">
        <v>832</v>
      </c>
      <c r="H70" s="140">
        <v>802</v>
      </c>
      <c r="I70" s="115">
        <v>77</v>
      </c>
      <c r="J70" s="116">
        <v>9.6009975062344139</v>
      </c>
    </row>
    <row r="71" spans="1:12" s="110" customFormat="1" ht="12" customHeight="1" x14ac:dyDescent="0.2">
      <c r="A71" s="120"/>
      <c r="B71" s="121" t="s">
        <v>112</v>
      </c>
      <c r="C71" s="113">
        <v>0.28656486694479322</v>
      </c>
      <c r="D71" s="235">
        <v>283</v>
      </c>
      <c r="E71" s="236">
        <v>286</v>
      </c>
      <c r="F71" s="236">
        <v>286</v>
      </c>
      <c r="G71" s="236">
        <v>243</v>
      </c>
      <c r="H71" s="140">
        <v>244</v>
      </c>
      <c r="I71" s="115">
        <v>39</v>
      </c>
      <c r="J71" s="116">
        <v>15.983606557377049</v>
      </c>
    </row>
    <row r="72" spans="1:12" s="110" customFormat="1" ht="12" customHeight="1" x14ac:dyDescent="0.2">
      <c r="A72" s="118" t="s">
        <v>113</v>
      </c>
      <c r="B72" s="119" t="s">
        <v>181</v>
      </c>
      <c r="C72" s="113">
        <v>69.376037911620557</v>
      </c>
      <c r="D72" s="235">
        <v>68513</v>
      </c>
      <c r="E72" s="236">
        <v>69370</v>
      </c>
      <c r="F72" s="236">
        <v>70105</v>
      </c>
      <c r="G72" s="236">
        <v>69190</v>
      </c>
      <c r="H72" s="140">
        <v>69068</v>
      </c>
      <c r="I72" s="115">
        <v>-555</v>
      </c>
      <c r="J72" s="116">
        <v>-0.80355591590895925</v>
      </c>
    </row>
    <row r="73" spans="1:12" s="110" customFormat="1" ht="12" customHeight="1" x14ac:dyDescent="0.2">
      <c r="A73" s="118"/>
      <c r="B73" s="119" t="s">
        <v>182</v>
      </c>
      <c r="C73" s="113">
        <v>30.623962088379439</v>
      </c>
      <c r="D73" s="115">
        <v>30243</v>
      </c>
      <c r="E73" s="114">
        <v>30043</v>
      </c>
      <c r="F73" s="114">
        <v>30084</v>
      </c>
      <c r="G73" s="114">
        <v>29505</v>
      </c>
      <c r="H73" s="140">
        <v>28982</v>
      </c>
      <c r="I73" s="115">
        <v>1261</v>
      </c>
      <c r="J73" s="116">
        <v>4.3509764681526466</v>
      </c>
    </row>
    <row r="74" spans="1:12" s="110" customFormat="1" ht="12" customHeight="1" x14ac:dyDescent="0.2">
      <c r="A74" s="118" t="s">
        <v>113</v>
      </c>
      <c r="B74" s="119" t="s">
        <v>116</v>
      </c>
      <c r="C74" s="113">
        <v>97.562679735914784</v>
      </c>
      <c r="D74" s="115">
        <v>96349</v>
      </c>
      <c r="E74" s="114">
        <v>97048</v>
      </c>
      <c r="F74" s="114">
        <v>97818</v>
      </c>
      <c r="G74" s="114">
        <v>96443</v>
      </c>
      <c r="H74" s="140">
        <v>95931</v>
      </c>
      <c r="I74" s="115">
        <v>418</v>
      </c>
      <c r="J74" s="116">
        <v>0.4357298474945534</v>
      </c>
    </row>
    <row r="75" spans="1:12" s="110" customFormat="1" ht="12" customHeight="1" x14ac:dyDescent="0.2">
      <c r="A75" s="142"/>
      <c r="B75" s="124" t="s">
        <v>117</v>
      </c>
      <c r="C75" s="125">
        <v>2.4292194904613389</v>
      </c>
      <c r="D75" s="143">
        <v>2399</v>
      </c>
      <c r="E75" s="144">
        <v>2358</v>
      </c>
      <c r="F75" s="144">
        <v>2364</v>
      </c>
      <c r="G75" s="144">
        <v>2246</v>
      </c>
      <c r="H75" s="145">
        <v>2113</v>
      </c>
      <c r="I75" s="143">
        <v>286</v>
      </c>
      <c r="J75" s="146">
        <v>13.535257927117842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79934</v>
      </c>
      <c r="G11" s="114">
        <v>80273</v>
      </c>
      <c r="H11" s="114">
        <v>81173</v>
      </c>
      <c r="I11" s="114">
        <v>80097</v>
      </c>
      <c r="J11" s="140">
        <v>79134</v>
      </c>
      <c r="K11" s="114">
        <v>800</v>
      </c>
      <c r="L11" s="116">
        <v>1.0109434629868324</v>
      </c>
    </row>
    <row r="12" spans="1:17" s="110" customFormat="1" ht="24.95" customHeight="1" x14ac:dyDescent="0.2">
      <c r="A12" s="604" t="s">
        <v>185</v>
      </c>
      <c r="B12" s="605"/>
      <c r="C12" s="605"/>
      <c r="D12" s="606"/>
      <c r="E12" s="113">
        <v>50.93076788350389</v>
      </c>
      <c r="F12" s="115">
        <v>40711</v>
      </c>
      <c r="G12" s="114">
        <v>40848</v>
      </c>
      <c r="H12" s="114">
        <v>41477</v>
      </c>
      <c r="I12" s="114">
        <v>40848</v>
      </c>
      <c r="J12" s="140">
        <v>40243</v>
      </c>
      <c r="K12" s="114">
        <v>468</v>
      </c>
      <c r="L12" s="116">
        <v>1.1629351688492409</v>
      </c>
    </row>
    <row r="13" spans="1:17" s="110" customFormat="1" ht="15" customHeight="1" x14ac:dyDescent="0.2">
      <c r="A13" s="120"/>
      <c r="B13" s="612" t="s">
        <v>107</v>
      </c>
      <c r="C13" s="612"/>
      <c r="E13" s="113">
        <v>49.06923211649611</v>
      </c>
      <c r="F13" s="115">
        <v>39223</v>
      </c>
      <c r="G13" s="114">
        <v>39425</v>
      </c>
      <c r="H13" s="114">
        <v>39696</v>
      </c>
      <c r="I13" s="114">
        <v>39249</v>
      </c>
      <c r="J13" s="140">
        <v>38891</v>
      </c>
      <c r="K13" s="114">
        <v>332</v>
      </c>
      <c r="L13" s="116">
        <v>0.85366794374019694</v>
      </c>
    </row>
    <row r="14" spans="1:17" s="110" customFormat="1" ht="24.95" customHeight="1" x14ac:dyDescent="0.2">
      <c r="A14" s="604" t="s">
        <v>186</v>
      </c>
      <c r="B14" s="605"/>
      <c r="C14" s="605"/>
      <c r="D14" s="606"/>
      <c r="E14" s="113">
        <v>8.1004328571071138</v>
      </c>
      <c r="F14" s="115">
        <v>6475</v>
      </c>
      <c r="G14" s="114">
        <v>6638</v>
      </c>
      <c r="H14" s="114">
        <v>6838</v>
      </c>
      <c r="I14" s="114">
        <v>6072</v>
      </c>
      <c r="J14" s="140">
        <v>6160</v>
      </c>
      <c r="K14" s="114">
        <v>315</v>
      </c>
      <c r="L14" s="116">
        <v>5.1136363636363633</v>
      </c>
    </row>
    <row r="15" spans="1:17" s="110" customFormat="1" ht="15" customHeight="1" x14ac:dyDescent="0.2">
      <c r="A15" s="120"/>
      <c r="B15" s="119"/>
      <c r="C15" s="258" t="s">
        <v>106</v>
      </c>
      <c r="E15" s="113">
        <v>60.061776061776065</v>
      </c>
      <c r="F15" s="115">
        <v>3889</v>
      </c>
      <c r="G15" s="114">
        <v>3985</v>
      </c>
      <c r="H15" s="114">
        <v>4147</v>
      </c>
      <c r="I15" s="114">
        <v>3668</v>
      </c>
      <c r="J15" s="140">
        <v>3715</v>
      </c>
      <c r="K15" s="114">
        <v>174</v>
      </c>
      <c r="L15" s="116">
        <v>4.6837146702557204</v>
      </c>
    </row>
    <row r="16" spans="1:17" s="110" customFormat="1" ht="15" customHeight="1" x14ac:dyDescent="0.2">
      <c r="A16" s="120"/>
      <c r="B16" s="119"/>
      <c r="C16" s="258" t="s">
        <v>107</v>
      </c>
      <c r="E16" s="113">
        <v>39.938223938223935</v>
      </c>
      <c r="F16" s="115">
        <v>2586</v>
      </c>
      <c r="G16" s="114">
        <v>2653</v>
      </c>
      <c r="H16" s="114">
        <v>2691</v>
      </c>
      <c r="I16" s="114">
        <v>2404</v>
      </c>
      <c r="J16" s="140">
        <v>2445</v>
      </c>
      <c r="K16" s="114">
        <v>141</v>
      </c>
      <c r="L16" s="116">
        <v>5.7668711656441713</v>
      </c>
    </row>
    <row r="17" spans="1:12" s="110" customFormat="1" ht="15" customHeight="1" x14ac:dyDescent="0.2">
      <c r="A17" s="120"/>
      <c r="B17" s="121" t="s">
        <v>109</v>
      </c>
      <c r="C17" s="258"/>
      <c r="E17" s="113">
        <v>67.848474991868287</v>
      </c>
      <c r="F17" s="115">
        <v>54234</v>
      </c>
      <c r="G17" s="114">
        <v>54437</v>
      </c>
      <c r="H17" s="114">
        <v>55159</v>
      </c>
      <c r="I17" s="114">
        <v>55122</v>
      </c>
      <c r="J17" s="140">
        <v>54617</v>
      </c>
      <c r="K17" s="114">
        <v>-383</v>
      </c>
      <c r="L17" s="116">
        <v>-0.70124686452935903</v>
      </c>
    </row>
    <row r="18" spans="1:12" s="110" customFormat="1" ht="15" customHeight="1" x14ac:dyDescent="0.2">
      <c r="A18" s="120"/>
      <c r="B18" s="119"/>
      <c r="C18" s="258" t="s">
        <v>106</v>
      </c>
      <c r="E18" s="113">
        <v>50.95143268060626</v>
      </c>
      <c r="F18" s="115">
        <v>27633</v>
      </c>
      <c r="G18" s="114">
        <v>27727</v>
      </c>
      <c r="H18" s="114">
        <v>28209</v>
      </c>
      <c r="I18" s="114">
        <v>28175</v>
      </c>
      <c r="J18" s="140">
        <v>27779</v>
      </c>
      <c r="K18" s="114">
        <v>-146</v>
      </c>
      <c r="L18" s="116">
        <v>-0.52557687461751679</v>
      </c>
    </row>
    <row r="19" spans="1:12" s="110" customFormat="1" ht="15" customHeight="1" x14ac:dyDescent="0.2">
      <c r="A19" s="120"/>
      <c r="B19" s="119"/>
      <c r="C19" s="258" t="s">
        <v>107</v>
      </c>
      <c r="E19" s="113">
        <v>49.04856731939374</v>
      </c>
      <c r="F19" s="115">
        <v>26601</v>
      </c>
      <c r="G19" s="114">
        <v>26710</v>
      </c>
      <c r="H19" s="114">
        <v>26950</v>
      </c>
      <c r="I19" s="114">
        <v>26947</v>
      </c>
      <c r="J19" s="140">
        <v>26838</v>
      </c>
      <c r="K19" s="114">
        <v>-237</v>
      </c>
      <c r="L19" s="116">
        <v>-0.88307623518891121</v>
      </c>
    </row>
    <row r="20" spans="1:12" s="110" customFormat="1" ht="15" customHeight="1" x14ac:dyDescent="0.2">
      <c r="A20" s="120"/>
      <c r="B20" s="121" t="s">
        <v>110</v>
      </c>
      <c r="C20" s="258"/>
      <c r="E20" s="113">
        <v>23.216653739334951</v>
      </c>
      <c r="F20" s="115">
        <v>18558</v>
      </c>
      <c r="G20" s="114">
        <v>18487</v>
      </c>
      <c r="H20" s="114">
        <v>18507</v>
      </c>
      <c r="I20" s="114">
        <v>18259</v>
      </c>
      <c r="J20" s="140">
        <v>17734</v>
      </c>
      <c r="K20" s="114">
        <v>824</v>
      </c>
      <c r="L20" s="116">
        <v>4.6464418630878539</v>
      </c>
    </row>
    <row r="21" spans="1:12" s="110" customFormat="1" ht="15" customHeight="1" x14ac:dyDescent="0.2">
      <c r="A21" s="120"/>
      <c r="B21" s="119"/>
      <c r="C21" s="258" t="s">
        <v>106</v>
      </c>
      <c r="E21" s="113">
        <v>47.235693501454897</v>
      </c>
      <c r="F21" s="115">
        <v>8766</v>
      </c>
      <c r="G21" s="114">
        <v>8702</v>
      </c>
      <c r="H21" s="114">
        <v>8703</v>
      </c>
      <c r="I21" s="114">
        <v>8588</v>
      </c>
      <c r="J21" s="140">
        <v>8350</v>
      </c>
      <c r="K21" s="114">
        <v>416</v>
      </c>
      <c r="L21" s="116">
        <v>4.9820359281437128</v>
      </c>
    </row>
    <row r="22" spans="1:12" s="110" customFormat="1" ht="15" customHeight="1" x14ac:dyDescent="0.2">
      <c r="A22" s="120"/>
      <c r="B22" s="119"/>
      <c r="C22" s="258" t="s">
        <v>107</v>
      </c>
      <c r="E22" s="113">
        <v>52.764306498545103</v>
      </c>
      <c r="F22" s="115">
        <v>9792</v>
      </c>
      <c r="G22" s="114">
        <v>9785</v>
      </c>
      <c r="H22" s="114">
        <v>9804</v>
      </c>
      <c r="I22" s="114">
        <v>9671</v>
      </c>
      <c r="J22" s="140">
        <v>9384</v>
      </c>
      <c r="K22" s="114">
        <v>408</v>
      </c>
      <c r="L22" s="116">
        <v>4.3478260869565215</v>
      </c>
    </row>
    <row r="23" spans="1:12" s="110" customFormat="1" ht="15" customHeight="1" x14ac:dyDescent="0.2">
      <c r="A23" s="120"/>
      <c r="B23" s="121" t="s">
        <v>111</v>
      </c>
      <c r="C23" s="258"/>
      <c r="E23" s="113">
        <v>0.83443841168964394</v>
      </c>
      <c r="F23" s="115">
        <v>667</v>
      </c>
      <c r="G23" s="114">
        <v>711</v>
      </c>
      <c r="H23" s="114">
        <v>669</v>
      </c>
      <c r="I23" s="114">
        <v>644</v>
      </c>
      <c r="J23" s="140">
        <v>623</v>
      </c>
      <c r="K23" s="114">
        <v>44</v>
      </c>
      <c r="L23" s="116">
        <v>7.0626003210272872</v>
      </c>
    </row>
    <row r="24" spans="1:12" s="110" customFormat="1" ht="15" customHeight="1" x14ac:dyDescent="0.2">
      <c r="A24" s="120"/>
      <c r="B24" s="119"/>
      <c r="C24" s="258" t="s">
        <v>106</v>
      </c>
      <c r="E24" s="113">
        <v>63.41829085457271</v>
      </c>
      <c r="F24" s="115">
        <v>423</v>
      </c>
      <c r="G24" s="114">
        <v>434</v>
      </c>
      <c r="H24" s="114">
        <v>418</v>
      </c>
      <c r="I24" s="114">
        <v>417</v>
      </c>
      <c r="J24" s="140">
        <v>399</v>
      </c>
      <c r="K24" s="114">
        <v>24</v>
      </c>
      <c r="L24" s="116">
        <v>6.0150375939849621</v>
      </c>
    </row>
    <row r="25" spans="1:12" s="110" customFormat="1" ht="15" customHeight="1" x14ac:dyDescent="0.2">
      <c r="A25" s="120"/>
      <c r="B25" s="119"/>
      <c r="C25" s="258" t="s">
        <v>107</v>
      </c>
      <c r="E25" s="113">
        <v>36.58170914542729</v>
      </c>
      <c r="F25" s="115">
        <v>244</v>
      </c>
      <c r="G25" s="114">
        <v>277</v>
      </c>
      <c r="H25" s="114">
        <v>251</v>
      </c>
      <c r="I25" s="114">
        <v>227</v>
      </c>
      <c r="J25" s="140">
        <v>224</v>
      </c>
      <c r="K25" s="114">
        <v>20</v>
      </c>
      <c r="L25" s="116">
        <v>8.9285714285714288</v>
      </c>
    </row>
    <row r="26" spans="1:12" s="110" customFormat="1" ht="15" customHeight="1" x14ac:dyDescent="0.2">
      <c r="A26" s="120"/>
      <c r="C26" s="121" t="s">
        <v>187</v>
      </c>
      <c r="D26" s="110" t="s">
        <v>188</v>
      </c>
      <c r="E26" s="113">
        <v>0.2339430029774564</v>
      </c>
      <c r="F26" s="115">
        <v>187</v>
      </c>
      <c r="G26" s="114">
        <v>224</v>
      </c>
      <c r="H26" s="114">
        <v>204</v>
      </c>
      <c r="I26" s="114">
        <v>182</v>
      </c>
      <c r="J26" s="140">
        <v>179</v>
      </c>
      <c r="K26" s="114">
        <v>8</v>
      </c>
      <c r="L26" s="116">
        <v>4.4692737430167595</v>
      </c>
    </row>
    <row r="27" spans="1:12" s="110" customFormat="1" ht="15" customHeight="1" x14ac:dyDescent="0.2">
      <c r="A27" s="120"/>
      <c r="B27" s="119"/>
      <c r="D27" s="259" t="s">
        <v>106</v>
      </c>
      <c r="E27" s="113">
        <v>50.802139037433157</v>
      </c>
      <c r="F27" s="115">
        <v>95</v>
      </c>
      <c r="G27" s="114">
        <v>111</v>
      </c>
      <c r="H27" s="114">
        <v>102</v>
      </c>
      <c r="I27" s="114">
        <v>97</v>
      </c>
      <c r="J27" s="140">
        <v>95</v>
      </c>
      <c r="K27" s="114">
        <v>0</v>
      </c>
      <c r="L27" s="116">
        <v>0</v>
      </c>
    </row>
    <row r="28" spans="1:12" s="110" customFormat="1" ht="15" customHeight="1" x14ac:dyDescent="0.2">
      <c r="A28" s="120"/>
      <c r="B28" s="119"/>
      <c r="D28" s="259" t="s">
        <v>107</v>
      </c>
      <c r="E28" s="113">
        <v>49.197860962566843</v>
      </c>
      <c r="F28" s="115">
        <v>92</v>
      </c>
      <c r="G28" s="114">
        <v>113</v>
      </c>
      <c r="H28" s="114">
        <v>102</v>
      </c>
      <c r="I28" s="114">
        <v>85</v>
      </c>
      <c r="J28" s="140">
        <v>84</v>
      </c>
      <c r="K28" s="114">
        <v>8</v>
      </c>
      <c r="L28" s="116">
        <v>9.5238095238095237</v>
      </c>
    </row>
    <row r="29" spans="1:12" s="110" customFormat="1" ht="24.95" customHeight="1" x14ac:dyDescent="0.2">
      <c r="A29" s="604" t="s">
        <v>189</v>
      </c>
      <c r="B29" s="605"/>
      <c r="C29" s="605"/>
      <c r="D29" s="606"/>
      <c r="E29" s="113">
        <v>94.679360472389718</v>
      </c>
      <c r="F29" s="115">
        <v>75681</v>
      </c>
      <c r="G29" s="114">
        <v>76117</v>
      </c>
      <c r="H29" s="114">
        <v>76929</v>
      </c>
      <c r="I29" s="114">
        <v>76038</v>
      </c>
      <c r="J29" s="140">
        <v>75498</v>
      </c>
      <c r="K29" s="114">
        <v>183</v>
      </c>
      <c r="L29" s="116">
        <v>0.24239052690137486</v>
      </c>
    </row>
    <row r="30" spans="1:12" s="110" customFormat="1" ht="15" customHeight="1" x14ac:dyDescent="0.2">
      <c r="A30" s="120"/>
      <c r="B30" s="119"/>
      <c r="C30" s="258" t="s">
        <v>106</v>
      </c>
      <c r="E30" s="113">
        <v>50.492197513246388</v>
      </c>
      <c r="F30" s="115">
        <v>38213</v>
      </c>
      <c r="G30" s="114">
        <v>38457</v>
      </c>
      <c r="H30" s="114">
        <v>39029</v>
      </c>
      <c r="I30" s="114">
        <v>38482</v>
      </c>
      <c r="J30" s="140">
        <v>38100</v>
      </c>
      <c r="K30" s="114">
        <v>113</v>
      </c>
      <c r="L30" s="116">
        <v>0.29658792650918636</v>
      </c>
    </row>
    <row r="31" spans="1:12" s="110" customFormat="1" ht="15" customHeight="1" x14ac:dyDescent="0.2">
      <c r="A31" s="120"/>
      <c r="B31" s="119"/>
      <c r="C31" s="258" t="s">
        <v>107</v>
      </c>
      <c r="E31" s="113">
        <v>49.507802486753612</v>
      </c>
      <c r="F31" s="115">
        <v>37468</v>
      </c>
      <c r="G31" s="114">
        <v>37660</v>
      </c>
      <c r="H31" s="114">
        <v>37900</v>
      </c>
      <c r="I31" s="114">
        <v>37556</v>
      </c>
      <c r="J31" s="140">
        <v>37398</v>
      </c>
      <c r="K31" s="114">
        <v>70</v>
      </c>
      <c r="L31" s="116">
        <v>0.18717578480132627</v>
      </c>
    </row>
    <row r="32" spans="1:12" s="110" customFormat="1" ht="15" customHeight="1" x14ac:dyDescent="0.2">
      <c r="A32" s="120"/>
      <c r="B32" s="119" t="s">
        <v>117</v>
      </c>
      <c r="C32" s="258"/>
      <c r="E32" s="113">
        <v>5.3118823028998925</v>
      </c>
      <c r="F32" s="115">
        <v>4246</v>
      </c>
      <c r="G32" s="114">
        <v>4150</v>
      </c>
      <c r="H32" s="114">
        <v>4238</v>
      </c>
      <c r="I32" s="114">
        <v>4052</v>
      </c>
      <c r="J32" s="140">
        <v>3631</v>
      </c>
      <c r="K32" s="114">
        <v>615</v>
      </c>
      <c r="L32" s="116">
        <v>16.937482787110987</v>
      </c>
    </row>
    <row r="33" spans="1:12" s="110" customFormat="1" ht="15" customHeight="1" x14ac:dyDescent="0.2">
      <c r="A33" s="120"/>
      <c r="B33" s="119"/>
      <c r="C33" s="258" t="s">
        <v>106</v>
      </c>
      <c r="E33" s="113">
        <v>58.761186999528967</v>
      </c>
      <c r="F33" s="115">
        <v>2495</v>
      </c>
      <c r="G33" s="114">
        <v>2388</v>
      </c>
      <c r="H33" s="114">
        <v>2445</v>
      </c>
      <c r="I33" s="114">
        <v>2362</v>
      </c>
      <c r="J33" s="140">
        <v>2141</v>
      </c>
      <c r="K33" s="114">
        <v>354</v>
      </c>
      <c r="L33" s="116">
        <v>16.534329752452127</v>
      </c>
    </row>
    <row r="34" spans="1:12" s="110" customFormat="1" ht="15" customHeight="1" x14ac:dyDescent="0.2">
      <c r="A34" s="120"/>
      <c r="B34" s="119"/>
      <c r="C34" s="258" t="s">
        <v>107</v>
      </c>
      <c r="E34" s="113">
        <v>41.238813000471033</v>
      </c>
      <c r="F34" s="115">
        <v>1751</v>
      </c>
      <c r="G34" s="114">
        <v>1762</v>
      </c>
      <c r="H34" s="114">
        <v>1793</v>
      </c>
      <c r="I34" s="114">
        <v>1690</v>
      </c>
      <c r="J34" s="140">
        <v>1490</v>
      </c>
      <c r="K34" s="114">
        <v>261</v>
      </c>
      <c r="L34" s="116">
        <v>17.516778523489933</v>
      </c>
    </row>
    <row r="35" spans="1:12" s="110" customFormat="1" ht="24.95" customHeight="1" x14ac:dyDescent="0.2">
      <c r="A35" s="604" t="s">
        <v>190</v>
      </c>
      <c r="B35" s="605"/>
      <c r="C35" s="605"/>
      <c r="D35" s="606"/>
      <c r="E35" s="113">
        <v>68.595341156454069</v>
      </c>
      <c r="F35" s="115">
        <v>54831</v>
      </c>
      <c r="G35" s="114">
        <v>55573</v>
      </c>
      <c r="H35" s="114">
        <v>56352</v>
      </c>
      <c r="I35" s="114">
        <v>55621</v>
      </c>
      <c r="J35" s="140">
        <v>55303</v>
      </c>
      <c r="K35" s="114">
        <v>-472</v>
      </c>
      <c r="L35" s="116">
        <v>-0.85347991971502446</v>
      </c>
    </row>
    <row r="36" spans="1:12" s="110" customFormat="1" ht="15" customHeight="1" x14ac:dyDescent="0.2">
      <c r="A36" s="120"/>
      <c r="B36" s="119"/>
      <c r="C36" s="258" t="s">
        <v>106</v>
      </c>
      <c r="E36" s="113">
        <v>65.114624938447236</v>
      </c>
      <c r="F36" s="115">
        <v>35703</v>
      </c>
      <c r="G36" s="114">
        <v>35968</v>
      </c>
      <c r="H36" s="114">
        <v>36538</v>
      </c>
      <c r="I36" s="114">
        <v>36044</v>
      </c>
      <c r="J36" s="140">
        <v>35716</v>
      </c>
      <c r="K36" s="114">
        <v>-13</v>
      </c>
      <c r="L36" s="116">
        <v>-3.6398252883861573E-2</v>
      </c>
    </row>
    <row r="37" spans="1:12" s="110" customFormat="1" ht="15" customHeight="1" x14ac:dyDescent="0.2">
      <c r="A37" s="120"/>
      <c r="B37" s="119"/>
      <c r="C37" s="258" t="s">
        <v>107</v>
      </c>
      <c r="E37" s="113">
        <v>34.885375061552772</v>
      </c>
      <c r="F37" s="115">
        <v>19128</v>
      </c>
      <c r="G37" s="114">
        <v>19605</v>
      </c>
      <c r="H37" s="114">
        <v>19814</v>
      </c>
      <c r="I37" s="114">
        <v>19577</v>
      </c>
      <c r="J37" s="140">
        <v>19587</v>
      </c>
      <c r="K37" s="114">
        <v>-459</v>
      </c>
      <c r="L37" s="116">
        <v>-2.3433910246592129</v>
      </c>
    </row>
    <row r="38" spans="1:12" s="110" customFormat="1" ht="15" customHeight="1" x14ac:dyDescent="0.2">
      <c r="A38" s="120"/>
      <c r="B38" s="119" t="s">
        <v>182</v>
      </c>
      <c r="C38" s="258"/>
      <c r="E38" s="113">
        <v>31.404658843545924</v>
      </c>
      <c r="F38" s="115">
        <v>25103</v>
      </c>
      <c r="G38" s="114">
        <v>24700</v>
      </c>
      <c r="H38" s="114">
        <v>24821</v>
      </c>
      <c r="I38" s="114">
        <v>24476</v>
      </c>
      <c r="J38" s="140">
        <v>23831</v>
      </c>
      <c r="K38" s="114">
        <v>1272</v>
      </c>
      <c r="L38" s="116">
        <v>5.3375854978809114</v>
      </c>
    </row>
    <row r="39" spans="1:12" s="110" customFormat="1" ht="15" customHeight="1" x14ac:dyDescent="0.2">
      <c r="A39" s="120"/>
      <c r="B39" s="119"/>
      <c r="C39" s="258" t="s">
        <v>106</v>
      </c>
      <c r="E39" s="113">
        <v>19.949806796000477</v>
      </c>
      <c r="F39" s="115">
        <v>5008</v>
      </c>
      <c r="G39" s="114">
        <v>4880</v>
      </c>
      <c r="H39" s="114">
        <v>4939</v>
      </c>
      <c r="I39" s="114">
        <v>4804</v>
      </c>
      <c r="J39" s="140">
        <v>4527</v>
      </c>
      <c r="K39" s="114">
        <v>481</v>
      </c>
      <c r="L39" s="116">
        <v>10.625138060525735</v>
      </c>
    </row>
    <row r="40" spans="1:12" s="110" customFormat="1" ht="15" customHeight="1" x14ac:dyDescent="0.2">
      <c r="A40" s="120"/>
      <c r="B40" s="119"/>
      <c r="C40" s="258" t="s">
        <v>107</v>
      </c>
      <c r="E40" s="113">
        <v>80.050193203999527</v>
      </c>
      <c r="F40" s="115">
        <v>20095</v>
      </c>
      <c r="G40" s="114">
        <v>19820</v>
      </c>
      <c r="H40" s="114">
        <v>19882</v>
      </c>
      <c r="I40" s="114">
        <v>19672</v>
      </c>
      <c r="J40" s="140">
        <v>19304</v>
      </c>
      <c r="K40" s="114">
        <v>791</v>
      </c>
      <c r="L40" s="116">
        <v>4.0975963530874431</v>
      </c>
    </row>
    <row r="41" spans="1:12" s="110" customFormat="1" ht="24.75" customHeight="1" x14ac:dyDescent="0.2">
      <c r="A41" s="604" t="s">
        <v>518</v>
      </c>
      <c r="B41" s="605"/>
      <c r="C41" s="605"/>
      <c r="D41" s="606"/>
      <c r="E41" s="113">
        <v>3.816898941626842</v>
      </c>
      <c r="F41" s="115">
        <v>3051</v>
      </c>
      <c r="G41" s="114">
        <v>3321</v>
      </c>
      <c r="H41" s="114">
        <v>3361</v>
      </c>
      <c r="I41" s="114">
        <v>2845</v>
      </c>
      <c r="J41" s="140">
        <v>3004</v>
      </c>
      <c r="K41" s="114">
        <v>47</v>
      </c>
      <c r="L41" s="116">
        <v>1.5645805592543276</v>
      </c>
    </row>
    <row r="42" spans="1:12" s="110" customFormat="1" ht="15" customHeight="1" x14ac:dyDescent="0.2">
      <c r="A42" s="120"/>
      <c r="B42" s="119"/>
      <c r="C42" s="258" t="s">
        <v>106</v>
      </c>
      <c r="E42" s="113">
        <v>62.602425434283845</v>
      </c>
      <c r="F42" s="115">
        <v>1910</v>
      </c>
      <c r="G42" s="114">
        <v>2131</v>
      </c>
      <c r="H42" s="114">
        <v>2162</v>
      </c>
      <c r="I42" s="114">
        <v>1792</v>
      </c>
      <c r="J42" s="140">
        <v>1866</v>
      </c>
      <c r="K42" s="114">
        <v>44</v>
      </c>
      <c r="L42" s="116">
        <v>2.357984994640943</v>
      </c>
    </row>
    <row r="43" spans="1:12" s="110" customFormat="1" ht="15" customHeight="1" x14ac:dyDescent="0.2">
      <c r="A43" s="123"/>
      <c r="B43" s="124"/>
      <c r="C43" s="260" t="s">
        <v>107</v>
      </c>
      <c r="D43" s="261"/>
      <c r="E43" s="125">
        <v>37.397574565716155</v>
      </c>
      <c r="F43" s="143">
        <v>1141</v>
      </c>
      <c r="G43" s="144">
        <v>1190</v>
      </c>
      <c r="H43" s="144">
        <v>1199</v>
      </c>
      <c r="I43" s="144">
        <v>1053</v>
      </c>
      <c r="J43" s="145">
        <v>1138</v>
      </c>
      <c r="K43" s="144">
        <v>3</v>
      </c>
      <c r="L43" s="146">
        <v>0.26362038664323373</v>
      </c>
    </row>
    <row r="44" spans="1:12" s="110" customFormat="1" ht="45.75" customHeight="1" x14ac:dyDescent="0.2">
      <c r="A44" s="604" t="s">
        <v>191</v>
      </c>
      <c r="B44" s="605"/>
      <c r="C44" s="605"/>
      <c r="D44" s="606"/>
      <c r="E44" s="113">
        <v>1.6325968924362599</v>
      </c>
      <c r="F44" s="115">
        <v>1305</v>
      </c>
      <c r="G44" s="114">
        <v>1336</v>
      </c>
      <c r="H44" s="114">
        <v>1353</v>
      </c>
      <c r="I44" s="114">
        <v>1325</v>
      </c>
      <c r="J44" s="140">
        <v>1328</v>
      </c>
      <c r="K44" s="114">
        <v>-23</v>
      </c>
      <c r="L44" s="116">
        <v>-1.7319277108433735</v>
      </c>
    </row>
    <row r="45" spans="1:12" s="110" customFormat="1" ht="15" customHeight="1" x14ac:dyDescent="0.2">
      <c r="A45" s="120"/>
      <c r="B45" s="119"/>
      <c r="C45" s="258" t="s">
        <v>106</v>
      </c>
      <c r="E45" s="113">
        <v>59.310344827586206</v>
      </c>
      <c r="F45" s="115">
        <v>774</v>
      </c>
      <c r="G45" s="114">
        <v>789</v>
      </c>
      <c r="H45" s="114">
        <v>804</v>
      </c>
      <c r="I45" s="114">
        <v>790</v>
      </c>
      <c r="J45" s="140">
        <v>801</v>
      </c>
      <c r="K45" s="114">
        <v>-27</v>
      </c>
      <c r="L45" s="116">
        <v>-3.3707865168539324</v>
      </c>
    </row>
    <row r="46" spans="1:12" s="110" customFormat="1" ht="15" customHeight="1" x14ac:dyDescent="0.2">
      <c r="A46" s="123"/>
      <c r="B46" s="124"/>
      <c r="C46" s="260" t="s">
        <v>107</v>
      </c>
      <c r="D46" s="261"/>
      <c r="E46" s="125">
        <v>40.689655172413794</v>
      </c>
      <c r="F46" s="143">
        <v>531</v>
      </c>
      <c r="G46" s="144">
        <v>547</v>
      </c>
      <c r="H46" s="144">
        <v>549</v>
      </c>
      <c r="I46" s="144">
        <v>535</v>
      </c>
      <c r="J46" s="145">
        <v>527</v>
      </c>
      <c r="K46" s="144">
        <v>4</v>
      </c>
      <c r="L46" s="146">
        <v>0.75901328273244784</v>
      </c>
    </row>
    <row r="47" spans="1:12" s="110" customFormat="1" ht="39" customHeight="1" x14ac:dyDescent="0.2">
      <c r="A47" s="604" t="s">
        <v>519</v>
      </c>
      <c r="B47" s="607"/>
      <c r="C47" s="607"/>
      <c r="D47" s="608"/>
      <c r="E47" s="113">
        <v>0.22143268196261917</v>
      </c>
      <c r="F47" s="115">
        <v>177</v>
      </c>
      <c r="G47" s="114">
        <v>178</v>
      </c>
      <c r="H47" s="114">
        <v>158</v>
      </c>
      <c r="I47" s="114">
        <v>171</v>
      </c>
      <c r="J47" s="140">
        <v>174</v>
      </c>
      <c r="K47" s="114">
        <v>3</v>
      </c>
      <c r="L47" s="116">
        <v>1.7241379310344827</v>
      </c>
    </row>
    <row r="48" spans="1:12" s="110" customFormat="1" ht="15" customHeight="1" x14ac:dyDescent="0.2">
      <c r="A48" s="120"/>
      <c r="B48" s="119"/>
      <c r="C48" s="258" t="s">
        <v>106</v>
      </c>
      <c r="E48" s="113">
        <v>49.717514124293785</v>
      </c>
      <c r="F48" s="115">
        <v>88</v>
      </c>
      <c r="G48" s="114">
        <v>84</v>
      </c>
      <c r="H48" s="114">
        <v>76</v>
      </c>
      <c r="I48" s="114">
        <v>77</v>
      </c>
      <c r="J48" s="140">
        <v>77</v>
      </c>
      <c r="K48" s="114">
        <v>11</v>
      </c>
      <c r="L48" s="116">
        <v>14.285714285714286</v>
      </c>
    </row>
    <row r="49" spans="1:12" s="110" customFormat="1" ht="15" customHeight="1" x14ac:dyDescent="0.2">
      <c r="A49" s="123"/>
      <c r="B49" s="124"/>
      <c r="C49" s="260" t="s">
        <v>107</v>
      </c>
      <c r="D49" s="261"/>
      <c r="E49" s="125">
        <v>50.282485875706215</v>
      </c>
      <c r="F49" s="143">
        <v>89</v>
      </c>
      <c r="G49" s="144">
        <v>94</v>
      </c>
      <c r="H49" s="144">
        <v>82</v>
      </c>
      <c r="I49" s="144">
        <v>94</v>
      </c>
      <c r="J49" s="145">
        <v>97</v>
      </c>
      <c r="K49" s="144">
        <v>-8</v>
      </c>
      <c r="L49" s="146">
        <v>-8.2474226804123703</v>
      </c>
    </row>
    <row r="50" spans="1:12" s="110" customFormat="1" ht="24.95" customHeight="1" x14ac:dyDescent="0.2">
      <c r="A50" s="609" t="s">
        <v>192</v>
      </c>
      <c r="B50" s="610"/>
      <c r="C50" s="610"/>
      <c r="D50" s="611"/>
      <c r="E50" s="262">
        <v>7.0720844696874918</v>
      </c>
      <c r="F50" s="263">
        <v>5653</v>
      </c>
      <c r="G50" s="264">
        <v>5880</v>
      </c>
      <c r="H50" s="264">
        <v>6011</v>
      </c>
      <c r="I50" s="264">
        <v>5327</v>
      </c>
      <c r="J50" s="265">
        <v>5409</v>
      </c>
      <c r="K50" s="263">
        <v>244</v>
      </c>
      <c r="L50" s="266">
        <v>4.5110001848770569</v>
      </c>
    </row>
    <row r="51" spans="1:12" s="110" customFormat="1" ht="15" customHeight="1" x14ac:dyDescent="0.2">
      <c r="A51" s="120"/>
      <c r="B51" s="119"/>
      <c r="C51" s="258" t="s">
        <v>106</v>
      </c>
      <c r="E51" s="113">
        <v>59.826640721740667</v>
      </c>
      <c r="F51" s="115">
        <v>3382</v>
      </c>
      <c r="G51" s="114">
        <v>3545</v>
      </c>
      <c r="H51" s="114">
        <v>3643</v>
      </c>
      <c r="I51" s="114">
        <v>3215</v>
      </c>
      <c r="J51" s="140">
        <v>3255</v>
      </c>
      <c r="K51" s="114">
        <v>127</v>
      </c>
      <c r="L51" s="116">
        <v>3.9016897081413209</v>
      </c>
    </row>
    <row r="52" spans="1:12" s="110" customFormat="1" ht="15" customHeight="1" x14ac:dyDescent="0.2">
      <c r="A52" s="120"/>
      <c r="B52" s="119"/>
      <c r="C52" s="258" t="s">
        <v>107</v>
      </c>
      <c r="E52" s="113">
        <v>40.173359278259333</v>
      </c>
      <c r="F52" s="115">
        <v>2271</v>
      </c>
      <c r="G52" s="114">
        <v>2335</v>
      </c>
      <c r="H52" s="114">
        <v>2368</v>
      </c>
      <c r="I52" s="114">
        <v>2112</v>
      </c>
      <c r="J52" s="140">
        <v>2154</v>
      </c>
      <c r="K52" s="114">
        <v>117</v>
      </c>
      <c r="L52" s="116">
        <v>5.4317548746518103</v>
      </c>
    </row>
    <row r="53" spans="1:12" s="110" customFormat="1" ht="15" customHeight="1" x14ac:dyDescent="0.2">
      <c r="A53" s="120"/>
      <c r="B53" s="119"/>
      <c r="C53" s="258" t="s">
        <v>187</v>
      </c>
      <c r="D53" s="110" t="s">
        <v>193</v>
      </c>
      <c r="E53" s="113">
        <v>40.951707058199183</v>
      </c>
      <c r="F53" s="115">
        <v>2315</v>
      </c>
      <c r="G53" s="114">
        <v>2597</v>
      </c>
      <c r="H53" s="114">
        <v>2669</v>
      </c>
      <c r="I53" s="114">
        <v>2049</v>
      </c>
      <c r="J53" s="140">
        <v>2274</v>
      </c>
      <c r="K53" s="114">
        <v>41</v>
      </c>
      <c r="L53" s="116">
        <v>1.8029903254177662</v>
      </c>
    </row>
    <row r="54" spans="1:12" s="110" customFormat="1" ht="15" customHeight="1" x14ac:dyDescent="0.2">
      <c r="A54" s="120"/>
      <c r="B54" s="119"/>
      <c r="D54" s="267" t="s">
        <v>194</v>
      </c>
      <c r="E54" s="113">
        <v>64.146868250539953</v>
      </c>
      <c r="F54" s="115">
        <v>1485</v>
      </c>
      <c r="G54" s="114">
        <v>1688</v>
      </c>
      <c r="H54" s="114">
        <v>1742</v>
      </c>
      <c r="I54" s="114">
        <v>1333</v>
      </c>
      <c r="J54" s="140">
        <v>1456</v>
      </c>
      <c r="K54" s="114">
        <v>29</v>
      </c>
      <c r="L54" s="116">
        <v>1.9917582417582418</v>
      </c>
    </row>
    <row r="55" spans="1:12" s="110" customFormat="1" ht="15" customHeight="1" x14ac:dyDescent="0.2">
      <c r="A55" s="120"/>
      <c r="B55" s="119"/>
      <c r="D55" s="267" t="s">
        <v>195</v>
      </c>
      <c r="E55" s="113">
        <v>35.85313174946004</v>
      </c>
      <c r="F55" s="115">
        <v>830</v>
      </c>
      <c r="G55" s="114">
        <v>909</v>
      </c>
      <c r="H55" s="114">
        <v>927</v>
      </c>
      <c r="I55" s="114">
        <v>716</v>
      </c>
      <c r="J55" s="140">
        <v>818</v>
      </c>
      <c r="K55" s="114">
        <v>12</v>
      </c>
      <c r="L55" s="116">
        <v>1.4669926650366749</v>
      </c>
    </row>
    <row r="56" spans="1:12" s="110" customFormat="1" ht="15" customHeight="1" x14ac:dyDescent="0.2">
      <c r="A56" s="120"/>
      <c r="B56" s="119" t="s">
        <v>196</v>
      </c>
      <c r="C56" s="258"/>
      <c r="E56" s="113">
        <v>74.396377011034104</v>
      </c>
      <c r="F56" s="115">
        <v>59468</v>
      </c>
      <c r="G56" s="114">
        <v>59590</v>
      </c>
      <c r="H56" s="114">
        <v>60227</v>
      </c>
      <c r="I56" s="114">
        <v>59948</v>
      </c>
      <c r="J56" s="140">
        <v>59074</v>
      </c>
      <c r="K56" s="114">
        <v>394</v>
      </c>
      <c r="L56" s="116">
        <v>0.66696008396248774</v>
      </c>
    </row>
    <row r="57" spans="1:12" s="110" customFormat="1" ht="15" customHeight="1" x14ac:dyDescent="0.2">
      <c r="A57" s="120"/>
      <c r="B57" s="119"/>
      <c r="C57" s="258" t="s">
        <v>106</v>
      </c>
      <c r="E57" s="113">
        <v>51.528553171453552</v>
      </c>
      <c r="F57" s="115">
        <v>30643</v>
      </c>
      <c r="G57" s="114">
        <v>30650</v>
      </c>
      <c r="H57" s="114">
        <v>31101</v>
      </c>
      <c r="I57" s="114">
        <v>30928</v>
      </c>
      <c r="J57" s="140">
        <v>30402</v>
      </c>
      <c r="K57" s="114">
        <v>241</v>
      </c>
      <c r="L57" s="116">
        <v>0.79271100585487797</v>
      </c>
    </row>
    <row r="58" spans="1:12" s="110" customFormat="1" ht="15" customHeight="1" x14ac:dyDescent="0.2">
      <c r="A58" s="120"/>
      <c r="B58" s="119"/>
      <c r="C58" s="258" t="s">
        <v>107</v>
      </c>
      <c r="E58" s="113">
        <v>48.471446828546448</v>
      </c>
      <c r="F58" s="115">
        <v>28825</v>
      </c>
      <c r="G58" s="114">
        <v>28940</v>
      </c>
      <c r="H58" s="114">
        <v>29126</v>
      </c>
      <c r="I58" s="114">
        <v>29020</v>
      </c>
      <c r="J58" s="140">
        <v>28672</v>
      </c>
      <c r="K58" s="114">
        <v>153</v>
      </c>
      <c r="L58" s="116">
        <v>0.5336216517857143</v>
      </c>
    </row>
    <row r="59" spans="1:12" s="110" customFormat="1" ht="15" customHeight="1" x14ac:dyDescent="0.2">
      <c r="A59" s="120"/>
      <c r="B59" s="119"/>
      <c r="C59" s="258" t="s">
        <v>105</v>
      </c>
      <c r="D59" s="110" t="s">
        <v>197</v>
      </c>
      <c r="E59" s="113">
        <v>90.816909934754833</v>
      </c>
      <c r="F59" s="115">
        <v>54007</v>
      </c>
      <c r="G59" s="114">
        <v>54127</v>
      </c>
      <c r="H59" s="114">
        <v>54756</v>
      </c>
      <c r="I59" s="114">
        <v>54544</v>
      </c>
      <c r="J59" s="140">
        <v>53754</v>
      </c>
      <c r="K59" s="114">
        <v>253</v>
      </c>
      <c r="L59" s="116">
        <v>0.4706626483610522</v>
      </c>
    </row>
    <row r="60" spans="1:12" s="110" customFormat="1" ht="15" customHeight="1" x14ac:dyDescent="0.2">
      <c r="A60" s="120"/>
      <c r="B60" s="119"/>
      <c r="C60" s="258"/>
      <c r="D60" s="267" t="s">
        <v>198</v>
      </c>
      <c r="E60" s="113">
        <v>51.465550761938267</v>
      </c>
      <c r="F60" s="115">
        <v>27795</v>
      </c>
      <c r="G60" s="114">
        <v>27813</v>
      </c>
      <c r="H60" s="114">
        <v>28253</v>
      </c>
      <c r="I60" s="114">
        <v>28126</v>
      </c>
      <c r="J60" s="140">
        <v>27658</v>
      </c>
      <c r="K60" s="114">
        <v>137</v>
      </c>
      <c r="L60" s="116">
        <v>0.49533588835056763</v>
      </c>
    </row>
    <row r="61" spans="1:12" s="110" customFormat="1" ht="15" customHeight="1" x14ac:dyDescent="0.2">
      <c r="A61" s="120"/>
      <c r="B61" s="119"/>
      <c r="C61" s="258"/>
      <c r="D61" s="267" t="s">
        <v>199</v>
      </c>
      <c r="E61" s="113">
        <v>48.534449238061733</v>
      </c>
      <c r="F61" s="115">
        <v>26212</v>
      </c>
      <c r="G61" s="114">
        <v>26314</v>
      </c>
      <c r="H61" s="114">
        <v>26503</v>
      </c>
      <c r="I61" s="114">
        <v>26418</v>
      </c>
      <c r="J61" s="140">
        <v>26096</v>
      </c>
      <c r="K61" s="114">
        <v>116</v>
      </c>
      <c r="L61" s="116">
        <v>0.44451256897608826</v>
      </c>
    </row>
    <row r="62" spans="1:12" s="110" customFormat="1" ht="15" customHeight="1" x14ac:dyDescent="0.2">
      <c r="A62" s="120"/>
      <c r="B62" s="119"/>
      <c r="C62" s="258"/>
      <c r="D62" s="258" t="s">
        <v>200</v>
      </c>
      <c r="E62" s="113">
        <v>9.1830900652451746</v>
      </c>
      <c r="F62" s="115">
        <v>5461</v>
      </c>
      <c r="G62" s="114">
        <v>5463</v>
      </c>
      <c r="H62" s="114">
        <v>5471</v>
      </c>
      <c r="I62" s="114">
        <v>5404</v>
      </c>
      <c r="J62" s="140">
        <v>5320</v>
      </c>
      <c r="K62" s="114">
        <v>141</v>
      </c>
      <c r="L62" s="116">
        <v>2.6503759398496243</v>
      </c>
    </row>
    <row r="63" spans="1:12" s="110" customFormat="1" ht="15" customHeight="1" x14ac:dyDescent="0.2">
      <c r="A63" s="120"/>
      <c r="B63" s="119"/>
      <c r="C63" s="258"/>
      <c r="D63" s="267" t="s">
        <v>198</v>
      </c>
      <c r="E63" s="113">
        <v>52.151620582310933</v>
      </c>
      <c r="F63" s="115">
        <v>2848</v>
      </c>
      <c r="G63" s="114">
        <v>2837</v>
      </c>
      <c r="H63" s="114">
        <v>2848</v>
      </c>
      <c r="I63" s="114">
        <v>2802</v>
      </c>
      <c r="J63" s="140">
        <v>2744</v>
      </c>
      <c r="K63" s="114">
        <v>104</v>
      </c>
      <c r="L63" s="116">
        <v>3.7900874635568513</v>
      </c>
    </row>
    <row r="64" spans="1:12" s="110" customFormat="1" ht="15" customHeight="1" x14ac:dyDescent="0.2">
      <c r="A64" s="120"/>
      <c r="B64" s="119"/>
      <c r="C64" s="258"/>
      <c r="D64" s="267" t="s">
        <v>199</v>
      </c>
      <c r="E64" s="113">
        <v>47.848379417689067</v>
      </c>
      <c r="F64" s="115">
        <v>2613</v>
      </c>
      <c r="G64" s="114">
        <v>2626</v>
      </c>
      <c r="H64" s="114">
        <v>2623</v>
      </c>
      <c r="I64" s="114">
        <v>2602</v>
      </c>
      <c r="J64" s="140">
        <v>2576</v>
      </c>
      <c r="K64" s="114">
        <v>37</v>
      </c>
      <c r="L64" s="116">
        <v>1.436335403726708</v>
      </c>
    </row>
    <row r="65" spans="1:12" s="110" customFormat="1" ht="15" customHeight="1" x14ac:dyDescent="0.2">
      <c r="A65" s="120"/>
      <c r="B65" s="119" t="s">
        <v>201</v>
      </c>
      <c r="C65" s="258"/>
      <c r="E65" s="113">
        <v>13.559936947982084</v>
      </c>
      <c r="F65" s="115">
        <v>10839</v>
      </c>
      <c r="G65" s="114">
        <v>10829</v>
      </c>
      <c r="H65" s="114">
        <v>10804</v>
      </c>
      <c r="I65" s="114">
        <v>10725</v>
      </c>
      <c r="J65" s="140">
        <v>10678</v>
      </c>
      <c r="K65" s="114">
        <v>161</v>
      </c>
      <c r="L65" s="116">
        <v>1.5077729911968534</v>
      </c>
    </row>
    <row r="66" spans="1:12" s="110" customFormat="1" ht="15" customHeight="1" x14ac:dyDescent="0.2">
      <c r="A66" s="120"/>
      <c r="B66" s="119"/>
      <c r="C66" s="258" t="s">
        <v>106</v>
      </c>
      <c r="E66" s="113">
        <v>41.562874803948702</v>
      </c>
      <c r="F66" s="115">
        <v>4505</v>
      </c>
      <c r="G66" s="114">
        <v>4502</v>
      </c>
      <c r="H66" s="114">
        <v>4504</v>
      </c>
      <c r="I66" s="114">
        <v>4487</v>
      </c>
      <c r="J66" s="140">
        <v>4448</v>
      </c>
      <c r="K66" s="114">
        <v>57</v>
      </c>
      <c r="L66" s="116">
        <v>1.2814748201438848</v>
      </c>
    </row>
    <row r="67" spans="1:12" s="110" customFormat="1" ht="15" customHeight="1" x14ac:dyDescent="0.2">
      <c r="A67" s="120"/>
      <c r="B67" s="119"/>
      <c r="C67" s="258" t="s">
        <v>107</v>
      </c>
      <c r="E67" s="113">
        <v>58.437125196051298</v>
      </c>
      <c r="F67" s="115">
        <v>6334</v>
      </c>
      <c r="G67" s="114">
        <v>6327</v>
      </c>
      <c r="H67" s="114">
        <v>6300</v>
      </c>
      <c r="I67" s="114">
        <v>6238</v>
      </c>
      <c r="J67" s="140">
        <v>6230</v>
      </c>
      <c r="K67" s="114">
        <v>104</v>
      </c>
      <c r="L67" s="116">
        <v>1.6693418940609952</v>
      </c>
    </row>
    <row r="68" spans="1:12" s="110" customFormat="1" ht="15" customHeight="1" x14ac:dyDescent="0.2">
      <c r="A68" s="120"/>
      <c r="B68" s="119"/>
      <c r="C68" s="258" t="s">
        <v>105</v>
      </c>
      <c r="D68" s="110" t="s">
        <v>202</v>
      </c>
      <c r="E68" s="113">
        <v>11.624688624411846</v>
      </c>
      <c r="F68" s="115">
        <v>1260</v>
      </c>
      <c r="G68" s="114">
        <v>1241</v>
      </c>
      <c r="H68" s="114">
        <v>1207</v>
      </c>
      <c r="I68" s="114">
        <v>1152</v>
      </c>
      <c r="J68" s="140">
        <v>1073</v>
      </c>
      <c r="K68" s="114">
        <v>187</v>
      </c>
      <c r="L68" s="116">
        <v>17.427772600186394</v>
      </c>
    </row>
    <row r="69" spans="1:12" s="110" customFormat="1" ht="15" customHeight="1" x14ac:dyDescent="0.2">
      <c r="A69" s="120"/>
      <c r="B69" s="119"/>
      <c r="C69" s="258"/>
      <c r="D69" s="267" t="s">
        <v>198</v>
      </c>
      <c r="E69" s="113">
        <v>41.349206349206348</v>
      </c>
      <c r="F69" s="115">
        <v>521</v>
      </c>
      <c r="G69" s="114">
        <v>512</v>
      </c>
      <c r="H69" s="114">
        <v>496</v>
      </c>
      <c r="I69" s="114">
        <v>480</v>
      </c>
      <c r="J69" s="140">
        <v>448</v>
      </c>
      <c r="K69" s="114">
        <v>73</v>
      </c>
      <c r="L69" s="116">
        <v>16.294642857142858</v>
      </c>
    </row>
    <row r="70" spans="1:12" s="110" customFormat="1" ht="15" customHeight="1" x14ac:dyDescent="0.2">
      <c r="A70" s="120"/>
      <c r="B70" s="119"/>
      <c r="C70" s="258"/>
      <c r="D70" s="267" t="s">
        <v>199</v>
      </c>
      <c r="E70" s="113">
        <v>58.650793650793652</v>
      </c>
      <c r="F70" s="115">
        <v>739</v>
      </c>
      <c r="G70" s="114">
        <v>729</v>
      </c>
      <c r="H70" s="114">
        <v>711</v>
      </c>
      <c r="I70" s="114">
        <v>672</v>
      </c>
      <c r="J70" s="140">
        <v>625</v>
      </c>
      <c r="K70" s="114">
        <v>114</v>
      </c>
      <c r="L70" s="116">
        <v>18.239999999999998</v>
      </c>
    </row>
    <row r="71" spans="1:12" s="110" customFormat="1" ht="15" customHeight="1" x14ac:dyDescent="0.2">
      <c r="A71" s="120"/>
      <c r="B71" s="119"/>
      <c r="C71" s="258"/>
      <c r="D71" s="110" t="s">
        <v>203</v>
      </c>
      <c r="E71" s="113">
        <v>82.922778854137832</v>
      </c>
      <c r="F71" s="115">
        <v>8988</v>
      </c>
      <c r="G71" s="114">
        <v>9007</v>
      </c>
      <c r="H71" s="114">
        <v>9013</v>
      </c>
      <c r="I71" s="114">
        <v>8998</v>
      </c>
      <c r="J71" s="140">
        <v>9034</v>
      </c>
      <c r="K71" s="114">
        <v>-46</v>
      </c>
      <c r="L71" s="116">
        <v>-0.5091875138366172</v>
      </c>
    </row>
    <row r="72" spans="1:12" s="110" customFormat="1" ht="15" customHeight="1" x14ac:dyDescent="0.2">
      <c r="A72" s="120"/>
      <c r="B72" s="119"/>
      <c r="C72" s="258"/>
      <c r="D72" s="267" t="s">
        <v>198</v>
      </c>
      <c r="E72" s="113">
        <v>40.665331553182021</v>
      </c>
      <c r="F72" s="115">
        <v>3655</v>
      </c>
      <c r="G72" s="114">
        <v>3666</v>
      </c>
      <c r="H72" s="114">
        <v>3677</v>
      </c>
      <c r="I72" s="114">
        <v>3682</v>
      </c>
      <c r="J72" s="140">
        <v>3675</v>
      </c>
      <c r="K72" s="114">
        <v>-20</v>
      </c>
      <c r="L72" s="116">
        <v>-0.54421768707482998</v>
      </c>
    </row>
    <row r="73" spans="1:12" s="110" customFormat="1" ht="15" customHeight="1" x14ac:dyDescent="0.2">
      <c r="A73" s="120"/>
      <c r="B73" s="119"/>
      <c r="C73" s="258"/>
      <c r="D73" s="267" t="s">
        <v>199</v>
      </c>
      <c r="E73" s="113">
        <v>59.334668446817979</v>
      </c>
      <c r="F73" s="115">
        <v>5333</v>
      </c>
      <c r="G73" s="114">
        <v>5341</v>
      </c>
      <c r="H73" s="114">
        <v>5336</v>
      </c>
      <c r="I73" s="114">
        <v>5316</v>
      </c>
      <c r="J73" s="140">
        <v>5359</v>
      </c>
      <c r="K73" s="114">
        <v>-26</v>
      </c>
      <c r="L73" s="116">
        <v>-0.48516514275051315</v>
      </c>
    </row>
    <row r="74" spans="1:12" s="110" customFormat="1" ht="15" customHeight="1" x14ac:dyDescent="0.2">
      <c r="A74" s="120"/>
      <c r="B74" s="119"/>
      <c r="C74" s="258"/>
      <c r="D74" s="110" t="s">
        <v>204</v>
      </c>
      <c r="E74" s="113">
        <v>5.4525325214503182</v>
      </c>
      <c r="F74" s="115">
        <v>591</v>
      </c>
      <c r="G74" s="114">
        <v>581</v>
      </c>
      <c r="H74" s="114">
        <v>584</v>
      </c>
      <c r="I74" s="114">
        <v>575</v>
      </c>
      <c r="J74" s="140">
        <v>571</v>
      </c>
      <c r="K74" s="114">
        <v>20</v>
      </c>
      <c r="L74" s="116">
        <v>3.5026269702276709</v>
      </c>
    </row>
    <row r="75" spans="1:12" s="110" customFormat="1" ht="15" customHeight="1" x14ac:dyDescent="0.2">
      <c r="A75" s="120"/>
      <c r="B75" s="119"/>
      <c r="C75" s="258"/>
      <c r="D75" s="267" t="s">
        <v>198</v>
      </c>
      <c r="E75" s="113">
        <v>55.66835871404399</v>
      </c>
      <c r="F75" s="115">
        <v>329</v>
      </c>
      <c r="G75" s="114">
        <v>324</v>
      </c>
      <c r="H75" s="114">
        <v>331</v>
      </c>
      <c r="I75" s="114">
        <v>325</v>
      </c>
      <c r="J75" s="140">
        <v>325</v>
      </c>
      <c r="K75" s="114">
        <v>4</v>
      </c>
      <c r="L75" s="116">
        <v>1.2307692307692308</v>
      </c>
    </row>
    <row r="76" spans="1:12" s="110" customFormat="1" ht="15" customHeight="1" x14ac:dyDescent="0.2">
      <c r="A76" s="120"/>
      <c r="B76" s="119"/>
      <c r="C76" s="258"/>
      <c r="D76" s="267" t="s">
        <v>199</v>
      </c>
      <c r="E76" s="113">
        <v>44.33164128595601</v>
      </c>
      <c r="F76" s="115">
        <v>262</v>
      </c>
      <c r="G76" s="114">
        <v>257</v>
      </c>
      <c r="H76" s="114">
        <v>253</v>
      </c>
      <c r="I76" s="114">
        <v>250</v>
      </c>
      <c r="J76" s="140">
        <v>246</v>
      </c>
      <c r="K76" s="114">
        <v>16</v>
      </c>
      <c r="L76" s="116">
        <v>6.5040650406504064</v>
      </c>
    </row>
    <row r="77" spans="1:12" s="110" customFormat="1" ht="15" customHeight="1" x14ac:dyDescent="0.2">
      <c r="A77" s="534"/>
      <c r="B77" s="119" t="s">
        <v>205</v>
      </c>
      <c r="C77" s="268"/>
      <c r="D77" s="182"/>
      <c r="E77" s="113">
        <v>4.9716015712963193</v>
      </c>
      <c r="F77" s="115">
        <v>3974</v>
      </c>
      <c r="G77" s="114">
        <v>3974</v>
      </c>
      <c r="H77" s="114">
        <v>4131</v>
      </c>
      <c r="I77" s="114">
        <v>4097</v>
      </c>
      <c r="J77" s="140">
        <v>3973</v>
      </c>
      <c r="K77" s="114">
        <v>1</v>
      </c>
      <c r="L77" s="116">
        <v>2.5169896803423106E-2</v>
      </c>
    </row>
    <row r="78" spans="1:12" s="110" customFormat="1" ht="15" customHeight="1" x14ac:dyDescent="0.2">
      <c r="A78" s="120"/>
      <c r="B78" s="119"/>
      <c r="C78" s="268" t="s">
        <v>106</v>
      </c>
      <c r="D78" s="182"/>
      <c r="E78" s="113">
        <v>54.881731253145446</v>
      </c>
      <c r="F78" s="115">
        <v>2181</v>
      </c>
      <c r="G78" s="114">
        <v>2151</v>
      </c>
      <c r="H78" s="114">
        <v>2229</v>
      </c>
      <c r="I78" s="114">
        <v>2218</v>
      </c>
      <c r="J78" s="140">
        <v>2138</v>
      </c>
      <c r="K78" s="114">
        <v>43</v>
      </c>
      <c r="L78" s="116">
        <v>2.0112254443405053</v>
      </c>
    </row>
    <row r="79" spans="1:12" s="110" customFormat="1" ht="15" customHeight="1" x14ac:dyDescent="0.2">
      <c r="A79" s="123"/>
      <c r="B79" s="124"/>
      <c r="C79" s="260" t="s">
        <v>107</v>
      </c>
      <c r="D79" s="261"/>
      <c r="E79" s="125">
        <v>45.118268746854554</v>
      </c>
      <c r="F79" s="143">
        <v>1793</v>
      </c>
      <c r="G79" s="144">
        <v>1823</v>
      </c>
      <c r="H79" s="144">
        <v>1902</v>
      </c>
      <c r="I79" s="144">
        <v>1879</v>
      </c>
      <c r="J79" s="145">
        <v>1835</v>
      </c>
      <c r="K79" s="144">
        <v>-42</v>
      </c>
      <c r="L79" s="146">
        <v>-2.2888283378746594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79934</v>
      </c>
      <c r="E11" s="114">
        <v>80273</v>
      </c>
      <c r="F11" s="114">
        <v>81173</v>
      </c>
      <c r="G11" s="114">
        <v>80097</v>
      </c>
      <c r="H11" s="140">
        <v>79134</v>
      </c>
      <c r="I11" s="115">
        <v>800</v>
      </c>
      <c r="J11" s="116">
        <v>1.0109434629868324</v>
      </c>
    </row>
    <row r="12" spans="1:15" s="110" customFormat="1" ht="24.95" customHeight="1" x14ac:dyDescent="0.2">
      <c r="A12" s="193" t="s">
        <v>132</v>
      </c>
      <c r="B12" s="194" t="s">
        <v>133</v>
      </c>
      <c r="C12" s="113">
        <v>1.9878900092576375</v>
      </c>
      <c r="D12" s="115">
        <v>1589</v>
      </c>
      <c r="E12" s="114">
        <v>1581</v>
      </c>
      <c r="F12" s="114">
        <v>1665</v>
      </c>
      <c r="G12" s="114">
        <v>1633</v>
      </c>
      <c r="H12" s="140">
        <v>1614</v>
      </c>
      <c r="I12" s="115">
        <v>-25</v>
      </c>
      <c r="J12" s="116">
        <v>-1.5489467162329615</v>
      </c>
    </row>
    <row r="13" spans="1:15" s="110" customFormat="1" ht="24.95" customHeight="1" x14ac:dyDescent="0.2">
      <c r="A13" s="193" t="s">
        <v>134</v>
      </c>
      <c r="B13" s="199" t="s">
        <v>214</v>
      </c>
      <c r="C13" s="113">
        <v>1.8477744138914605</v>
      </c>
      <c r="D13" s="115">
        <v>1477</v>
      </c>
      <c r="E13" s="114">
        <v>1480</v>
      </c>
      <c r="F13" s="114">
        <v>1475</v>
      </c>
      <c r="G13" s="114">
        <v>1470</v>
      </c>
      <c r="H13" s="140">
        <v>1459</v>
      </c>
      <c r="I13" s="115">
        <v>18</v>
      </c>
      <c r="J13" s="116">
        <v>1.2337217272104182</v>
      </c>
    </row>
    <row r="14" spans="1:15" s="287" customFormat="1" ht="24" customHeight="1" x14ac:dyDescent="0.2">
      <c r="A14" s="193" t="s">
        <v>215</v>
      </c>
      <c r="B14" s="199" t="s">
        <v>137</v>
      </c>
      <c r="C14" s="113">
        <v>24.543998799009181</v>
      </c>
      <c r="D14" s="115">
        <v>19619</v>
      </c>
      <c r="E14" s="114">
        <v>19739</v>
      </c>
      <c r="F14" s="114">
        <v>19845</v>
      </c>
      <c r="G14" s="114">
        <v>19723</v>
      </c>
      <c r="H14" s="140">
        <v>19770</v>
      </c>
      <c r="I14" s="115">
        <v>-151</v>
      </c>
      <c r="J14" s="116">
        <v>-0.7637835103692463</v>
      </c>
      <c r="K14" s="110"/>
      <c r="L14" s="110"/>
      <c r="M14" s="110"/>
      <c r="N14" s="110"/>
      <c r="O14" s="110"/>
    </row>
    <row r="15" spans="1:15" s="110" customFormat="1" ht="24.75" customHeight="1" x14ac:dyDescent="0.2">
      <c r="A15" s="193" t="s">
        <v>216</v>
      </c>
      <c r="B15" s="199" t="s">
        <v>217</v>
      </c>
      <c r="C15" s="113">
        <v>3.8819526109039959</v>
      </c>
      <c r="D15" s="115">
        <v>3103</v>
      </c>
      <c r="E15" s="114">
        <v>3095</v>
      </c>
      <c r="F15" s="114">
        <v>3094</v>
      </c>
      <c r="G15" s="114">
        <v>3074</v>
      </c>
      <c r="H15" s="140">
        <v>3082</v>
      </c>
      <c r="I15" s="115">
        <v>21</v>
      </c>
      <c r="J15" s="116">
        <v>0.68137573004542507</v>
      </c>
    </row>
    <row r="16" spans="1:15" s="287" customFormat="1" ht="24.95" customHeight="1" x14ac:dyDescent="0.2">
      <c r="A16" s="193" t="s">
        <v>218</v>
      </c>
      <c r="B16" s="199" t="s">
        <v>141</v>
      </c>
      <c r="C16" s="113">
        <v>15.808041634348337</v>
      </c>
      <c r="D16" s="115">
        <v>12636</v>
      </c>
      <c r="E16" s="114">
        <v>12720</v>
      </c>
      <c r="F16" s="114">
        <v>12759</v>
      </c>
      <c r="G16" s="114">
        <v>12653</v>
      </c>
      <c r="H16" s="140">
        <v>12656</v>
      </c>
      <c r="I16" s="115">
        <v>-20</v>
      </c>
      <c r="J16" s="116">
        <v>-0.15802781289506954</v>
      </c>
      <c r="K16" s="110"/>
      <c r="L16" s="110"/>
      <c r="M16" s="110"/>
      <c r="N16" s="110"/>
      <c r="O16" s="110"/>
    </row>
    <row r="17" spans="1:15" s="110" customFormat="1" ht="24.95" customHeight="1" x14ac:dyDescent="0.2">
      <c r="A17" s="193" t="s">
        <v>219</v>
      </c>
      <c r="B17" s="199" t="s">
        <v>220</v>
      </c>
      <c r="C17" s="113">
        <v>4.854004553756849</v>
      </c>
      <c r="D17" s="115">
        <v>3880</v>
      </c>
      <c r="E17" s="114">
        <v>3924</v>
      </c>
      <c r="F17" s="114">
        <v>3992</v>
      </c>
      <c r="G17" s="114">
        <v>3996</v>
      </c>
      <c r="H17" s="140">
        <v>4032</v>
      </c>
      <c r="I17" s="115">
        <v>-152</v>
      </c>
      <c r="J17" s="116">
        <v>-3.7698412698412698</v>
      </c>
    </row>
    <row r="18" spans="1:15" s="287" customFormat="1" ht="24.95" customHeight="1" x14ac:dyDescent="0.2">
      <c r="A18" s="201" t="s">
        <v>144</v>
      </c>
      <c r="B18" s="202" t="s">
        <v>145</v>
      </c>
      <c r="C18" s="113">
        <v>9.4890784897540463</v>
      </c>
      <c r="D18" s="115">
        <v>7585</v>
      </c>
      <c r="E18" s="114">
        <v>7565</v>
      </c>
      <c r="F18" s="114">
        <v>7739</v>
      </c>
      <c r="G18" s="114">
        <v>7611</v>
      </c>
      <c r="H18" s="140">
        <v>7474</v>
      </c>
      <c r="I18" s="115">
        <v>111</v>
      </c>
      <c r="J18" s="116">
        <v>1.4851485148514851</v>
      </c>
      <c r="K18" s="110"/>
      <c r="L18" s="110"/>
      <c r="M18" s="110"/>
      <c r="N18" s="110"/>
      <c r="O18" s="110"/>
    </row>
    <row r="19" spans="1:15" s="110" customFormat="1" ht="24.95" customHeight="1" x14ac:dyDescent="0.2">
      <c r="A19" s="193" t="s">
        <v>146</v>
      </c>
      <c r="B19" s="199" t="s">
        <v>147</v>
      </c>
      <c r="C19" s="113">
        <v>10.902744764430656</v>
      </c>
      <c r="D19" s="115">
        <v>8715</v>
      </c>
      <c r="E19" s="114">
        <v>8830</v>
      </c>
      <c r="F19" s="114">
        <v>8906</v>
      </c>
      <c r="G19" s="114">
        <v>8707</v>
      </c>
      <c r="H19" s="140">
        <v>8727</v>
      </c>
      <c r="I19" s="115">
        <v>-12</v>
      </c>
      <c r="J19" s="116">
        <v>-0.13750429700928155</v>
      </c>
    </row>
    <row r="20" spans="1:15" s="287" customFormat="1" ht="24.95" customHeight="1" x14ac:dyDescent="0.2">
      <c r="A20" s="193" t="s">
        <v>148</v>
      </c>
      <c r="B20" s="199" t="s">
        <v>149</v>
      </c>
      <c r="C20" s="113">
        <v>4.4686866664998623</v>
      </c>
      <c r="D20" s="115">
        <v>3572</v>
      </c>
      <c r="E20" s="114">
        <v>3568</v>
      </c>
      <c r="F20" s="114">
        <v>3598</v>
      </c>
      <c r="G20" s="114">
        <v>3569</v>
      </c>
      <c r="H20" s="140">
        <v>3506</v>
      </c>
      <c r="I20" s="115">
        <v>66</v>
      </c>
      <c r="J20" s="116">
        <v>1.8824871648602395</v>
      </c>
      <c r="K20" s="110"/>
      <c r="L20" s="110"/>
      <c r="M20" s="110"/>
      <c r="N20" s="110"/>
      <c r="O20" s="110"/>
    </row>
    <row r="21" spans="1:15" s="110" customFormat="1" ht="24.95" customHeight="1" x14ac:dyDescent="0.2">
      <c r="A21" s="201" t="s">
        <v>150</v>
      </c>
      <c r="B21" s="202" t="s">
        <v>151</v>
      </c>
      <c r="C21" s="113">
        <v>4.3748592588885833</v>
      </c>
      <c r="D21" s="115">
        <v>3497</v>
      </c>
      <c r="E21" s="114">
        <v>3568</v>
      </c>
      <c r="F21" s="114">
        <v>3860</v>
      </c>
      <c r="G21" s="114">
        <v>3872</v>
      </c>
      <c r="H21" s="140">
        <v>3353</v>
      </c>
      <c r="I21" s="115">
        <v>144</v>
      </c>
      <c r="J21" s="116">
        <v>4.2946614971667163</v>
      </c>
    </row>
    <row r="22" spans="1:15" s="110" customFormat="1" ht="24.95" customHeight="1" x14ac:dyDescent="0.2">
      <c r="A22" s="201" t="s">
        <v>152</v>
      </c>
      <c r="B22" s="199" t="s">
        <v>153</v>
      </c>
      <c r="C22" s="113">
        <v>0.77689093502139261</v>
      </c>
      <c r="D22" s="115">
        <v>621</v>
      </c>
      <c r="E22" s="114">
        <v>623</v>
      </c>
      <c r="F22" s="114">
        <v>613</v>
      </c>
      <c r="G22" s="114">
        <v>586</v>
      </c>
      <c r="H22" s="140">
        <v>566</v>
      </c>
      <c r="I22" s="115">
        <v>55</v>
      </c>
      <c r="J22" s="116">
        <v>9.7173144876325086</v>
      </c>
    </row>
    <row r="23" spans="1:15" s="110" customFormat="1" ht="24.95" customHeight="1" x14ac:dyDescent="0.2">
      <c r="A23" s="193" t="s">
        <v>154</v>
      </c>
      <c r="B23" s="199" t="s">
        <v>155</v>
      </c>
      <c r="C23" s="113">
        <v>0.85070182900893232</v>
      </c>
      <c r="D23" s="115">
        <v>680</v>
      </c>
      <c r="E23" s="114">
        <v>684</v>
      </c>
      <c r="F23" s="114">
        <v>686</v>
      </c>
      <c r="G23" s="114">
        <v>690</v>
      </c>
      <c r="H23" s="140">
        <v>677</v>
      </c>
      <c r="I23" s="115">
        <v>3</v>
      </c>
      <c r="J23" s="116">
        <v>0.44313146233382572</v>
      </c>
    </row>
    <row r="24" spans="1:15" s="110" customFormat="1" ht="24.95" customHeight="1" x14ac:dyDescent="0.2">
      <c r="A24" s="193" t="s">
        <v>156</v>
      </c>
      <c r="B24" s="199" t="s">
        <v>221</v>
      </c>
      <c r="C24" s="113">
        <v>4.089623939750294</v>
      </c>
      <c r="D24" s="115">
        <v>3269</v>
      </c>
      <c r="E24" s="114">
        <v>3250</v>
      </c>
      <c r="F24" s="114">
        <v>3295</v>
      </c>
      <c r="G24" s="114">
        <v>3241</v>
      </c>
      <c r="H24" s="140">
        <v>3174</v>
      </c>
      <c r="I24" s="115">
        <v>95</v>
      </c>
      <c r="J24" s="116">
        <v>2.9930686830497795</v>
      </c>
    </row>
    <row r="25" spans="1:15" s="110" customFormat="1" ht="24.95" customHeight="1" x14ac:dyDescent="0.2">
      <c r="A25" s="193" t="s">
        <v>222</v>
      </c>
      <c r="B25" s="204" t="s">
        <v>159</v>
      </c>
      <c r="C25" s="113">
        <v>2.6496859909425274</v>
      </c>
      <c r="D25" s="115">
        <v>2118</v>
      </c>
      <c r="E25" s="114">
        <v>2139</v>
      </c>
      <c r="F25" s="114">
        <v>2295</v>
      </c>
      <c r="G25" s="114">
        <v>2315</v>
      </c>
      <c r="H25" s="140">
        <v>2247</v>
      </c>
      <c r="I25" s="115">
        <v>-129</v>
      </c>
      <c r="J25" s="116">
        <v>-5.7409879839786377</v>
      </c>
    </row>
    <row r="26" spans="1:15" s="110" customFormat="1" ht="24.95" customHeight="1" x14ac:dyDescent="0.2">
      <c r="A26" s="201">
        <v>782.78300000000002</v>
      </c>
      <c r="B26" s="203" t="s">
        <v>160</v>
      </c>
      <c r="C26" s="113">
        <v>0.61550779392999222</v>
      </c>
      <c r="D26" s="115">
        <v>492</v>
      </c>
      <c r="E26" s="114">
        <v>537</v>
      </c>
      <c r="F26" s="114">
        <v>583</v>
      </c>
      <c r="G26" s="114">
        <v>565</v>
      </c>
      <c r="H26" s="140">
        <v>529</v>
      </c>
      <c r="I26" s="115">
        <v>-37</v>
      </c>
      <c r="J26" s="116">
        <v>-6.9943289224952743</v>
      </c>
    </row>
    <row r="27" spans="1:15" s="110" customFormat="1" ht="24.95" customHeight="1" x14ac:dyDescent="0.2">
      <c r="A27" s="193" t="s">
        <v>161</v>
      </c>
      <c r="B27" s="199" t="s">
        <v>223</v>
      </c>
      <c r="C27" s="113">
        <v>6.1062876873420571</v>
      </c>
      <c r="D27" s="115">
        <v>4881</v>
      </c>
      <c r="E27" s="114">
        <v>4892</v>
      </c>
      <c r="F27" s="114">
        <v>4850</v>
      </c>
      <c r="G27" s="114">
        <v>4763</v>
      </c>
      <c r="H27" s="140">
        <v>4750</v>
      </c>
      <c r="I27" s="115">
        <v>131</v>
      </c>
      <c r="J27" s="116">
        <v>2.7578947368421054</v>
      </c>
    </row>
    <row r="28" spans="1:15" s="110" customFormat="1" ht="24.95" customHeight="1" x14ac:dyDescent="0.2">
      <c r="A28" s="193" t="s">
        <v>163</v>
      </c>
      <c r="B28" s="199" t="s">
        <v>164</v>
      </c>
      <c r="C28" s="113">
        <v>4.8027122375960163</v>
      </c>
      <c r="D28" s="115">
        <v>3839</v>
      </c>
      <c r="E28" s="114">
        <v>3859</v>
      </c>
      <c r="F28" s="114">
        <v>3870</v>
      </c>
      <c r="G28" s="114">
        <v>3800</v>
      </c>
      <c r="H28" s="140">
        <v>3840</v>
      </c>
      <c r="I28" s="115">
        <v>-1</v>
      </c>
      <c r="J28" s="116">
        <v>-2.6041666666666668E-2</v>
      </c>
    </row>
    <row r="29" spans="1:15" s="110" customFormat="1" ht="24.95" customHeight="1" x14ac:dyDescent="0.2">
      <c r="A29" s="193">
        <v>86</v>
      </c>
      <c r="B29" s="199" t="s">
        <v>165</v>
      </c>
      <c r="C29" s="113">
        <v>9.9944954587534713</v>
      </c>
      <c r="D29" s="115">
        <v>7989</v>
      </c>
      <c r="E29" s="114">
        <v>7982</v>
      </c>
      <c r="F29" s="114">
        <v>7950</v>
      </c>
      <c r="G29" s="114">
        <v>7785</v>
      </c>
      <c r="H29" s="140">
        <v>7807</v>
      </c>
      <c r="I29" s="115">
        <v>182</v>
      </c>
      <c r="J29" s="116">
        <v>2.3312411938004356</v>
      </c>
    </row>
    <row r="30" spans="1:15" s="110" customFormat="1" ht="24.95" customHeight="1" x14ac:dyDescent="0.2">
      <c r="A30" s="193">
        <v>87.88</v>
      </c>
      <c r="B30" s="204" t="s">
        <v>166</v>
      </c>
      <c r="C30" s="113">
        <v>9.5466259664222992</v>
      </c>
      <c r="D30" s="115">
        <v>7631</v>
      </c>
      <c r="E30" s="114">
        <v>7651</v>
      </c>
      <c r="F30" s="114">
        <v>7590</v>
      </c>
      <c r="G30" s="114">
        <v>7453</v>
      </c>
      <c r="H30" s="140">
        <v>7398</v>
      </c>
      <c r="I30" s="115">
        <v>233</v>
      </c>
      <c r="J30" s="116">
        <v>3.1494998648283321</v>
      </c>
    </row>
    <row r="31" spans="1:15" s="110" customFormat="1" ht="24.95" customHeight="1" x14ac:dyDescent="0.2">
      <c r="A31" s="193" t="s">
        <v>167</v>
      </c>
      <c r="B31" s="199" t="s">
        <v>168</v>
      </c>
      <c r="C31" s="113">
        <v>2.9524357595015887</v>
      </c>
      <c r="D31" s="115">
        <v>2360</v>
      </c>
      <c r="E31" s="114">
        <v>2325</v>
      </c>
      <c r="F31" s="114">
        <v>2353</v>
      </c>
      <c r="G31" s="114">
        <v>2314</v>
      </c>
      <c r="H31" s="140">
        <v>2243</v>
      </c>
      <c r="I31" s="115">
        <v>117</v>
      </c>
      <c r="J31" s="116">
        <v>5.2162282657155599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1.9878900092576375</v>
      </c>
      <c r="D34" s="115">
        <v>1589</v>
      </c>
      <c r="E34" s="114">
        <v>1581</v>
      </c>
      <c r="F34" s="114">
        <v>1665</v>
      </c>
      <c r="G34" s="114">
        <v>1633</v>
      </c>
      <c r="H34" s="140">
        <v>1614</v>
      </c>
      <c r="I34" s="115">
        <v>-25</v>
      </c>
      <c r="J34" s="116">
        <v>-1.5489467162329615</v>
      </c>
    </row>
    <row r="35" spans="1:10" s="110" customFormat="1" ht="24.95" customHeight="1" x14ac:dyDescent="0.2">
      <c r="A35" s="292" t="s">
        <v>171</v>
      </c>
      <c r="B35" s="293" t="s">
        <v>172</v>
      </c>
      <c r="C35" s="113">
        <v>35.880851702654688</v>
      </c>
      <c r="D35" s="115">
        <v>28681</v>
      </c>
      <c r="E35" s="114">
        <v>28784</v>
      </c>
      <c r="F35" s="114">
        <v>29059</v>
      </c>
      <c r="G35" s="114">
        <v>28804</v>
      </c>
      <c r="H35" s="140">
        <v>28703</v>
      </c>
      <c r="I35" s="115">
        <v>-22</v>
      </c>
      <c r="J35" s="116">
        <v>-7.6647040379054454E-2</v>
      </c>
    </row>
    <row r="36" spans="1:10" s="110" customFormat="1" ht="24.95" customHeight="1" x14ac:dyDescent="0.2">
      <c r="A36" s="294" t="s">
        <v>173</v>
      </c>
      <c r="B36" s="295" t="s">
        <v>174</v>
      </c>
      <c r="C36" s="125">
        <v>62.131258288087672</v>
      </c>
      <c r="D36" s="143">
        <v>49664</v>
      </c>
      <c r="E36" s="144">
        <v>49908</v>
      </c>
      <c r="F36" s="144">
        <v>50449</v>
      </c>
      <c r="G36" s="144">
        <v>49660</v>
      </c>
      <c r="H36" s="145">
        <v>48817</v>
      </c>
      <c r="I36" s="143">
        <v>847</v>
      </c>
      <c r="J36" s="146">
        <v>1.7350513140914026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2020-09-28T06:47:08Z</dcterms:created>
  <dcterms:modified xsi:type="dcterms:W3CDTF">2020-09-28T10:32:06Z</dcterms:modified>
</cp:coreProperties>
</file>