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s="1"/>
  <c r="K74" i="24"/>
  <c r="J74" i="24"/>
  <c r="G74" i="24"/>
  <c r="F74" i="24"/>
  <c r="E74" i="24"/>
  <c r="L73" i="24"/>
  <c r="H73" i="24" s="1"/>
  <c r="I73" i="24" s="1"/>
  <c r="K73" i="24"/>
  <c r="J73" i="24"/>
  <c r="G73" i="24"/>
  <c r="F73" i="24"/>
  <c r="E73" i="24"/>
  <c r="L72" i="24"/>
  <c r="H72" i="24" s="1"/>
  <c r="I72" i="24" s="1"/>
  <c r="K72" i="24"/>
  <c r="G72" i="24"/>
  <c r="F72" i="24"/>
  <c r="E72" i="24"/>
  <c r="L71" i="24"/>
  <c r="H71" i="24" s="1"/>
  <c r="I71" i="24" s="1"/>
  <c r="G71" i="24"/>
  <c r="F71" i="24"/>
  <c r="E71" i="24"/>
  <c r="L70" i="24"/>
  <c r="H70" i="24" s="1"/>
  <c r="I70" i="24" s="1"/>
  <c r="J70" i="24"/>
  <c r="G70" i="24"/>
  <c r="F70" i="24"/>
  <c r="E70" i="24"/>
  <c r="L69" i="24"/>
  <c r="H69" i="24" s="1"/>
  <c r="I69" i="24" s="1"/>
  <c r="K69" i="24"/>
  <c r="J69" i="24"/>
  <c r="G69" i="24"/>
  <c r="F69" i="24"/>
  <c r="E69" i="24"/>
  <c r="L68" i="24"/>
  <c r="H68" i="24" s="1"/>
  <c r="I68" i="24" s="1"/>
  <c r="G68" i="24"/>
  <c r="F68" i="24"/>
  <c r="E68" i="24"/>
  <c r="L67" i="24"/>
  <c r="H67" i="24" s="1"/>
  <c r="I67" i="24" s="1"/>
  <c r="G67" i="24"/>
  <c r="F67" i="24"/>
  <c r="E67" i="24"/>
  <c r="L66" i="24"/>
  <c r="H66" i="24" s="1"/>
  <c r="I66" i="24" s="1"/>
  <c r="G66" i="24"/>
  <c r="F66" i="24"/>
  <c r="E66" i="24"/>
  <c r="L65" i="24"/>
  <c r="H65" i="24" s="1"/>
  <c r="I65" i="24" s="1"/>
  <c r="K65" i="24"/>
  <c r="J65" i="24"/>
  <c r="G65" i="24"/>
  <c r="F65" i="24"/>
  <c r="E65" i="24"/>
  <c r="L64" i="24"/>
  <c r="H64" i="24" s="1"/>
  <c r="I64" i="24" s="1"/>
  <c r="G64" i="24"/>
  <c r="F64" i="24"/>
  <c r="E64" i="24"/>
  <c r="L63" i="24"/>
  <c r="H63" i="24" s="1"/>
  <c r="I63" i="24" s="1"/>
  <c r="G63" i="24"/>
  <c r="F63" i="24"/>
  <c r="E63" i="24"/>
  <c r="L62" i="24"/>
  <c r="H62" i="24" s="1"/>
  <c r="I62" i="24" s="1"/>
  <c r="G62" i="24"/>
  <c r="F62" i="24"/>
  <c r="E62" i="24"/>
  <c r="L61" i="24"/>
  <c r="H61" i="24" s="1"/>
  <c r="I61" i="24" s="1"/>
  <c r="K61" i="24"/>
  <c r="J61" i="24"/>
  <c r="G61" i="24"/>
  <c r="F61" i="24"/>
  <c r="E61" i="24"/>
  <c r="L60" i="24"/>
  <c r="H60" i="24" s="1"/>
  <c r="I60" i="24" s="1"/>
  <c r="G60" i="24"/>
  <c r="F60" i="24"/>
  <c r="E60" i="24"/>
  <c r="L59" i="24"/>
  <c r="H59" i="24" s="1"/>
  <c r="I59" i="24" s="1"/>
  <c r="G59" i="24"/>
  <c r="F59" i="24"/>
  <c r="E59" i="24"/>
  <c r="L58" i="24"/>
  <c r="H58" i="24" s="1"/>
  <c r="I58" i="24" s="1"/>
  <c r="G58" i="24"/>
  <c r="F58" i="24"/>
  <c r="E58" i="24"/>
  <c r="L57" i="24"/>
  <c r="H57" i="24" s="1"/>
  <c r="I57" i="24" s="1"/>
  <c r="K57" i="24"/>
  <c r="J57" i="24"/>
  <c r="G57" i="24"/>
  <c r="F57" i="24"/>
  <c r="E57" i="24"/>
  <c r="L56" i="24"/>
  <c r="H56" i="24" s="1"/>
  <c r="I56" i="24" s="1"/>
  <c r="G56" i="24"/>
  <c r="F56" i="24"/>
  <c r="E56" i="24"/>
  <c r="L55" i="24"/>
  <c r="H55" i="24" s="1"/>
  <c r="I55" i="24" s="1"/>
  <c r="G55" i="24"/>
  <c r="F55" i="24"/>
  <c r="E55" i="24"/>
  <c r="L54" i="24"/>
  <c r="H54" i="24" s="1"/>
  <c r="I54" i="24" s="1"/>
  <c r="G54" i="24"/>
  <c r="F54" i="24"/>
  <c r="E54" i="24"/>
  <c r="L53" i="24"/>
  <c r="H53" i="24" s="1"/>
  <c r="I53" i="24" s="1"/>
  <c r="K53" i="24"/>
  <c r="J53" i="24"/>
  <c r="G53" i="24"/>
  <c r="F53" i="24"/>
  <c r="E53" i="24"/>
  <c r="L52" i="24"/>
  <c r="H52" i="24" s="1"/>
  <c r="I52" i="24" s="1"/>
  <c r="G52" i="24"/>
  <c r="F52" i="24"/>
  <c r="E52" i="24"/>
  <c r="L51" i="24"/>
  <c r="H51" i="24" s="1"/>
  <c r="I51" i="24" s="1"/>
  <c r="G51" i="24"/>
  <c r="F51" i="24"/>
  <c r="E51" i="24"/>
  <c r="I44" i="24"/>
  <c r="H44" i="24"/>
  <c r="G44" i="24"/>
  <c r="C44" i="24"/>
  <c r="M44" i="24" s="1"/>
  <c r="B44" i="24"/>
  <c r="D44" i="24" s="1"/>
  <c r="K43" i="24"/>
  <c r="H43" i="24"/>
  <c r="F43" i="24"/>
  <c r="D43" i="24"/>
  <c r="C43" i="24"/>
  <c r="B43" i="24"/>
  <c r="J43" i="24" s="1"/>
  <c r="I42" i="24"/>
  <c r="H42" i="24"/>
  <c r="G42" i="24"/>
  <c r="C42" i="24"/>
  <c r="M42" i="24" s="1"/>
  <c r="B42" i="24"/>
  <c r="D42" i="24" s="1"/>
  <c r="K41" i="24"/>
  <c r="H41" i="24"/>
  <c r="F41" i="24"/>
  <c r="D41" i="24"/>
  <c r="C41" i="24"/>
  <c r="L41" i="24" s="1"/>
  <c r="B41" i="24"/>
  <c r="J41" i="24" s="1"/>
  <c r="I40" i="24"/>
  <c r="H40" i="24"/>
  <c r="G40" i="24"/>
  <c r="C40" i="24"/>
  <c r="M40" i="24" s="1"/>
  <c r="B40" i="24"/>
  <c r="D40" i="24" s="1"/>
  <c r="M36" i="24"/>
  <c r="L36" i="24"/>
  <c r="K36" i="24"/>
  <c r="J36" i="24"/>
  <c r="I36" i="24"/>
  <c r="H36" i="24"/>
  <c r="G36" i="24"/>
  <c r="F36" i="24"/>
  <c r="E36" i="24"/>
  <c r="D36" i="24"/>
  <c r="K57" i="15"/>
  <c r="L57" i="15" s="1"/>
  <c r="C38" i="24"/>
  <c r="G38" i="24" s="1"/>
  <c r="C37" i="24"/>
  <c r="L37" i="24" s="1"/>
  <c r="C35" i="24"/>
  <c r="I35" i="24" s="1"/>
  <c r="C34" i="24"/>
  <c r="C33" i="24"/>
  <c r="C32" i="24"/>
  <c r="C31" i="24"/>
  <c r="C30" i="24"/>
  <c r="E30" i="24" s="1"/>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F28" i="24" s="1"/>
  <c r="B27" i="24"/>
  <c r="B26" i="24"/>
  <c r="B25" i="24"/>
  <c r="B24" i="24"/>
  <c r="B23" i="24"/>
  <c r="B22" i="24"/>
  <c r="B21" i="24"/>
  <c r="B20" i="24"/>
  <c r="F20" i="24" s="1"/>
  <c r="B19" i="24"/>
  <c r="B18" i="24"/>
  <c r="B17" i="24"/>
  <c r="B16" i="24"/>
  <c r="B15" i="24"/>
  <c r="B9" i="24"/>
  <c r="B8" i="24"/>
  <c r="B7" i="24"/>
  <c r="K16" i="24" l="1"/>
  <c r="J16" i="24"/>
  <c r="D16" i="24"/>
  <c r="H16" i="24"/>
  <c r="F16" i="24"/>
  <c r="F7" i="24"/>
  <c r="H7" i="24"/>
  <c r="K7" i="24"/>
  <c r="J7" i="24"/>
  <c r="D7" i="24"/>
  <c r="F23" i="24"/>
  <c r="H23" i="24"/>
  <c r="K23" i="24"/>
  <c r="J23" i="24"/>
  <c r="D23" i="24"/>
  <c r="F27" i="24"/>
  <c r="H27" i="24"/>
  <c r="K27" i="24"/>
  <c r="J27" i="24"/>
  <c r="D27" i="24"/>
  <c r="I20" i="24"/>
  <c r="L20" i="24"/>
  <c r="E20" i="24"/>
  <c r="M20" i="24"/>
  <c r="G20" i="24"/>
  <c r="F17" i="24"/>
  <c r="H17" i="24"/>
  <c r="D17" i="24"/>
  <c r="K17" i="24"/>
  <c r="J17" i="24"/>
  <c r="K34" i="24"/>
  <c r="J34" i="24"/>
  <c r="H34" i="24"/>
  <c r="D34" i="24"/>
  <c r="F34" i="24"/>
  <c r="K8" i="24"/>
  <c r="J8" i="24"/>
  <c r="D8" i="24"/>
  <c r="H8" i="24"/>
  <c r="F8" i="24"/>
  <c r="K24" i="24"/>
  <c r="J24" i="24"/>
  <c r="D24" i="24"/>
  <c r="H24" i="24"/>
  <c r="F24" i="24"/>
  <c r="K18" i="24"/>
  <c r="J18" i="24"/>
  <c r="D18" i="24"/>
  <c r="H18" i="24"/>
  <c r="F18" i="24"/>
  <c r="F31" i="24"/>
  <c r="D31" i="24"/>
  <c r="H31" i="24"/>
  <c r="J31" i="24"/>
  <c r="K31" i="24"/>
  <c r="F35" i="24"/>
  <c r="D35" i="24"/>
  <c r="H35" i="24"/>
  <c r="K35" i="24"/>
  <c r="J35" i="24"/>
  <c r="F25" i="24"/>
  <c r="H25" i="24"/>
  <c r="D25" i="24"/>
  <c r="K25" i="24"/>
  <c r="J25" i="24"/>
  <c r="F19" i="24"/>
  <c r="H19" i="24"/>
  <c r="K19" i="24"/>
  <c r="J19" i="24"/>
  <c r="D19" i="24"/>
  <c r="K32" i="24"/>
  <c r="J32" i="24"/>
  <c r="H32" i="24"/>
  <c r="D32" i="24"/>
  <c r="F32" i="24"/>
  <c r="F33" i="24"/>
  <c r="D33" i="24"/>
  <c r="H33" i="24"/>
  <c r="K33" i="24"/>
  <c r="J33" i="24"/>
  <c r="F9" i="24"/>
  <c r="H9" i="24"/>
  <c r="D9" i="24"/>
  <c r="K9" i="24"/>
  <c r="J9" i="24"/>
  <c r="F15" i="24"/>
  <c r="H15" i="24"/>
  <c r="K15" i="24"/>
  <c r="J15" i="24"/>
  <c r="D15" i="24"/>
  <c r="K26" i="24"/>
  <c r="J26" i="24"/>
  <c r="D26" i="24"/>
  <c r="H26" i="24"/>
  <c r="F26" i="24"/>
  <c r="I24" i="24"/>
  <c r="L24" i="24"/>
  <c r="E24" i="24"/>
  <c r="M24" i="24"/>
  <c r="G24" i="24"/>
  <c r="F21" i="24"/>
  <c r="H21" i="24"/>
  <c r="D21" i="24"/>
  <c r="K21" i="24"/>
  <c r="G27" i="24"/>
  <c r="M27" i="24"/>
  <c r="E27" i="24"/>
  <c r="L27" i="24"/>
  <c r="I27" i="24"/>
  <c r="G33" i="24"/>
  <c r="M33" i="24"/>
  <c r="E33" i="24"/>
  <c r="L33" i="24"/>
  <c r="I33" i="24"/>
  <c r="G9" i="24"/>
  <c r="M9" i="24"/>
  <c r="E9" i="24"/>
  <c r="I9" i="24"/>
  <c r="L9" i="24"/>
  <c r="G21" i="24"/>
  <c r="M21" i="24"/>
  <c r="E21" i="24"/>
  <c r="I21" i="24"/>
  <c r="L21" i="24"/>
  <c r="F29" i="24"/>
  <c r="D29" i="24"/>
  <c r="H29" i="24"/>
  <c r="K29" i="24"/>
  <c r="J29" i="24"/>
  <c r="G15" i="24"/>
  <c r="M15" i="24"/>
  <c r="E15" i="24"/>
  <c r="L15" i="24"/>
  <c r="I15" i="24"/>
  <c r="I37" i="24"/>
  <c r="G37" i="24"/>
  <c r="M37" i="24"/>
  <c r="E37" i="24"/>
  <c r="G31" i="24"/>
  <c r="M31" i="24"/>
  <c r="E31" i="24"/>
  <c r="L31" i="24"/>
  <c r="I31" i="24"/>
  <c r="K22" i="24"/>
  <c r="J22" i="24"/>
  <c r="D22" i="24"/>
  <c r="H22" i="24"/>
  <c r="F22" i="24"/>
  <c r="K30" i="24"/>
  <c r="J30" i="24"/>
  <c r="H30" i="24"/>
  <c r="D30" i="24"/>
  <c r="F30" i="24"/>
  <c r="B45" i="24"/>
  <c r="B39" i="24"/>
  <c r="G7" i="24"/>
  <c r="M7" i="24"/>
  <c r="E7" i="24"/>
  <c r="L7" i="24"/>
  <c r="I7" i="24"/>
  <c r="I16" i="24"/>
  <c r="L16" i="24"/>
  <c r="E16" i="24"/>
  <c r="M16" i="24"/>
  <c r="G16" i="24"/>
  <c r="G19" i="24"/>
  <c r="M19" i="24"/>
  <c r="E19" i="24"/>
  <c r="L19" i="24"/>
  <c r="I19" i="24"/>
  <c r="I22" i="24"/>
  <c r="L22" i="24"/>
  <c r="M22" i="24"/>
  <c r="G22" i="24"/>
  <c r="E22" i="24"/>
  <c r="G25" i="24"/>
  <c r="M25" i="24"/>
  <c r="E25" i="24"/>
  <c r="I25" i="24"/>
  <c r="L25" i="24"/>
  <c r="I28" i="24"/>
  <c r="L28" i="24"/>
  <c r="E28" i="24"/>
  <c r="M28" i="24"/>
  <c r="G28" i="24"/>
  <c r="J21" i="24"/>
  <c r="D38" i="24"/>
  <c r="K38" i="24"/>
  <c r="J38" i="24"/>
  <c r="F38" i="24"/>
  <c r="H38" i="24"/>
  <c r="B14" i="24"/>
  <c r="B6" i="24"/>
  <c r="I30" i="24"/>
  <c r="L30" i="24"/>
  <c r="M30" i="24"/>
  <c r="G30" i="24"/>
  <c r="K20" i="24"/>
  <c r="J20" i="24"/>
  <c r="D20" i="24"/>
  <c r="H20" i="24"/>
  <c r="K28" i="24"/>
  <c r="J28" i="24"/>
  <c r="H28" i="24"/>
  <c r="D28" i="24"/>
  <c r="H37" i="24"/>
  <c r="F37" i="24"/>
  <c r="J37" i="24"/>
  <c r="K37" i="24"/>
  <c r="D37" i="24"/>
  <c r="G23" i="24"/>
  <c r="M23" i="24"/>
  <c r="E23" i="24"/>
  <c r="L23" i="24"/>
  <c r="I23" i="24"/>
  <c r="I32" i="24"/>
  <c r="L32" i="24"/>
  <c r="M32" i="24"/>
  <c r="G32" i="24"/>
  <c r="E32" i="24"/>
  <c r="G35" i="24"/>
  <c r="M35" i="24"/>
  <c r="E35" i="24"/>
  <c r="L35" i="24"/>
  <c r="C45" i="24"/>
  <c r="C39" i="24"/>
  <c r="I8" i="24"/>
  <c r="L8" i="24"/>
  <c r="E8" i="24"/>
  <c r="M8" i="24"/>
  <c r="G8" i="24"/>
  <c r="C14" i="24"/>
  <c r="C6" i="24"/>
  <c r="G17" i="24"/>
  <c r="M17" i="24"/>
  <c r="E17" i="24"/>
  <c r="I17" i="24"/>
  <c r="L17" i="24"/>
  <c r="G29" i="24"/>
  <c r="M29" i="24"/>
  <c r="E29" i="24"/>
  <c r="L29" i="24"/>
  <c r="I29" i="24"/>
  <c r="I43" i="24"/>
  <c r="G43" i="24"/>
  <c r="M43" i="24"/>
  <c r="E43" i="24"/>
  <c r="J52" i="24"/>
  <c r="J56" i="24"/>
  <c r="J60" i="24"/>
  <c r="J64" i="24"/>
  <c r="J68" i="24"/>
  <c r="J72" i="24"/>
  <c r="I18" i="24"/>
  <c r="L18" i="24"/>
  <c r="I26" i="24"/>
  <c r="L26" i="24"/>
  <c r="I34" i="24"/>
  <c r="L34" i="24"/>
  <c r="E34" i="24"/>
  <c r="K52" i="24"/>
  <c r="K56" i="24"/>
  <c r="K60" i="24"/>
  <c r="K64" i="24"/>
  <c r="K68" i="24"/>
  <c r="M38" i="24"/>
  <c r="E38" i="24"/>
  <c r="L38" i="24"/>
  <c r="I38" i="24"/>
  <c r="E18" i="24"/>
  <c r="E26" i="24"/>
  <c r="J51" i="24"/>
  <c r="J55" i="24"/>
  <c r="J59" i="24"/>
  <c r="J63" i="24"/>
  <c r="J67" i="24"/>
  <c r="J71" i="24"/>
  <c r="J75" i="24"/>
  <c r="J77" i="24" s="1"/>
  <c r="I78" i="24" s="1"/>
  <c r="G34" i="24"/>
  <c r="K51" i="24"/>
  <c r="K55" i="24"/>
  <c r="K59" i="24"/>
  <c r="K63" i="24"/>
  <c r="K67" i="24"/>
  <c r="K71" i="24"/>
  <c r="K75" i="24"/>
  <c r="K77" i="24" s="1"/>
  <c r="G18" i="24"/>
  <c r="G26" i="24"/>
  <c r="M34" i="24"/>
  <c r="I41" i="24"/>
  <c r="G41" i="24"/>
  <c r="M41" i="24"/>
  <c r="E41" i="24"/>
  <c r="J54" i="24"/>
  <c r="J58" i="24"/>
  <c r="J62" i="24"/>
  <c r="J66" i="24"/>
  <c r="L43" i="24"/>
  <c r="K54" i="24"/>
  <c r="K58" i="24"/>
  <c r="K62" i="24"/>
  <c r="K66" i="24"/>
  <c r="K70" i="24"/>
  <c r="M18" i="24"/>
  <c r="M26" i="24"/>
  <c r="I79" i="24"/>
  <c r="F40" i="24"/>
  <c r="F42" i="24"/>
  <c r="F44" i="24"/>
  <c r="J40" i="24"/>
  <c r="J42" i="24"/>
  <c r="J44" i="24"/>
  <c r="K40" i="24"/>
  <c r="K42" i="24"/>
  <c r="K44" i="24"/>
  <c r="L40" i="24"/>
  <c r="L42" i="24"/>
  <c r="L44" i="24"/>
  <c r="E40" i="24"/>
  <c r="E42" i="24"/>
  <c r="E44" i="24"/>
  <c r="I83" i="24" l="1"/>
  <c r="I82" i="24"/>
  <c r="H45" i="24"/>
  <c r="F45" i="24"/>
  <c r="J45" i="24"/>
  <c r="K45" i="24"/>
  <c r="D45" i="24"/>
  <c r="I14" i="24"/>
  <c r="L14" i="24"/>
  <c r="M14" i="24"/>
  <c r="G14" i="24"/>
  <c r="E14" i="24"/>
  <c r="K14" i="24"/>
  <c r="J14" i="24"/>
  <c r="D14" i="24"/>
  <c r="H14" i="24"/>
  <c r="F14" i="24"/>
  <c r="J79" i="24"/>
  <c r="J78" i="24"/>
  <c r="I81" i="24" s="1"/>
  <c r="K79" i="24"/>
  <c r="K78" i="24"/>
  <c r="H39" i="24"/>
  <c r="F39" i="24"/>
  <c r="J39" i="24"/>
  <c r="K39" i="24"/>
  <c r="D39" i="24"/>
  <c r="I39" i="24"/>
  <c r="G39" i="24"/>
  <c r="M39" i="24"/>
  <c r="E39" i="24"/>
  <c r="L39" i="24"/>
  <c r="I6" i="24"/>
  <c r="L6" i="24"/>
  <c r="M6" i="24"/>
  <c r="G6" i="24"/>
  <c r="E6" i="24"/>
  <c r="I45" i="24"/>
  <c r="G45" i="24"/>
  <c r="M45" i="24"/>
  <c r="E45" i="24"/>
  <c r="L45" i="24"/>
  <c r="K6" i="24"/>
  <c r="J6" i="24"/>
  <c r="D6" i="24"/>
  <c r="H6" i="24"/>
  <c r="F6" i="24"/>
</calcChain>
</file>

<file path=xl/sharedStrings.xml><?xml version="1.0" encoding="utf-8"?>
<sst xmlns="http://schemas.openxmlformats.org/spreadsheetml/2006/main" count="1694" uniqueCount="522">
  <si>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</si>
  <si>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</si>
  <si>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</si>
  <si>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</si>
  <si>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</si>
  <si>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</si>
  <si>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</si>
  <si>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</si>
  <si>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</si>
  <si>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</si>
  <si>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</si>
  <si>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</si>
  <si>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</si>
  <si>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Plauen (078)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</si>
  <si>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</si>
  <si>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</si>
  <si>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</si>
  <si>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</si>
  <si>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</si>
  <si>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</si>
  <si>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</si>
  <si>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</si>
  <si>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</si>
  <si>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</si>
  <si>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</si>
  <si>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</si>
  <si>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</si>
  <si>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</si>
  <si>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</si>
  <si>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</si>
  <si>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</si>
  <si>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</si>
  <si>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</si>
  <si>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</si>
  <si>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</si>
  <si>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</si>
  <si>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</si>
  <si>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</si>
  <si>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</si>
  <si>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</si>
  <si>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</si>
  <si>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</si>
  <si>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</si>
  <si>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</si>
  <si>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</si>
  <si>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</si>
  <si>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</si>
  <si>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</si>
  <si>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</si>
  <si>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</si>
  <si>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</si>
  <si>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</si>
  <si>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</si>
  <si>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</si>
  <si>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</si>
  <si>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</si>
  <si>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</si>
  <si>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</si>
  <si>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</si>
  <si>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</si>
  <si>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</si>
  <si>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</si>
  <si>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</si>
  <si>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</si>
  <si>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</si>
  <si>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</si>
  <si>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</si>
  <si>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</si>
  <si>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</si>
  <si>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</si>
  <si>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</si>
  <si>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</si>
  <si>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</si>
  <si>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</si>
  <si>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</si>
  <si>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</si>
  <si>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</si>
  <si>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</si>
  <si>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</si>
  <si>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</si>
  <si>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</si>
  <si>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</si>
  <si>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</si>
  <si>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</si>
  <si>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</si>
  <si>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</si>
  <si>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</si>
  <si>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</si>
  <si>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</si>
  <si>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</si>
  <si>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</si>
  <si>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</si>
  <si>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Plauen (078);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</si>
  <si>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</si>
  <si>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</si>
  <si>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</si>
  <si>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</si>
  <si>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</si>
  <si>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</si>
  <si>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</si>
  <si>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</si>
  <si>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</si>
  <si>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</si>
  <si>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</si>
  <si>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</si>
  <si>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</si>
  <si>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</si>
  <si>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</si>
  <si>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</si>
  <si>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</si>
  <si>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</si>
  <si>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</si>
  <si>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</si>
  <si>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</si>
  <si>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</si>
  <si>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</si>
  <si>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</si>
  <si>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</si>
  <si>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</si>
  <si>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</si>
  <si>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</si>
  <si>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</si>
  <si>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</si>
  <si>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</si>
  <si>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</si>
  <si>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</si>
  <si>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</si>
  <si>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</si>
  <si>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</si>
  <si>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</si>
  <si>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</si>
  <si>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</si>
  <si>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</si>
  <si>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</si>
  <si>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</si>
  <si>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</si>
  <si>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</si>
  <si>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</si>
  <si>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</si>
  <si>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</si>
  <si>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</si>
  <si>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</si>
  <si>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</si>
  <si>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</si>
  <si>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</si>
  <si>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</si>
  <si>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</si>
  <si>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</si>
  <si>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</si>
  <si>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</si>
  <si>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</si>
  <si>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</si>
  <si>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</si>
  <si>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</si>
  <si>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</si>
  <si>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</si>
  <si>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</si>
  <si>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</si>
  <si>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</si>
  <si>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</si>
  <si>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</si>
  <si>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</si>
  <si>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</si>
  <si>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</si>
  <si>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</si>
  <si>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</si>
  <si>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</si>
  <si>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</si>
  <si>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</si>
  <si>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</si>
  <si>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</si>
  <si>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</si>
  <si>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</si>
  <si>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</si>
  <si>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</si>
  <si>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</si>
  <si>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</si>
  <si>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</si>
  <si>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</si>
  <si>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</si>
  <si>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</si>
  <si>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</si>
  <si>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</si>
  <si>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Plauen (078)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</si>
  <si>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</si>
  <si>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</si>
  <si>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</si>
  <si>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</si>
  <si>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</si>
  <si>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</si>
  <si>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</si>
  <si>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</si>
  <si>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</si>
  <si>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</si>
  <si>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</si>
  <si>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</si>
  <si>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</si>
  <si>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</si>
  <si>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</si>
  <si>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</si>
  <si>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</si>
  <si>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</si>
  <si>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</si>
  <si>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</si>
  <si>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</si>
  <si>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</si>
  <si>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</si>
  <si>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</si>
  <si>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</si>
  <si>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</si>
  <si>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</si>
  <si>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</si>
  <si>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</si>
  <si>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</si>
  <si>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</si>
  <si>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</si>
  <si>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</si>
  <si>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</si>
  <si>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</si>
  <si>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</si>
  <si>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</si>
  <si>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</si>
  <si>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</si>
  <si>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</si>
  <si>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</si>
  <si>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</si>
  <si>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</si>
  <si>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</si>
  <si>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</si>
  <si>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</si>
  <si>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</si>
  <si>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</si>
  <si>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</si>
  <si>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</si>
  <si>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</si>
  <si>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</si>
  <si>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</si>
  <si>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</si>
  <si>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</si>
  <si>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</si>
  <si>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</si>
  <si>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</si>
  <si>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</si>
  <si>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</si>
  <si>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</si>
  <si>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</si>
  <si>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</si>
  <si>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</si>
  <si>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</si>
  <si>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</si>
  <si>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</si>
  <si>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</si>
  <si>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</si>
  <si>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</si>
  <si>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</si>
  <si>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</si>
  <si>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</si>
  <si>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</si>
  <si>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</si>
  <si>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</si>
  <si>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</si>
  <si>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</si>
  <si>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</si>
  <si>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</si>
  <si>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</si>
  <si>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</si>
  <si>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</si>
  <si>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</si>
  <si>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</si>
  <si>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</si>
  <si>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</si>
  <si>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</si>
  <si>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</si>
  <si>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</si>
  <si>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</si>
  <si>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</si>
  <si>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</si>
  <si>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</si>
  <si>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</si>
  <si>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</si>
  <si>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</si>
  <si>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</si>
  <si>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</si>
  <si>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</si>
  <si>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</si>
  <si>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</si>
  <si>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</si>
  <si>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</si>
  <si>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</si>
  <si>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</si>
  <si>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</si>
  <si>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</si>
  <si>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</si>
  <si>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</si>
  <si>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</si>
  <si>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</si>
  <si>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</si>
  <si>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</si>
  <si>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</si>
  <si>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</si>
  <si>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</si>
  <si>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</si>
  <si>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</si>
  <si>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</si>
  <si>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</si>
  <si>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</si>
  <si>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</si>
  <si>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</si>
  <si>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</si>
  <si>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</si>
  <si>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</si>
  <si>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</si>
  <si>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</si>
  <si>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</si>
  <si>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</si>
  <si>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</si>
  <si>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</si>
  <si>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</si>
  <si>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</si>
  <si>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</si>
  <si>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</si>
  <si>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</si>
  <si>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</si>
  <si>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</si>
  <si>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</si>
  <si>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</si>
  <si>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</si>
  <si>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Plauen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</si>
  <si>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</si>
  <si>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</si>
  <si>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</si>
  <si>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</si>
  <si>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</si>
  <si>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</si>
  <si>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</si>
  <si>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</si>
  <si>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</si>
  <si>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</si>
  <si>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</si>
  <si>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</si>
  <si>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</si>
  <si>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</si>
  <si>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</si>
  <si>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</si>
  <si>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</si>
  <si>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</si>
  <si>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</si>
  <si>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</si>
  <si>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</si>
  <si>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</si>
  <si>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</si>
  <si>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</si>
  <si>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</si>
  <si>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</si>
  <si>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</si>
  <si>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</si>
  <si>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</si>
  <si>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</si>
  <si>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</si>
  <si>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</si>
  <si>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</si>
  <si>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</si>
  <si>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</si>
  <si>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</si>
  <si>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</si>
  <si>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</si>
  <si>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</si>
  <si>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</si>
  <si>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</si>
  <si>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</si>
  <si>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</si>
  <si>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</si>
  <si>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</si>
  <si>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</si>
  <si>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Plauen (078);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</si>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</sst>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{52E476D9-B9E3-4A47-B201-ED6DE084825A}</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55A2-4358-8D06-B60292A5D30E}"/>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{C0B5470A-7D2A-412D-A424-98D8B9F692AB}</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55A2-4358-8D06-B60292A5D30E}"/>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{5AEB9CD9-3098-4C25-B52D-AC1BACD53F8A}</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55A2-4358-8D06-B60292A5D30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{552D6ED6-2C8D-4CBC-B1D6-1E96745CC79F}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5A2-4358-8D06-B60292A5D30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-0.38143674507310871</c:v>
                </c:pt>
                <c:pt idx="1">
                  <c:v>0.53902318103720548</c:v>
                </c:pt>
                <c:pt idx="2">
                  <c:v>0.95490282911153723</c:v>
                </c:pt>
                <c:pt idx="3">
                  <c:v>1.0875687030768</c:v>
                </c:pt>
              </c:numCache>
            </c:numRef>
          </c:val>
          <c:extLst>
            <c:ext xmlns:c16="http://schemas.microsoft.com/office/drawing/2014/chart" uri="{C3380CC4-5D6E-409C-BE32-E72D297353CC}">
              <c16:uniqueId val="{00000004-55A2-4358-8D06-B60292A5D30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{89901021-15D6-46B0-B6A7-749C5311666E}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5A2-4358-8D06-B60292A5D30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{E2706BB9-2C3B-4814-BB75-EA8B28DB2143}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5A2-4358-8D06-B60292A5D30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{669634D8-78A9-43A3-B6E3-BCA1C0662379}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5A2-4358-8D06-B60292A5D30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{A101309A-0FEA-4387-9EEA-4CF8ECED2BE0}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5A2-4358-8D06-B60292A5D30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5A2-4358-8D06-B60292A5D30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5A2-4358-8D06-B60292A5D30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{9644E507-4A84-4D2F-BFC7-F4717880840D}</c15:txfldGUID>
                      <c15:f>Daten_Diagramme!$E$6</c15:f>
                      <c15:dlblFieldTableCache>
                        <c:ptCount val="1"/>
                        <c:pt idx="0">
                          <c:v>-3.4</c:v>
                        </c:pt>
                      </c15:dlblFieldTableCache>
                    </c15:dlblFTEntry>
                  </c15:dlblFieldTable>
                  <c15:showDataLabelsRange val="0"/>
                </c:ext>
                <c:ext xmlns:c16="http://schemas.microsoft.com/office/drawing/2014/chart" uri="{C3380CC4-5D6E-409C-BE32-E72D297353CC}">
                  <c16:uniqueId val="{00000000-5C60-4EEC-8855-2F97593AC9BB}"/>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{F53492E5-4360-410C-AA19-F623FCDBC710}</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5C60-4EEC-8855-2F97593AC9BB}"/>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{2EFACFA7-28CB-4FF8-AF3E-E866A5D29937}</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5C60-4EEC-8855-2F97593AC9B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{739C90E0-AA24-4112-A092-81919DFAC4EB}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C60-4EEC-8855-2F97593AC9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-3.4465195246179965</c:v>
                </c:pt>
                <c:pt idx="1">
                  <c:v>-3.5996476124832824</c:v>
                </c:pt>
                <c:pt idx="2">
                  <c:v>-3.6279896103654186</c:v>
                </c:pt>
                <c:pt idx="3">
                  <c:v>-2.8655893304673015</c:v>
                </c:pt>
              </c:numCache>
            </c:numRef>
          </c:val>
          <c:extLst>
            <c:ext xmlns:c16="http://schemas.microsoft.com/office/drawing/2014/chart" uri="{C3380CC4-5D6E-409C-BE32-E72D297353CC}">
              <c16:uniqueId val="{00000004-5C60-4EEC-8855-2F97593AC9B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{A8A64DD7-BB6F-431D-86FA-F3EF057FE4A0}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C60-4EEC-8855-2F97593AC9B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{046E6513-C52F-4641-AD3B-EC65E8804AB7}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C60-4EEC-8855-2F97593AC9B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{0D37173E-C758-4985-9EC2-75473E1884D8}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C60-4EEC-8855-2F97593AC9B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{4931AE20-75C7-460D-80CC-AD5239938FEE}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C60-4EEC-8855-2F97593AC9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C60-4EEC-8855-2F97593AC9B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C60-4EEC-8855-2F97593AC9B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{FFCD7051-22DA-4C29-9F6F-4F1DAAF321CD}</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1C71-47A0-A35F-5385605A7B1C}"/>
                </c:ext>
              </c:extLst>
            </c:dLbl>
            <c:dLbl>
              <c:idx val="1"/>
              <c:tx>
                <c:strRef>
                  <c:f>Daten_Diagramme!$D$15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{A4350AB4-C1B1-42B9-94E2-5601174E8719}</c15:txfldGUID>
                      <c15:f>Daten_Diagramme!$D$15</c15:f>
                      <c15:dlblFieldTableCache>
                        <c:ptCount val="1"/>
                        <c:pt idx="0">
                          <c:v>1.9</c:v>
                        </c:pt>
                      </c15:dlblFieldTableCache>
                    </c15:dlblFTEntry>
                  </c15:dlblFieldTable>
                  <c15:showDataLabelsRange val="0"/>
                </c:ext>
                <c:ext xmlns:c16="http://schemas.microsoft.com/office/drawing/2014/chart" uri="{C3380CC4-5D6E-409C-BE32-E72D297353CC}">
                  <c16:uniqueId val="{00000001-1C71-47A0-A35F-5385605A7B1C}"/>
                </c:ext>
              </c:extLst>
            </c:dLbl>
            <c:dLbl>
              <c:idx val="2"/>
              <c:tx>
                <c:strRef>
                  <c:f>Daten_Diagramme!$D$16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{5AF1AA98-23B5-4062-8E62-400AB85BEB2F}</c15:txfldGUID>
                      <c15:f>Daten_Diagramme!$D$16</c15:f>
                      <c15:dlblFieldTableCache>
                        <c:ptCount val="1"/>
                        <c:pt idx="0">
                          <c:v>0.8</c:v>
                        </c:pt>
                      </c15:dlblFieldTableCache>
                    </c15:dlblFTEntry>
                  </c15:dlblFieldTable>
                  <c15:showDataLabelsRange val="0"/>
                </c:ext>
                <c:ext xmlns:c16="http://schemas.microsoft.com/office/drawing/2014/chart" uri="{C3380CC4-5D6E-409C-BE32-E72D297353CC}">
                  <c16:uniqueId val="{00000002-1C71-47A0-A35F-5385605A7B1C}"/>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{1E8BFA35-A5A3-4813-AF62-F1198EAC1A1C}</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1C71-47A0-A35F-5385605A7B1C}"/>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{B5D9FF6B-E97A-4331-AAA1-65F360949AF0}</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1C71-47A0-A35F-5385605A7B1C}"/>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{F366DEA7-DDDF-4446-80AE-FCB6DF638B5E}</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1C71-47A0-A35F-5385605A7B1C}"/>
                </c:ext>
              </c:extLst>
            </c:dLbl>
            <c:dLbl>
              <c:idx val="6"/>
              <c:tx>
                <c:strRef>
                  <c:f>Daten_Diagramme!$D$20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{CF3A39FA-17FC-44A9-9D62-7DFAB242C74D}</c15:txfldGUID>
                      <c15:f>Daten_Diagramme!$D$20</c15:f>
                      <c15:dlblFieldTableCache>
                        <c:ptCount val="1"/>
                        <c:pt idx="0">
                          <c:v>-2.8</c:v>
                        </c:pt>
                      </c15:dlblFieldTableCache>
                    </c15:dlblFTEntry>
                  </c15:dlblFieldTable>
                  <c15:showDataLabelsRange val="0"/>
                </c:ext>
                <c:ext xmlns:c16="http://schemas.microsoft.com/office/drawing/2014/chart" uri="{C3380CC4-5D6E-409C-BE32-E72D297353CC}">
                  <c16:uniqueId val="{00000006-1C71-47A0-A35F-5385605A7B1C}"/>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{4F321D0F-23C2-4DC7-A244-9CC33240F21A}</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1C71-47A0-A35F-5385605A7B1C}"/>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{EB36A2B6-7DEC-4CC8-A5B6-350C8FF68248}</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1C71-47A0-A35F-5385605A7B1C}"/>
                </c:ext>
              </c:extLst>
            </c:dLbl>
            <c:dLbl>
              <c:idx val="9"/>
              <c:tx>
                <c:strRef>
                  <c:f>Daten_Diagramme!$D$23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{538C173F-3664-413A-9B7F-29C0BD870106}</c15:txfldGUID>
                      <c15:f>Daten_Diagramme!$D$23</c15:f>
                      <c15:dlblFieldTableCache>
                        <c:ptCount val="1"/>
                        <c:pt idx="0">
                          <c:v>1.0</c:v>
                        </c:pt>
                      </c15:dlblFieldTableCache>
                    </c15:dlblFTEntry>
                  </c15:dlblFieldTable>
                  <c15:showDataLabelsRange val="0"/>
                </c:ext>
                <c:ext xmlns:c16="http://schemas.microsoft.com/office/drawing/2014/chart" uri="{C3380CC4-5D6E-409C-BE32-E72D297353CC}">
                  <c16:uniqueId val="{00000009-1C71-47A0-A35F-5385605A7B1C}"/>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{55B180E7-68B2-4C89-BDFC-E81A4F50B210}</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1C71-47A0-A35F-5385605A7B1C}"/>
                </c:ext>
              </c:extLst>
            </c:dLbl>
            <c:dLbl>
              <c:idx val="11"/>
              <c:tx>
                <c:strRef>
                  <c:f>Daten_Diagramme!$D$25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{4804E6AA-AA58-461D-9E37-A4EC1B074B07}</c15:txfldGUID>
                      <c15:f>Daten_Diagramme!$D$25</c15:f>
                      <c15:dlblFieldTableCache>
                        <c:ptCount val="1"/>
                        <c:pt idx="0">
                          <c:v>1.8</c:v>
                        </c:pt>
                      </c15:dlblFieldTableCache>
                    </c15:dlblFTEntry>
                  </c15:dlblFieldTable>
                  <c15:showDataLabelsRange val="0"/>
                </c:ext>
                <c:ext xmlns:c16="http://schemas.microsoft.com/office/drawing/2014/chart" uri="{C3380CC4-5D6E-409C-BE32-E72D297353CC}">
                  <c16:uniqueId val="{0000000B-1C71-47A0-A35F-5385605A7B1C}"/>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{10F9ACF1-44C0-4F40-9145-4B4596865682}</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1C71-47A0-A35F-5385605A7B1C}"/>
                </c:ext>
              </c:extLst>
            </c:dLbl>
            <c:dLbl>
              <c:idx val="13"/>
              <c:tx>
                <c:strRef>
                  <c:f>Daten_Diagramme!$D$27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{D29FB901-F08C-4031-ABFE-F85D76A69EB0}</c15:txfldGUID>
                      <c15:f>Daten_Diagramme!$D$27</c15:f>
                      <c15:dlblFieldTableCache>
                        <c:ptCount val="1"/>
                        <c:pt idx="0">
                          <c:v>0.7</c:v>
                        </c:pt>
                      </c15:dlblFieldTableCache>
                    </c15:dlblFTEntry>
                  </c15:dlblFieldTable>
                  <c15:showDataLabelsRange val="0"/>
                </c:ext>
                <c:ext xmlns:c16="http://schemas.microsoft.com/office/drawing/2014/chart" uri="{C3380CC4-5D6E-409C-BE32-E72D297353CC}">
                  <c16:uniqueId val="{0000000D-1C71-47A0-A35F-5385605A7B1C}"/>
                </c:ext>
              </c:extLst>
            </c:dLbl>
            <c:dLbl>
              <c:idx val="14"/>
              <c:tx>
                <c:strRef>
                  <c:f>Daten_Diagramme!$D$28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{19C12AD1-7D03-419D-899E-8AB10E17DEED}</c15:txfldGUID>
                      <c15:f>Daten_Diagramme!$D$28</c15:f>
                      <c15:dlblFieldTableCache>
                        <c:ptCount val="1"/>
                        <c:pt idx="0">
                          <c:v>2.1</c:v>
                        </c:pt>
                      </c15:dlblFieldTableCache>
                    </c15:dlblFTEntry>
                  </c15:dlblFieldTable>
                  <c15:showDataLabelsRange val="0"/>
                </c:ext>
                <c:ext xmlns:c16="http://schemas.microsoft.com/office/drawing/2014/chart" uri="{C3380CC4-5D6E-409C-BE32-E72D297353CC}">
                  <c16:uniqueId val="{0000000E-1C71-47A0-A35F-5385605A7B1C}"/>
                </c:ext>
              </c:extLst>
            </c:dLbl>
            <c:dLbl>
              <c:idx val="15"/>
              <c:tx>
                <c:strRef>
                  <c:f>Daten_Diagramme!$D$29</c:f>
                  <c:strCache>
                    <c:ptCount val="1"/>
                    <c:pt idx="0">
                      <c:v>-20.9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{E86ACD6E-2BE5-4C7C-AF57-6F1283AA94CF}</c15:txfldGUID>
                      <c15:f>Daten_Diagramme!$D$29</c15:f>
                      <c15:dlblFieldTableCache>
                        <c:ptCount val="1"/>
                        <c:pt idx="0">
                          <c:v>-20.9</c:v>
                        </c:pt>
                      </c15:dlblFieldTableCache>
                    </c15:dlblFTEntry>
                  </c15:dlblFieldTable>
                  <c15:showDataLabelsRange val="0"/>
                </c:ext>
                <c:ext xmlns:c16="http://schemas.microsoft.com/office/drawing/2014/chart" uri="{C3380CC4-5D6E-409C-BE32-E72D297353CC}">
                  <c16:uniqueId val="{0000000F-1C71-47A0-A35F-5385605A7B1C}"/>
                </c:ext>
              </c:extLst>
            </c:dLbl>
            <c:dLbl>
              <c:idx val="16"/>
              <c:tx>
                <c:strRef>
                  <c:f>Daten_Diagramme!$D$30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{4B85622F-1785-47CF-93D2-7E6A27AECE2D}</c15:txfldGUID>
                      <c15:f>Daten_Diagramme!$D$30</c15:f>
                      <c15:dlblFieldTableCache>
                        <c:ptCount val="1"/>
                        <c:pt idx="0">
                          <c:v>0.0</c:v>
                        </c:pt>
                      </c15:dlblFieldTableCache>
                    </c15:dlblFTEntry>
                  </c15:dlblFieldTable>
                  <c15:showDataLabelsRange val="0"/>
                </c:ext>
                <c:ext xmlns:c16="http://schemas.microsoft.com/office/drawing/2014/chart" uri="{C3380CC4-5D6E-409C-BE32-E72D297353CC}">
                  <c16:uniqueId val="{00000010-1C71-47A0-A35F-5385605A7B1C}"/>
                </c:ext>
              </c:extLst>
            </c:dLbl>
            <c:dLbl>
              <c:idx val="17"/>
              <c:tx>
                <c:strRef>
                  <c:f>Daten_Diagramme!$D$31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{9A9DB499-046A-4B10-B650-EE6402AD2EA6}</c15:txfldGUID>
                      <c15:f>Daten_Diagramme!$D$31</c15:f>
                      <c15:dlblFieldTableCache>
                        <c:ptCount val="1"/>
                        <c:pt idx="0">
                          <c:v>-3.3</c:v>
                        </c:pt>
                      </c15:dlblFieldTableCache>
                    </c15:dlblFTEntry>
                  </c15:dlblFieldTable>
                  <c15:showDataLabelsRange val="0"/>
                </c:ext>
                <c:ext xmlns:c16="http://schemas.microsoft.com/office/drawing/2014/chart" uri="{C3380CC4-5D6E-409C-BE32-E72D297353CC}">
                  <c16:uniqueId val="{00000011-1C71-47A0-A35F-5385605A7B1C}"/>
                </c:ext>
              </c:extLst>
            </c:dLbl>
            <c:dLbl>
              <c:idx val="18"/>
              <c:tx>
                <c:strRef>
                  <c:f>Daten_Diagramme!$D$32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{59821539-FA51-433E-9000-4532B114E704}</c15:txfldGUID>
                      <c15:f>Daten_Diagramme!$D$32</c15:f>
                      <c15:dlblFieldTableCache>
                        <c:ptCount val="1"/>
                        <c:pt idx="0">
                          <c:v>1.3</c:v>
                        </c:pt>
                      </c15:dlblFieldTableCache>
                    </c15:dlblFTEntry>
                  </c15:dlblFieldTable>
                  <c15:showDataLabelsRange val="0"/>
                </c:ext>
                <c:ext xmlns:c16="http://schemas.microsoft.com/office/drawing/2014/chart" uri="{C3380CC4-5D6E-409C-BE32-E72D297353CC}">
                  <c16:uniqueId val="{00000012-1C71-47A0-A35F-5385605A7B1C}"/>
                </c:ext>
              </c:extLst>
            </c:dLbl>
            <c:dLbl>
              <c:idx val="19"/>
              <c:tx>
                <c:strRef>
                  <c:f>Daten_Diagramme!$D$33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{6B41482C-72D0-498C-A8D4-16ABD76FB6DD}</c15:txfldGUID>
                      <c15:f>Daten_Diagramme!$D$33</c15:f>
                      <c15:dlblFieldTableCache>
                        <c:ptCount val="1"/>
                        <c:pt idx="0">
                          <c:v>1.4</c:v>
                        </c:pt>
                      </c15:dlblFieldTableCache>
                    </c15:dlblFTEntry>
                  </c15:dlblFieldTable>
                  <c15:showDataLabelsRange val="0"/>
                </c:ext>
                <c:ext xmlns:c16="http://schemas.microsoft.com/office/drawing/2014/chart" uri="{C3380CC4-5D6E-409C-BE32-E72D297353CC}">
                  <c16:uniqueId val="{00000013-1C71-47A0-A35F-5385605A7B1C}"/>
                </c:ext>
              </c:extLst>
            </c:dLbl>
            <c:dLbl>
              <c:idx val="20"/>
              <c:tx>
                <c:strRef>
                  <c:f>Daten_Diagramme!$D$34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{45C1AA68-95B4-4709-9703-FBFD8DBC82D3}</c15:txfldGUID>
                      <c15:f>Daten_Diagramme!$D$34</c15:f>
                      <c15:dlblFieldTableCache>
                        <c:ptCount val="1"/>
                        <c:pt idx="0">
                          <c:v>4.1</c:v>
                        </c:pt>
                      </c15:dlblFieldTableCache>
                    </c15:dlblFTEntry>
                  </c15:dlblFieldTable>
                  <c15:showDataLabelsRange val="0"/>
                </c:ext>
                <c:ext xmlns:c16="http://schemas.microsoft.com/office/drawing/2014/chart" uri="{C3380CC4-5D6E-409C-BE32-E72D297353CC}">
                  <c16:uniqueId val="{00000014-1C71-47A0-A35F-5385605A7B1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{BCF98F9E-7954-473C-82F8-0CBCEC0F5752}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C71-47A0-A35F-5385605A7B1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{3FD09E05-4FA9-47F1-B73B-B16ED2ED6699}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C71-47A0-A35F-5385605A7B1C}"/>
                </c:ext>
              </c:extLst>
            </c:dLbl>
            <c:dLbl>
              <c:idx val="23"/>
              <c:tx>
                <c:strRef>
                  <c:f>Daten_Diagramme!$D$37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{DEA207AB-9CC2-4D2A-B5CF-C515196C6938}</c15:txfldGUID>
                      <c15:f>Daten_Diagramme!$D$37</c15:f>
                      <c15:dlblFieldTableCache>
                        <c:ptCount val="1"/>
                        <c:pt idx="0">
                          <c:v>1.9</c:v>
                        </c:pt>
                      </c15:dlblFieldTableCache>
                    </c15:dlblFTEntry>
                  </c15:dlblFieldTable>
                  <c15:showDataLabelsRange val="0"/>
                </c:ext>
                <c:ext xmlns:c16="http://schemas.microsoft.com/office/drawing/2014/chart" uri="{C3380CC4-5D6E-409C-BE32-E72D297353CC}">
                  <c16:uniqueId val="{00000017-1C71-47A0-A35F-5385605A7B1C}"/>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{453F13DE-6077-4E25-8D78-3770C4944AFA}</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1C71-47A0-A35F-5385605A7B1C}"/>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{D8AD1EAD-FE96-4241-B0C9-5013DBB9F04B}</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1C71-47A0-A35F-5385605A7B1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{FC18B56F-1102-4EC2-94F8-ADCA863CAEA6}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C71-47A0-A35F-5385605A7B1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{2D47CCD9-DC52-4AC4-82E2-5E358EB86B6B}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C71-47A0-A35F-5385605A7B1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{CFD8632B-5A0C-45BB-9BF2-3E932D0159FC}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C71-47A0-A35F-5385605A7B1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{16646A35-3285-496C-8D30-9C8C86446FBD}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C71-47A0-A35F-5385605A7B1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{87DF56CF-B190-4FD1-B656-B165594707D0}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C71-47A0-A35F-5385605A7B1C}"/>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{3A044529-71F7-4587-9D13-9CA47E56BDC6}</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1C71-47A0-A35F-5385605A7B1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-0.38143674507310871</c:v>
                </c:pt>
                <c:pt idx="1">
                  <c:v>1.889763779527559</c:v>
                </c:pt>
                <c:pt idx="2">
                  <c:v>0.78057241977450131</c:v>
                </c:pt>
                <c:pt idx="3">
                  <c:v>-1.0725823820805513</c:v>
                </c:pt>
                <c:pt idx="4">
                  <c:v>-0.42924595793389614</c:v>
                </c:pt>
                <c:pt idx="5">
                  <c:v>-1.0261053266938283</c:v>
                </c:pt>
                <c:pt idx="6">
                  <c:v>-2.7927321668909824</c:v>
                </c:pt>
                <c:pt idx="7">
                  <c:v>-0.94674556213017746</c:v>
                </c:pt>
                <c:pt idx="8">
                  <c:v>0.95952023988005997</c:v>
                </c:pt>
                <c:pt idx="9">
                  <c:v>1.0145681581685744</c:v>
                </c:pt>
                <c:pt idx="10">
                  <c:v>-1.249496170898831</c:v>
                </c:pt>
                <c:pt idx="11">
                  <c:v>1.75</c:v>
                </c:pt>
                <c:pt idx="12">
                  <c:v>-1.5686274509803921</c:v>
                </c:pt>
                <c:pt idx="13">
                  <c:v>0.7407407407407407</c:v>
                </c:pt>
                <c:pt idx="14">
                  <c:v>2.1025641025641026</c:v>
                </c:pt>
                <c:pt idx="15">
                  <c:v>-20.902489626556015</c:v>
                </c:pt>
                <c:pt idx="16">
                  <c:v>2.3239600278875203E-2</c:v>
                </c:pt>
                <c:pt idx="17">
                  <c:v>-3.2510159424820255</c:v>
                </c:pt>
                <c:pt idx="18">
                  <c:v>1.3054120206690236</c:v>
                </c:pt>
                <c:pt idx="19">
                  <c:v>1.3953488372093024</c:v>
                </c:pt>
                <c:pt idx="20">
                  <c:v>4.1476754785779395</c:v>
                </c:pt>
                <c:pt idx="21">
                  <c:v>0</c:v>
                </c:pt>
                <c:pt idx="23">
                  <c:v>1.889763779527559</c:v>
                </c:pt>
                <c:pt idx="24">
                  <c:v>-0.97744609186672393</c:v>
                </c:pt>
                <c:pt idx="25">
                  <c:v>-7.9613080429114497E-2</c:v>
                </c:pt>
              </c:numCache>
            </c:numRef>
          </c:val>
          <c:extLst>
            <c:ext xmlns:c16="http://schemas.microsoft.com/office/drawing/2014/chart" uri="{C3380CC4-5D6E-409C-BE32-E72D297353CC}">
              <c16:uniqueId val="{00000020-1C71-47A0-A35F-5385605A7B1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{13FB8253-1573-4FCF-8AEE-5401CA7EDC58}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C71-47A0-A35F-5385605A7B1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{4DAFADB2-EE07-41ED-AE49-0E264F8AF5FC}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C71-47A0-A35F-5385605A7B1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{97EDA468-14A6-411A-A062-53EA48806C84}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C71-47A0-A35F-5385605A7B1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{E42F0EEE-6139-4F81-AC08-3A5589C69298}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C71-47A0-A35F-5385605A7B1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{C5D36946-0E41-4AEB-ABC0-D1BC11407703}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C71-47A0-A35F-5385605A7B1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{837570F1-E008-4E10-9B72-24AD67BCF600}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C71-47A0-A35F-5385605A7B1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{8722DEEF-7087-42B7-B906-C4DA853E4942}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C71-47A0-A35F-5385605A7B1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{548E4774-8AC0-4876-AA13-70B32DBCF73E}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C71-47A0-A35F-5385605A7B1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{8BF4D1B6-3F90-4F7D-8F99-24759B5CBA71}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C71-47A0-A35F-5385605A7B1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{8F4CFAA7-28EB-46A6-9201-BE9879371715}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C71-47A0-A35F-5385605A7B1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{5E70D2B7-25DF-4A35-A059-50EB4B6EFAA5}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C71-47A0-A35F-5385605A7B1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{393E8069-F434-408A-8AC5-CD0B4EA77210}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C71-47A0-A35F-5385605A7B1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{C57E523E-8C8D-41A8-8D74-F641FFE3880C}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C71-47A0-A35F-5385605A7B1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{80B35FB9-BADD-420E-A551-E11A8061CEAB}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C71-47A0-A35F-5385605A7B1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{0FD14107-17D9-4E47-A454-180AE086F00D}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C71-47A0-A35F-5385605A7B1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{32CBACBD-9B91-4562-90B0-BB365AE32E37}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C71-47A0-A35F-5385605A7B1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{5C11DE7F-A56F-4B40-A55F-35BBA9512FC9}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C71-47A0-A35F-5385605A7B1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{76F0AC9A-56E0-4E3C-BC1E-53E21426C0C5}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C71-47A0-A35F-5385605A7B1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{DAB2A952-4CF9-4A3A-89AD-B365ABB5EF09}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C71-47A0-A35F-5385605A7B1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{58E60231-3C23-4EAD-A7B4-53F0729F91D4}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C71-47A0-A35F-5385605A7B1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{216F4F13-6D9E-4AFB-88F2-DB1C5EEBB445}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C71-47A0-A35F-5385605A7B1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{79A37A91-270E-4F19-ADC9-FF2645F534F1}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C71-47A0-A35F-5385605A7B1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{F32F9071-577C-41AF-BC6C-1BD9BDC39AF7}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C71-47A0-A35F-5385605A7B1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{3EE05FA6-9435-4A29-B4A2-BDFED722ADA7}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C71-47A0-A35F-5385605A7B1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{D710ABFF-E4FA-4C93-96A4-B2793CE9309C}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C71-47A0-A35F-5385605A7B1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{589BA5C6-E6B9-4402-AD8F-3F9F8D319C3D}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C71-47A0-A35F-5385605A7B1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{6B60F694-E87F-4A8B-A5D0-F57CDB06B34F}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C71-47A0-A35F-5385605A7B1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{B99BA8EF-C9C9-44FF-899D-0F15DD05814C}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C71-47A0-A35F-5385605A7B1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{C1B7C0AB-3BA4-4BD5-AE8A-26ECF2208EE9}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C71-47A0-A35F-5385605A7B1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{775FA1CA-B430-4D0D-A736-98607D3E9F92}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C71-47A0-A35F-5385605A7B1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{8EF4F661-0933-48C3-A8B5-9A203150FCEA}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C71-47A0-A35F-5385605A7B1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{3338560B-9532-4EC3-8899-D43738E42166}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C71-47A0-A35F-5385605A7B1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C71-47A0-A35F-5385605A7B1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C71-47A0-A35F-5385605A7B1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{002AA699-1ACD-472B-888D-4F346C66B410}</c15:txfldGUID>
                      <c15:f>Daten_Diagramme!$E$14</c15:f>
                      <c15:dlblFieldTableCache>
                        <c:ptCount val="1"/>
                        <c:pt idx="0">
                          <c:v>-3.4</c:v>
                        </c:pt>
                      </c15:dlblFieldTableCache>
                    </c15:dlblFTEntry>
                  </c15:dlblFieldTable>
                  <c15:showDataLabelsRange val="0"/>
                </c:ext>
                <c:ext xmlns:c16="http://schemas.microsoft.com/office/drawing/2014/chart" uri="{C3380CC4-5D6E-409C-BE32-E72D297353CC}">
                  <c16:uniqueId val="{00000000-A500-45B4-9DA8-400AED91A926}"/>
                </c:ext>
              </c:extLst>
            </c:dLbl>
            <c:dLbl>
              <c:idx val="1"/>
              <c:tx>
                <c:strRef>
                  <c:f>Daten_Diagramme!$E$15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{E852BB12-F190-49AB-A58C-D04D0397C2B4}</c15:txfldGUID>
                      <c15:f>Daten_Diagramme!$E$15</c15:f>
                      <c15:dlblFieldTableCache>
                        <c:ptCount val="1"/>
                        <c:pt idx="0">
                          <c:v>2.7</c:v>
                        </c:pt>
                      </c15:dlblFieldTableCache>
                    </c15:dlblFTEntry>
                  </c15:dlblFieldTable>
                  <c15:showDataLabelsRange val="0"/>
                </c:ext>
                <c:ext xmlns:c16="http://schemas.microsoft.com/office/drawing/2014/chart" uri="{C3380CC4-5D6E-409C-BE32-E72D297353CC}">
                  <c16:uniqueId val="{00000001-A500-45B4-9DA8-400AED91A926}"/>
                </c:ext>
              </c:extLst>
            </c:dLbl>
            <c:dLbl>
              <c:idx val="2"/>
              <c:tx>
                <c:strRef>
                  <c:f>Daten_Diagramme!$E$16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{1563906F-B654-4A27-8894-C0CC0BB604C1}</c15:txfldGUID>
                      <c15:f>Daten_Diagramme!$E$16</c15:f>
                      <c15:dlblFieldTableCache>
                        <c:ptCount val="1"/>
                        <c:pt idx="0">
                          <c:v>-6.3</c:v>
                        </c:pt>
                      </c15:dlblFieldTableCache>
                    </c15:dlblFTEntry>
                  </c15:dlblFieldTable>
                  <c15:showDataLabelsRange val="0"/>
                </c:ext>
                <c:ext xmlns:c16="http://schemas.microsoft.com/office/drawing/2014/chart" uri="{C3380CC4-5D6E-409C-BE32-E72D297353CC}">
                  <c16:uniqueId val="{00000002-A500-45B4-9DA8-400AED91A926}"/>
                </c:ext>
              </c:extLst>
            </c:dLbl>
            <c:dLbl>
              <c:idx val="3"/>
              <c:tx>
                <c:strRef>
                  <c:f>Daten_Diagramme!$E$17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{73608B3D-1619-4A3D-A798-DDD563973922}</c15:txfldGUID>
                      <c15:f>Daten_Diagramme!$E$17</c15:f>
                      <c15:dlblFieldTableCache>
                        <c:ptCount val="1"/>
                        <c:pt idx="0">
                          <c:v>-5.2</c:v>
                        </c:pt>
                      </c15:dlblFieldTableCache>
                    </c15:dlblFTEntry>
                  </c15:dlblFieldTable>
                  <c15:showDataLabelsRange val="0"/>
                </c:ext>
                <c:ext xmlns:c16="http://schemas.microsoft.com/office/drawing/2014/chart" uri="{C3380CC4-5D6E-409C-BE32-E72D297353CC}">
                  <c16:uniqueId val="{00000003-A500-45B4-9DA8-400AED91A926}"/>
                </c:ext>
              </c:extLst>
            </c:dLbl>
            <c:dLbl>
              <c:idx val="4"/>
              <c:tx>
                <c:strRef>
                  <c:f>Daten_Diagramme!$E$18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{8CCD66BA-B426-459C-8FA1-82705D441004}</c15:txfldGUID>
                      <c15:f>Daten_Diagramme!$E$18</c15:f>
                      <c15:dlblFieldTableCache>
                        <c:ptCount val="1"/>
                        <c:pt idx="0">
                          <c:v>-1.2</c:v>
                        </c:pt>
                      </c15:dlblFieldTableCache>
                    </c15:dlblFTEntry>
                  </c15:dlblFieldTable>
                  <c15:showDataLabelsRange val="0"/>
                </c:ext>
                <c:ext xmlns:c16="http://schemas.microsoft.com/office/drawing/2014/chart" uri="{C3380CC4-5D6E-409C-BE32-E72D297353CC}">
                  <c16:uniqueId val="{00000004-A500-45B4-9DA8-400AED91A926}"/>
                </c:ext>
              </c:extLst>
            </c:dLbl>
            <c:dLbl>
              <c:idx val="5"/>
              <c:tx>
                <c:strRef>
                  <c:f>Daten_Diagramme!$E$19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{8677447E-31F3-4FDD-A031-926FE5FB90C6}</c15:txfldGUID>
                      <c15:f>Daten_Diagramme!$E$19</c15:f>
                      <c15:dlblFieldTableCache>
                        <c:ptCount val="1"/>
                        <c:pt idx="0">
                          <c:v>-7.0</c:v>
                        </c:pt>
                      </c15:dlblFieldTableCache>
                    </c15:dlblFTEntry>
                  </c15:dlblFieldTable>
                  <c15:showDataLabelsRange val="0"/>
                </c:ext>
                <c:ext xmlns:c16="http://schemas.microsoft.com/office/drawing/2014/chart" uri="{C3380CC4-5D6E-409C-BE32-E72D297353CC}">
                  <c16:uniqueId val="{00000005-A500-45B4-9DA8-400AED91A926}"/>
                </c:ext>
              </c:extLst>
            </c:dLbl>
            <c:dLbl>
              <c:idx val="6"/>
              <c:tx>
                <c:strRef>
                  <c:f>Daten_Diagramme!$E$20</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{C9C4F625-C8FB-417A-87EE-E21F45C4DCFF}</c15:txfldGUID>
                      <c15:f>Daten_Diagramme!$E$20</c15:f>
                      <c15:dlblFieldTableCache>
                        <c:ptCount val="1"/>
                        <c:pt idx="0">
                          <c:v>-14.1</c:v>
                        </c:pt>
                      </c15:dlblFieldTableCache>
                    </c15:dlblFTEntry>
                  </c15:dlblFieldTable>
                  <c15:showDataLabelsRange val="0"/>
                </c:ext>
                <c:ext xmlns:c16="http://schemas.microsoft.com/office/drawing/2014/chart" uri="{C3380CC4-5D6E-409C-BE32-E72D297353CC}">
                  <c16:uniqueId val="{00000006-A500-45B4-9DA8-400AED91A926}"/>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{1D344817-6075-4844-B068-D6245E456976}</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A500-45B4-9DA8-400AED91A926}"/>
                </c:ext>
              </c:extLst>
            </c:dLbl>
            <c:dLbl>
              <c:idx val="8"/>
              <c:tx>
                <c:strRef>
                  <c:f>Daten_Diagramme!$E$22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{C3CA7507-01CD-4AA5-9BF5-5D213C34CC62}</c15:txfldGUID>
                      <c15:f>Daten_Diagramme!$E$22</c15:f>
                      <c15:dlblFieldTableCache>
                        <c:ptCount val="1"/>
                        <c:pt idx="0">
                          <c:v>3.0</c:v>
                        </c:pt>
                      </c15:dlblFieldTableCache>
                    </c15:dlblFTEntry>
                  </c15:dlblFieldTable>
                  <c15:showDataLabelsRange val="0"/>
                </c:ext>
                <c:ext xmlns:c16="http://schemas.microsoft.com/office/drawing/2014/chart" uri="{C3380CC4-5D6E-409C-BE32-E72D297353CC}">
                  <c16:uniqueId val="{00000008-A500-45B4-9DA8-400AED91A926}"/>
                </c:ext>
              </c:extLst>
            </c:dLbl>
            <c:dLbl>
              <c:idx val="9"/>
              <c:tx>
                <c:strRef>
                  <c:f>Daten_Diagramme!$E$23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{1B0C5B1B-3E35-4D5F-A042-000E64E50EE9}</c15:txfldGUID>
                      <c15:f>Daten_Diagramme!$E$23</c15:f>
                      <c15:dlblFieldTableCache>
                        <c:ptCount val="1"/>
                        <c:pt idx="0">
                          <c:v>-5.0</c:v>
                        </c:pt>
                      </c15:dlblFieldTableCache>
                    </c15:dlblFTEntry>
                  </c15:dlblFieldTable>
                  <c15:showDataLabelsRange val="0"/>
                </c:ext>
                <c:ext xmlns:c16="http://schemas.microsoft.com/office/drawing/2014/chart" uri="{C3380CC4-5D6E-409C-BE32-E72D297353CC}">
                  <c16:uniqueId val="{00000009-A500-45B4-9DA8-400AED91A926}"/>
                </c:ext>
              </c:extLst>
            </c:dLbl>
            <c:dLbl>
              <c:idx val="10"/>
              <c:tx>
                <c:strRef>
                  <c:f>Daten_Diagramme!$E$24</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{3710C553-4BA1-4B4F-97EC-41546BBF48EB}</c15:txfldGUID>
                      <c15:f>Daten_Diagramme!$E$24</c15:f>
                      <c15:dlblFieldTableCache>
                        <c:ptCount val="1"/>
                        <c:pt idx="0">
                          <c:v>-15.8</c:v>
                        </c:pt>
                      </c15:dlblFieldTableCache>
                    </c15:dlblFTEntry>
                  </c15:dlblFieldTable>
                  <c15:showDataLabelsRange val="0"/>
                </c:ext>
                <c:ext xmlns:c16="http://schemas.microsoft.com/office/drawing/2014/chart" uri="{C3380CC4-5D6E-409C-BE32-E72D297353CC}">
                  <c16:uniqueId val="{0000000A-A500-45B4-9DA8-400AED91A926}"/>
                </c:ext>
              </c:extLst>
            </c:dLbl>
            <c:dLbl>
              <c:idx val="11"/>
              <c:tx>
                <c:strRef>
                  <c:f>Daten_Diagramme!$E$25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{5D0C0654-56BB-4166-895E-4872A4913DFF}</c15:txfldGUID>
                      <c15:f>Daten_Diagramme!$E$25</c15:f>
                      <c15:dlblFieldTableCache>
                        <c:ptCount val="1"/>
                        <c:pt idx="0">
                          <c:v>-0.6</c:v>
                        </c:pt>
                      </c15:dlblFieldTableCache>
                    </c15:dlblFTEntry>
                  </c15:dlblFieldTable>
                  <c15:showDataLabelsRange val="0"/>
                </c:ext>
                <c:ext xmlns:c16="http://schemas.microsoft.com/office/drawing/2014/chart" uri="{C3380CC4-5D6E-409C-BE32-E72D297353CC}">
                  <c16:uniqueId val="{0000000B-A500-45B4-9DA8-400AED91A926}"/>
                </c:ext>
              </c:extLst>
            </c:dLbl>
            <c:dLbl>
              <c:idx val="12"/>
              <c:tx>
                <c:strRef>
                  <c:f>Daten_Diagramme!$E$26</c:f>
                  <c:strCache>
                    <c:ptCount val="1"/>
                    <c:pt idx="0">
                      <c:v>22.8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{19D053B7-7288-463A-AC93-E45F58DD7785}</c15:txfldGUID>
                      <c15:f>Daten_Diagramme!$E$26</c15:f>
                      <c15:dlblFieldTableCache>
                        <c:ptCount val="1"/>
                        <c:pt idx="0">
                          <c:v>22.8</c:v>
                        </c:pt>
                      </c15:dlblFieldTableCache>
                    </c15:dlblFTEntry>
                  </c15:dlblFieldTable>
                  <c15:showDataLabelsRange val="0"/>
                </c:ext>
                <c:ext xmlns:c16="http://schemas.microsoft.com/office/drawing/2014/chart" uri="{C3380CC4-5D6E-409C-BE32-E72D297353CC}">
                  <c16:uniqueId val="{0000000C-A500-45B4-9DA8-400AED91A926}"/>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{23814DFF-6722-476D-B282-004A0B00F894}</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A500-45B4-9DA8-400AED91A926}"/>
                </c:ext>
              </c:extLst>
            </c:dLbl>
            <c:dLbl>
              <c:idx val="14"/>
              <c:tx>
                <c:strRef>
                  <c:f>Daten_Diagramme!$E$28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{E3311F90-976C-49DA-AF1F-3863CA8C0DB8}</c15:txfldGUID>
                      <c15:f>Daten_Diagramme!$E$28</c15:f>
                      <c15:dlblFieldTableCache>
                        <c:ptCount val="1"/>
                        <c:pt idx="0">
                          <c:v>2.4</c:v>
                        </c:pt>
                      </c15:dlblFieldTableCache>
                    </c15:dlblFTEntry>
                  </c15:dlblFieldTable>
                  <c15:showDataLabelsRange val="0"/>
                </c:ext>
                <c:ext xmlns:c16="http://schemas.microsoft.com/office/drawing/2014/chart" uri="{C3380CC4-5D6E-409C-BE32-E72D297353CC}">
                  <c16:uniqueId val="{0000000E-A500-45B4-9DA8-400AED91A926}"/>
                </c:ext>
              </c:extLst>
            </c:dLbl>
            <c:dLbl>
              <c:idx val="15"/>
              <c:tx>
                <c:strRef>
                  <c:f>Daten_Diagramme!$E$29</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{59C167C5-8E0E-4A7A-B731-F48D6AC8FF8A}</c15:txfldGUID>
                      <c15:f>Daten_Diagramme!$E$29</c15:f>
                      <c15:dlblFieldTableCache>
                        <c:ptCount val="1"/>
                        <c:pt idx="0">
                          <c:v>-8.9</c:v>
                        </c:pt>
                      </c15:dlblFieldTableCache>
                    </c15:dlblFTEntry>
                  </c15:dlblFieldTable>
                  <c15:showDataLabelsRange val="0"/>
                </c:ext>
                <c:ext xmlns:c16="http://schemas.microsoft.com/office/drawing/2014/chart" uri="{C3380CC4-5D6E-409C-BE32-E72D297353CC}">
                  <c16:uniqueId val="{0000000F-A500-45B4-9DA8-400AED91A926}"/>
                </c:ext>
              </c:extLst>
            </c:dLbl>
            <c:dLbl>
              <c:idx val="16"/>
              <c:tx>
                <c:strRef>
                  <c:f>Daten_Diagramme!$E$30</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{BD316072-43A2-4343-B7F2-CB5609DB7DBC}</c15:txfldGUID>
                      <c15:f>Daten_Diagramme!$E$30</c15:f>
                      <c15:dlblFieldTableCache>
                        <c:ptCount val="1"/>
                        <c:pt idx="0">
                          <c:v>-8.2</c:v>
                        </c:pt>
                      </c15:dlblFieldTableCache>
                    </c15:dlblFTEntry>
                  </c15:dlblFieldTable>
                  <c15:showDataLabelsRange val="0"/>
                </c:ext>
                <c:ext xmlns:c16="http://schemas.microsoft.com/office/drawing/2014/chart" uri="{C3380CC4-5D6E-409C-BE32-E72D297353CC}">
                  <c16:uniqueId val="{00000010-A500-45B4-9DA8-400AED91A926}"/>
                </c:ext>
              </c:extLst>
            </c:dLbl>
            <c:dLbl>
              <c:idx val="17"/>
              <c:tx>
                <c:strRef>
                  <c:f>Daten_Diagramme!$E$31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{45C9EF22-BD3A-4675-ACD9-2A9A242298ED}</c15:txfldGUID>
                      <c15:f>Daten_Diagramme!$E$31</c15:f>
                      <c15:dlblFieldTableCache>
                        <c:ptCount val="1"/>
                        <c:pt idx="0">
                          <c:v>-1.8</c:v>
                        </c:pt>
                      </c15:dlblFieldTableCache>
                    </c15:dlblFTEntry>
                  </c15:dlblFieldTable>
                  <c15:showDataLabelsRange val="0"/>
                </c:ext>
                <c:ext xmlns:c16="http://schemas.microsoft.com/office/drawing/2014/chart" uri="{C3380CC4-5D6E-409C-BE32-E72D297353CC}">
                  <c16:uniqueId val="{00000011-A500-45B4-9DA8-400AED91A926}"/>
                </c:ext>
              </c:extLst>
            </c:dLbl>
            <c:dLbl>
              <c:idx val="18"/>
              <c:tx>
                <c:strRef>
                  <c:f>Daten_Diagramme!$E$32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{B98BA054-4E8F-4481-8B3A-77650D858BB7}</c15:txfldGUID>
                      <c15:f>Daten_Diagramme!$E$32</c15:f>
                      <c15:dlblFieldTableCache>
                        <c:ptCount val="1"/>
                        <c:pt idx="0">
                          <c:v>-2.8</c:v>
                        </c:pt>
                      </c15:dlblFieldTableCache>
                    </c15:dlblFTEntry>
                  </c15:dlblFieldTable>
                  <c15:showDataLabelsRange val="0"/>
                </c:ext>
                <c:ext xmlns:c16="http://schemas.microsoft.com/office/drawing/2014/chart" uri="{C3380CC4-5D6E-409C-BE32-E72D297353CC}">
                  <c16:uniqueId val="{00000012-A500-45B4-9DA8-400AED91A926}"/>
                </c:ext>
              </c:extLst>
            </c:dLbl>
            <c:dLbl>
              <c:idx val="19"/>
              <c:tx>
                <c:strRef>
                  <c:f>Daten_Diagramme!$E$33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{14375472-3449-4995-9864-20AF7E92367A}</c15:txfldGUID>
                      <c15:f>Daten_Diagramme!$E$33</c15:f>
                      <c15:dlblFieldTableCache>
                        <c:ptCount val="1"/>
                        <c:pt idx="0">
                          <c:v>-2.6</c:v>
                        </c:pt>
                      </c15:dlblFieldTableCache>
                    </c15:dlblFTEntry>
                  </c15:dlblFieldTable>
                  <c15:showDataLabelsRange val="0"/>
                </c:ext>
                <c:ext xmlns:c16="http://schemas.microsoft.com/office/drawing/2014/chart" uri="{C3380CC4-5D6E-409C-BE32-E72D297353CC}">
                  <c16:uniqueId val="{00000013-A500-45B4-9DA8-400AED91A926}"/>
                </c:ext>
              </c:extLst>
            </c:dLbl>
            <c:dLbl>
              <c:idx val="20"/>
              <c:tx>
                <c:strRef>
                  <c:f>Daten_Diagramme!$E$34</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{E5841247-13B1-432B-91EF-3F2CA57D20F4}</c15:txfldGUID>
                      <c15:f>Daten_Diagramme!$E$34</c15:f>
                      <c15:dlblFieldTableCache>
                        <c:ptCount val="1"/>
                        <c:pt idx="0">
                          <c:v>-5.5</c:v>
                        </c:pt>
                      </c15:dlblFieldTableCache>
                    </c15:dlblFTEntry>
                  </c15:dlblFieldTable>
                  <c15:showDataLabelsRange val="0"/>
                </c:ext>
                <c:ext xmlns:c16="http://schemas.microsoft.com/office/drawing/2014/chart" uri="{C3380CC4-5D6E-409C-BE32-E72D297353CC}">
                  <c16:uniqueId val="{00000014-A500-45B4-9DA8-400AED91A92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{E2C79456-8275-4005-A253-2480A854F40C}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500-45B4-9DA8-400AED91A92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{1232E7BD-8049-4C7D-91AD-AD26304EFB9E}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500-45B4-9DA8-400AED91A926}"/>
                </c:ext>
              </c:extLst>
            </c:dLbl>
            <c:dLbl>
              <c:idx val="23"/>
              <c:tx>
                <c:strRef>
                  <c:f>Daten_Diagramme!$E$37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{0F921E78-930A-4563-B6CD-40B85E575C0D}</c15:txfldGUID>
                      <c15:f>Daten_Diagramme!$E$37</c15:f>
                      <c15:dlblFieldTableCache>
                        <c:ptCount val="1"/>
                        <c:pt idx="0">
                          <c:v>2.7</c:v>
                        </c:pt>
                      </c15:dlblFieldTableCache>
                    </c15:dlblFTEntry>
                  </c15:dlblFieldTable>
                  <c15:showDataLabelsRange val="0"/>
                </c:ext>
                <c:ext xmlns:c16="http://schemas.microsoft.com/office/drawing/2014/chart" uri="{C3380CC4-5D6E-409C-BE32-E72D297353CC}">
                  <c16:uniqueId val="{00000017-A500-45B4-9DA8-400AED91A926}"/>
                </c:ext>
              </c:extLst>
            </c:dLbl>
            <c:dLbl>
              <c:idx val="24"/>
              <c:tx>
                <c:strRef>
                  <c:f>Daten_Diagramme!$E$38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{E606E921-B167-4AC5-A54A-E4BFC55FB852}</c15:txfldGUID>
                      <c15:f>Daten_Diagramme!$E$38</c15:f>
                      <c15:dlblFieldTableCache>
                        <c:ptCount val="1"/>
                        <c:pt idx="0">
                          <c:v>-2.8</c:v>
                        </c:pt>
                      </c15:dlblFieldTableCache>
                    </c15:dlblFTEntry>
                  </c15:dlblFieldTable>
                  <c15:showDataLabelsRange val="0"/>
                </c:ext>
                <c:ext xmlns:c16="http://schemas.microsoft.com/office/drawing/2014/chart" uri="{C3380CC4-5D6E-409C-BE32-E72D297353CC}">
                  <c16:uniqueId val="{00000018-A500-45B4-9DA8-400AED91A926}"/>
                </c:ext>
              </c:extLst>
            </c:dLbl>
            <c:dLbl>
              <c:idx val="25"/>
              <c:tx>
                <c:strRef>
                  <c:f>Daten_Diagramme!$E$39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{3939D94C-312D-4DA2-8141-F7664ABB78B5}</c15:txfldGUID>
                      <c15:f>Daten_Diagramme!$E$39</c15:f>
                      <c15:dlblFieldTableCache>
                        <c:ptCount val="1"/>
                        <c:pt idx="0">
                          <c:v>-3.7</c:v>
                        </c:pt>
                      </c15:dlblFieldTableCache>
                    </c15:dlblFTEntry>
                  </c15:dlblFieldTable>
                  <c15:showDataLabelsRange val="0"/>
                </c:ext>
                <c:ext xmlns:c16="http://schemas.microsoft.com/office/drawing/2014/chart" uri="{C3380CC4-5D6E-409C-BE32-E72D297353CC}">
                  <c16:uniqueId val="{00000019-A500-45B4-9DA8-400AED91A92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{D421B2AB-1184-4D93-B304-02C97E4A4BAA}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500-45B4-9DA8-400AED91A92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{C4B217D1-17EF-4C02-98D3-F1C1A49096F6}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500-45B4-9DA8-400AED91A92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{BBF7BB11-A3A7-4C0D-9838-4EF4B953E386}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500-45B4-9DA8-400AED91A92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{4F020A0A-5864-406E-899B-32157021D74D}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500-45B4-9DA8-400AED91A92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{A14BFB2A-1D14-46D6-A949-A7F89E304FE0}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500-45B4-9DA8-400AED91A926}"/>
                </c:ext>
              </c:extLst>
            </c:dLbl>
            <c:dLbl>
              <c:idx val="31"/>
              <c:tx>
                <c:strRef>
                  <c:f>Daten_Diagramme!$E$45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{58EE8219-8D6D-4B27-8422-163315D2A6F1}</c15:txfldGUID>
                      <c15:f>Daten_Diagramme!$E$45</c15:f>
                      <c15:dlblFieldTableCache>
                        <c:ptCount val="1"/>
                        <c:pt idx="0">
                          <c:v>-3.7</c:v>
                        </c:pt>
                      </c15:dlblFieldTableCache>
                    </c15:dlblFTEntry>
                  </c15:dlblFieldTable>
                  <c15:showDataLabelsRange val="0"/>
                </c:ext>
                <c:ext xmlns:c16="http://schemas.microsoft.com/office/drawing/2014/chart" uri="{C3380CC4-5D6E-409C-BE32-E72D297353CC}">
                  <c16:uniqueId val="{0000001F-A500-45B4-9DA8-400AED91A9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-3.4465195246179965</c:v>
                </c:pt>
                <c:pt idx="1">
                  <c:v>2.7472527472527473</c:v>
                </c:pt>
                <c:pt idx="2">
                  <c:v>-6.3492063492063489</c:v>
                </c:pt>
                <c:pt idx="3">
                  <c:v>-5.1967334818114326</c:v>
                </c:pt>
                <c:pt idx="4">
                  <c:v>-1.1725293132328307</c:v>
                </c:pt>
                <c:pt idx="5">
                  <c:v>-6.9883527454242929</c:v>
                </c:pt>
                <c:pt idx="6">
                  <c:v>-14.093959731543624</c:v>
                </c:pt>
                <c:pt idx="7">
                  <c:v>1.5364916773367479</c:v>
                </c:pt>
                <c:pt idx="8">
                  <c:v>3.0218242865137102</c:v>
                </c:pt>
                <c:pt idx="9">
                  <c:v>-5.0126903553299496</c:v>
                </c:pt>
                <c:pt idx="10">
                  <c:v>-15.821501014198782</c:v>
                </c:pt>
                <c:pt idx="11">
                  <c:v>-0.63291139240506333</c:v>
                </c:pt>
                <c:pt idx="12">
                  <c:v>22.826086956521738</c:v>
                </c:pt>
                <c:pt idx="13">
                  <c:v>-0.12484394506866417</c:v>
                </c:pt>
                <c:pt idx="14">
                  <c:v>2.416918429003021</c:v>
                </c:pt>
                <c:pt idx="15">
                  <c:v>-8.9430894308943092</c:v>
                </c:pt>
                <c:pt idx="16">
                  <c:v>-8.1967213114754092</c:v>
                </c:pt>
                <c:pt idx="17">
                  <c:v>-1.8292682926829269</c:v>
                </c:pt>
                <c:pt idx="18">
                  <c:v>-2.7710843373493974</c:v>
                </c:pt>
                <c:pt idx="19">
                  <c:v>-2.5821596244131455</c:v>
                </c:pt>
                <c:pt idx="20">
                  <c:v>-5.5062166962699823</c:v>
                </c:pt>
                <c:pt idx="21">
                  <c:v>0</c:v>
                </c:pt>
                <c:pt idx="23">
                  <c:v>2.7472527472527473</c:v>
                </c:pt>
                <c:pt idx="24">
                  <c:v>-2.8297581013235966</c:v>
                </c:pt>
                <c:pt idx="25">
                  <c:v>-3.7100031891144893</c:v>
                </c:pt>
              </c:numCache>
            </c:numRef>
          </c:val>
          <c:extLst>
            <c:ext xmlns:c16="http://schemas.microsoft.com/office/drawing/2014/chart" uri="{C3380CC4-5D6E-409C-BE32-E72D297353CC}">
              <c16:uniqueId val="{00000020-A500-45B4-9DA8-400AED91A92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{0466536D-EFC6-4467-A999-DE3A9F4777A7}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500-45B4-9DA8-400AED91A92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{A8BABCBD-E366-4460-8808-A6EEB12CD9B9}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500-45B4-9DA8-400AED91A92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{D7092319-4130-48B6-9457-6DC559D6EC44}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500-45B4-9DA8-400AED91A92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{DEF18B93-C87F-4A6E-A5C7-70C72D14C0D8}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500-45B4-9DA8-400AED91A92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{D8B968F9-A07C-465D-B5F6-252DA90DB369}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500-45B4-9DA8-400AED91A92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{E4C7E152-D609-4549-8D8E-D5627E5B15E1}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500-45B4-9DA8-400AED91A92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{3A102981-7F49-4F21-B175-D3243A791FFE}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500-45B4-9DA8-400AED91A92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{74223E1D-B528-4731-8AE0-F020B1176F11}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500-45B4-9DA8-400AED91A92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{DF2FA212-BA72-4A62-92F3-B9AED39C0923}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500-45B4-9DA8-400AED91A92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{F1F3C287-D749-4525-B129-6C09F527AB28}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500-45B4-9DA8-400AED91A92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{D585CE34-8212-4C0D-8169-B582832188B9}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500-45B4-9DA8-400AED91A92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{CE285BA4-18AA-45CC-B7FE-30D24FDE0FF7}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500-45B4-9DA8-400AED91A92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{8CF1729F-65C4-4BEC-97B2-107A83C6115E}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500-45B4-9DA8-400AED91A92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{F6C25B01-5689-4D4A-8FA0-971AED5D65B1}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500-45B4-9DA8-400AED91A92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{3C884253-EBF2-4F07-99D1-DCF99F907EA4}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500-45B4-9DA8-400AED91A92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{9804D70D-FBFD-4CBF-95BF-8F2C77C750BE}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500-45B4-9DA8-400AED91A92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{2FE436F0-15E1-4D1A-95A1-9C60F65EE916}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500-45B4-9DA8-400AED91A92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{4B56B6D9-07E9-4F86-BD2D-D0EAEF6D7865}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500-45B4-9DA8-400AED91A92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{22375F00-7DD7-4835-A790-39FCB9FB21F0}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500-45B4-9DA8-400AED91A92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{82DC9F46-D0D9-4C80-8851-62BBA228B133}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500-45B4-9DA8-400AED91A92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{8E46B247-3736-43E7-BF33-F0032E753A7B}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500-45B4-9DA8-400AED91A92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{3393433D-38DD-4121-B7E5-BF22390080BE}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500-45B4-9DA8-400AED91A92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{AA289989-0936-4107-86BD-E4CB8BE26A41}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500-45B4-9DA8-400AED91A92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{CEC9F2C1-29C6-4DD5-85F8-8A45F9D14E4B}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500-45B4-9DA8-400AED91A92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{F550F448-B200-4F3B-BE46-C1800957908D}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500-45B4-9DA8-400AED91A92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{CD0351F1-13E6-455B-985F-0D1CE46AA2C1}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500-45B4-9DA8-400AED91A92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{C071FB1D-CB5E-4572-9217-867BEAD20BB9}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500-45B4-9DA8-400AED91A92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{C9AA0050-0171-481E-8E0B-2C9A8503660B}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500-45B4-9DA8-400AED91A92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{813A6A07-C1AC-44FF-BF5C-A8A92F042370}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500-45B4-9DA8-400AED91A92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{AB3555AC-1ECB-4C6A-9E44-DC49E21AD799}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500-45B4-9DA8-400AED91A92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{8CAA13FA-CC53-4BBD-999F-A4876641ED87}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500-45B4-9DA8-400AED91A92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{26E2E3D8-868F-4341-8849-E648C5421288}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500-45B4-9DA8-400AED91A9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500-45B4-9DA8-400AED91A92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500-45B4-9DA8-400AED91A92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{A1762BCC-5A05-45E0-ACC3-25F54153AA5F}</c15:txfldGUID>
                      <c15:f>Diagramm!$I$46</c15:f>
                      <c15:dlblFieldTableCache>
                        <c:ptCount val="1"/>
                      </c15:dlblFieldTableCache>
                    </c15:dlblFTEntry>
                  </c15:dlblFieldTable>
                  <c15:showDataLabelsRange val="0"/>
                </c:ext>
                <c:ext xmlns:c16="http://schemas.microsoft.com/office/drawing/2014/chart" uri="{C3380CC4-5D6E-409C-BE32-E72D297353CC}">
                  <c16:uniqueId val="{00000000-2E31-4C4A-89ED-C14D20A5314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{F925523A-347E-44CA-8F50-51B94BEDEEB6}</c15:txfldGUID>
                      <c15:f>Diagramm!$I$47</c15:f>
                      <c15:dlblFieldTableCache>
                        <c:ptCount val="1"/>
                      </c15:dlblFieldTableCache>
                    </c15:dlblFTEntry>
                  </c15:dlblFieldTable>
                  <c15:showDataLabelsRange val="0"/>
                </c:ext>
                <c:ext xmlns:c16="http://schemas.microsoft.com/office/drawing/2014/chart" uri="{C3380CC4-5D6E-409C-BE32-E72D297353CC}">
                  <c16:uniqueId val="{00000001-2E31-4C4A-89ED-C14D20A5314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{1ADF628C-F13E-47FA-B4B6-3B1C54A6E83A}</c15:txfldGUID>
                      <c15:f>Diagramm!$I$48</c15:f>
                      <c15:dlblFieldTableCache>
                        <c:ptCount val="1"/>
                      </c15:dlblFieldTableCache>
                    </c15:dlblFTEntry>
                  </c15:dlblFieldTable>
                  <c15:showDataLabelsRange val="0"/>
                </c:ext>
                <c:ext xmlns:c16="http://schemas.microsoft.com/office/drawing/2014/chart" uri="{C3380CC4-5D6E-409C-BE32-E72D297353CC}">
                  <c16:uniqueId val="{00000002-2E31-4C4A-89ED-C14D20A5314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{90BAD723-81DD-4B77-B86A-82E6C4E80C40}</c15:txfldGUID>
                      <c15:f>Diagramm!$I$49</c15:f>
                      <c15:dlblFieldTableCache>
                        <c:ptCount val="1"/>
                      </c15:dlblFieldTableCache>
                    </c15:dlblFTEntry>
                  </c15:dlblFieldTable>
                  <c15:showDataLabelsRange val="0"/>
                </c:ext>
                <c:ext xmlns:c16="http://schemas.microsoft.com/office/drawing/2014/chart" uri="{C3380CC4-5D6E-409C-BE32-E72D297353CC}">
                  <c16:uniqueId val="{00000003-2E31-4C4A-89ED-C14D20A5314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{716A31B4-E9CC-4018-B2DF-58FB2A94D1CC}</c15:txfldGUID>
                      <c15:f>Diagramm!$I$50</c15:f>
                      <c15:dlblFieldTableCache>
                        <c:ptCount val="1"/>
                      </c15:dlblFieldTableCache>
                    </c15:dlblFTEntry>
                  </c15:dlblFieldTable>
                  <c15:showDataLabelsRange val="0"/>
                </c:ext>
                <c:ext xmlns:c16="http://schemas.microsoft.com/office/drawing/2014/chart" uri="{C3380CC4-5D6E-409C-BE32-E72D297353CC}">
                  <c16:uniqueId val="{00000004-2E31-4C4A-89ED-C14D20A5314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{B841B590-BE55-4EEC-8FD8-E7AFCDE1A655}</c15:txfldGUID>
                      <c15:f>Diagramm!$I$51</c15:f>
                      <c15:dlblFieldTableCache>
                        <c:ptCount val="1"/>
                      </c15:dlblFieldTableCache>
                    </c15:dlblFTEntry>
                  </c15:dlblFieldTable>
                  <c15:showDataLabelsRange val="0"/>
                </c:ext>
                <c:ext xmlns:c16="http://schemas.microsoft.com/office/drawing/2014/chart" uri="{C3380CC4-5D6E-409C-BE32-E72D297353CC}">
                  <c16:uniqueId val="{00000005-2E31-4C4A-89ED-C14D20A5314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{EA2E53EB-1E00-4AEB-A9A2-6D0F34173D0B}</c15:txfldGUID>
                      <c15:f>Diagramm!$I$52</c15:f>
                      <c15:dlblFieldTableCache>
                        <c:ptCount val="1"/>
                      </c15:dlblFieldTableCache>
                    </c15:dlblFTEntry>
                  </c15:dlblFieldTable>
                  <c15:showDataLabelsRange val="0"/>
                </c:ext>
                <c:ext xmlns:c16="http://schemas.microsoft.com/office/drawing/2014/chart" uri="{C3380CC4-5D6E-409C-BE32-E72D297353CC}">
                  <c16:uniqueId val="{00000006-2E31-4C4A-89ED-C14D20A5314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{5E9F4DD6-9D11-4B46-93BE-FC654D9A4E6C}</c15:txfldGUID>
                      <c15:f>Diagramm!$I$53</c15:f>
                      <c15:dlblFieldTableCache>
                        <c:ptCount val="1"/>
                      </c15:dlblFieldTableCache>
                    </c15:dlblFTEntry>
                  </c15:dlblFieldTable>
                  <c15:showDataLabelsRange val="0"/>
                </c:ext>
                <c:ext xmlns:c16="http://schemas.microsoft.com/office/drawing/2014/chart" uri="{C3380CC4-5D6E-409C-BE32-E72D297353CC}">
                  <c16:uniqueId val="{00000007-2E31-4C4A-89ED-C14D20A5314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{DE328E62-1F94-43C7-9F00-15A23677BD95}</c15:txfldGUID>
                      <c15:f>Diagramm!$I$54</c15:f>
                      <c15:dlblFieldTableCache>
                        <c:ptCount val="1"/>
                      </c15:dlblFieldTableCache>
                    </c15:dlblFTEntry>
                  </c15:dlblFieldTable>
                  <c15:showDataLabelsRange val="0"/>
                </c:ext>
                <c:ext xmlns:c16="http://schemas.microsoft.com/office/drawing/2014/chart" uri="{C3380CC4-5D6E-409C-BE32-E72D297353CC}">
                  <c16:uniqueId val="{00000008-2E31-4C4A-89ED-C14D20A5314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{2DC2876F-EF69-41DD-9FE6-B966B6744230}</c15:txfldGUID>
                      <c15:f>Diagramm!$I$55</c15:f>
                      <c15:dlblFieldTableCache>
                        <c:ptCount val="1"/>
                      </c15:dlblFieldTableCache>
                    </c15:dlblFTEntry>
                  </c15:dlblFieldTable>
                  <c15:showDataLabelsRange val="0"/>
                </c:ext>
                <c:ext xmlns:c16="http://schemas.microsoft.com/office/drawing/2014/chart" uri="{C3380CC4-5D6E-409C-BE32-E72D297353CC}">
                  <c16:uniqueId val="{00000009-2E31-4C4A-89ED-C14D20A5314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{7FF7585E-7164-4C41-B0F7-74B18FF9F66F}</c15:txfldGUID>
                      <c15:f>Diagramm!$I$56</c15:f>
                      <c15:dlblFieldTableCache>
                        <c:ptCount val="1"/>
                      </c15:dlblFieldTableCache>
                    </c15:dlblFTEntry>
                  </c15:dlblFieldTable>
                  <c15:showDataLabelsRange val="0"/>
                </c:ext>
                <c:ext xmlns:c16="http://schemas.microsoft.com/office/drawing/2014/chart" uri="{C3380CC4-5D6E-409C-BE32-E72D297353CC}">
                  <c16:uniqueId val="{0000000A-2E31-4C4A-89ED-C14D20A5314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{4FACF192-FCDE-42B2-852A-B6EC55AF4F52}</c15:txfldGUID>
                      <c15:f>Diagramm!$I$57</c15:f>
                      <c15:dlblFieldTableCache>
                        <c:ptCount val="1"/>
                      </c15:dlblFieldTableCache>
                    </c15:dlblFTEntry>
                  </c15:dlblFieldTable>
                  <c15:showDataLabelsRange val="0"/>
                </c:ext>
                <c:ext xmlns:c16="http://schemas.microsoft.com/office/drawing/2014/chart" uri="{C3380CC4-5D6E-409C-BE32-E72D297353CC}">
                  <c16:uniqueId val="{0000000B-2E31-4C4A-89ED-C14D20A5314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{135D51D6-96C9-4DBB-B84F-CD5DE9857269}</c15:txfldGUID>
                      <c15:f>Diagramm!$I$58</c15:f>
                      <c15:dlblFieldTableCache>
                        <c:ptCount val="1"/>
                      </c15:dlblFieldTableCache>
                    </c15:dlblFTEntry>
                  </c15:dlblFieldTable>
                  <c15:showDataLabelsRange val="0"/>
                </c:ext>
                <c:ext xmlns:c16="http://schemas.microsoft.com/office/drawing/2014/chart" uri="{C3380CC4-5D6E-409C-BE32-E72D297353CC}">
                  <c16:uniqueId val="{0000000C-2E31-4C4A-89ED-C14D20A5314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{95D00468-3BCD-45B8-B598-88A1B722C48F}</c15:txfldGUID>
                      <c15:f>Diagramm!$I$59</c15:f>
                      <c15:dlblFieldTableCache>
                        <c:ptCount val="1"/>
                      </c15:dlblFieldTableCache>
                    </c15:dlblFTEntry>
                  </c15:dlblFieldTable>
                  <c15:showDataLabelsRange val="0"/>
                </c:ext>
                <c:ext xmlns:c16="http://schemas.microsoft.com/office/drawing/2014/chart" uri="{C3380CC4-5D6E-409C-BE32-E72D297353CC}">
                  <c16:uniqueId val="{0000000D-2E31-4C4A-89ED-C14D20A5314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{F3DDE7DE-B3EF-4E72-A5F4-17433E939F0F}</c15:txfldGUID>
                      <c15:f>Diagramm!$I$60</c15:f>
                      <c15:dlblFieldTableCache>
                        <c:ptCount val="1"/>
                      </c15:dlblFieldTableCache>
                    </c15:dlblFTEntry>
                  </c15:dlblFieldTable>
                  <c15:showDataLabelsRange val="0"/>
                </c:ext>
                <c:ext xmlns:c16="http://schemas.microsoft.com/office/drawing/2014/chart" uri="{C3380CC4-5D6E-409C-BE32-E72D297353CC}">
                  <c16:uniqueId val="{0000000E-2E31-4C4A-89ED-C14D20A5314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{BFE2A273-4E7E-4D21-939B-23166A800B3E}</c15:txfldGUID>
                      <c15:f>Diagramm!$I$61</c15:f>
                      <c15:dlblFieldTableCache>
                        <c:ptCount val="1"/>
                      </c15:dlblFieldTableCache>
                    </c15:dlblFTEntry>
                  </c15:dlblFieldTable>
                  <c15:showDataLabelsRange val="0"/>
                </c:ext>
                <c:ext xmlns:c16="http://schemas.microsoft.com/office/drawing/2014/chart" uri="{C3380CC4-5D6E-409C-BE32-E72D297353CC}">
                  <c16:uniqueId val="{0000000F-2E31-4C4A-89ED-C14D20A5314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{E58372DB-BB31-41AD-8DAA-DC3E8E4EADEE}</c15:txfldGUID>
                      <c15:f>Diagramm!$I$62</c15:f>
                      <c15:dlblFieldTableCache>
                        <c:ptCount val="1"/>
                      </c15:dlblFieldTableCache>
                    </c15:dlblFTEntry>
                  </c15:dlblFieldTable>
                  <c15:showDataLabelsRange val="0"/>
                </c:ext>
                <c:ext xmlns:c16="http://schemas.microsoft.com/office/drawing/2014/chart" uri="{C3380CC4-5D6E-409C-BE32-E72D297353CC}">
                  <c16:uniqueId val="{00000010-2E31-4C4A-89ED-C14D20A5314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{C4E57FFE-ECF1-4155-99D1-07922AB36297}</c15:txfldGUID>
                      <c15:f>Diagramm!$I$63</c15:f>
                      <c15:dlblFieldTableCache>
                        <c:ptCount val="1"/>
                      </c15:dlblFieldTableCache>
                    </c15:dlblFTEntry>
                  </c15:dlblFieldTable>
                  <c15:showDataLabelsRange val="0"/>
                </c:ext>
                <c:ext xmlns:c16="http://schemas.microsoft.com/office/drawing/2014/chart" uri="{C3380CC4-5D6E-409C-BE32-E72D297353CC}">
                  <c16:uniqueId val="{00000011-2E31-4C4A-89ED-C14D20A5314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{526FD3C0-746E-4374-A452-693A75A021D4}</c15:txfldGUID>
                      <c15:f>Diagramm!$I$64</c15:f>
                      <c15:dlblFieldTableCache>
                        <c:ptCount val="1"/>
                      </c15:dlblFieldTableCache>
                    </c15:dlblFTEntry>
                  </c15:dlblFieldTable>
                  <c15:showDataLabelsRange val="0"/>
                </c:ext>
                <c:ext xmlns:c16="http://schemas.microsoft.com/office/drawing/2014/chart" uri="{C3380CC4-5D6E-409C-BE32-E72D297353CC}">
                  <c16:uniqueId val="{00000012-2E31-4C4A-89ED-C14D20A5314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{DC5DA4D7-2CDB-4C01-A205-F03715F30C23}</c15:txfldGUID>
                      <c15:f>Diagramm!$I$65</c15:f>
                      <c15:dlblFieldTableCache>
                        <c:ptCount val="1"/>
                      </c15:dlblFieldTableCache>
                    </c15:dlblFTEntry>
                  </c15:dlblFieldTable>
                  <c15:showDataLabelsRange val="0"/>
                </c:ext>
                <c:ext xmlns:c16="http://schemas.microsoft.com/office/drawing/2014/chart" uri="{C3380CC4-5D6E-409C-BE32-E72D297353CC}">
                  <c16:uniqueId val="{00000013-2E31-4C4A-89ED-C14D20A5314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{08F695BF-4810-47D5-82E1-5F158AF3BB19}</c15:txfldGUID>
                      <c15:f>Diagramm!$I$66</c15:f>
                      <c15:dlblFieldTableCache>
                        <c:ptCount val="1"/>
                      </c15:dlblFieldTableCache>
                    </c15:dlblFTEntry>
                  </c15:dlblFieldTable>
                  <c15:showDataLabelsRange val="0"/>
                </c:ext>
                <c:ext xmlns:c16="http://schemas.microsoft.com/office/drawing/2014/chart" uri="{C3380CC4-5D6E-409C-BE32-E72D297353CC}">
                  <c16:uniqueId val="{00000014-2E31-4C4A-89ED-C14D20A5314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{EA5CB80D-7AC2-4EBE-A2AA-15DA5F8CEEC1}</c15:txfldGUID>
                      <c15:f>Diagramm!$I$67</c15:f>
                      <c15:dlblFieldTableCache>
                        <c:ptCount val="1"/>
                      </c15:dlblFieldTableCache>
                    </c15:dlblFTEntry>
                  </c15:dlblFieldTable>
                  <c15:showDataLabelsRange val="0"/>
                </c:ext>
                <c:ext xmlns:c16="http://schemas.microsoft.com/office/drawing/2014/chart" uri="{C3380CC4-5D6E-409C-BE32-E72D297353CC}">
                  <c16:uniqueId val="{00000015-2E31-4C4A-89ED-C14D20A5314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E31-4C4A-89ED-C14D20A5314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{8F3C1C9C-785D-477F-B1A6-C3A6D83BC1C0}</c15:txfldGUID>
                      <c15:f>Diagramm!$K$46</c15:f>
                      <c15:dlblFieldTableCache>
                        <c:ptCount val="1"/>
                      </c15:dlblFieldTableCache>
                    </c15:dlblFTEntry>
                  </c15:dlblFieldTable>
                  <c15:showDataLabelsRange val="0"/>
                </c:ext>
                <c:ext xmlns:c16="http://schemas.microsoft.com/office/drawing/2014/chart" uri="{C3380CC4-5D6E-409C-BE32-E72D297353CC}">
                  <c16:uniqueId val="{00000017-2E31-4C4A-89ED-C14D20A5314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{FEF77C68-AFF0-467B-91B4-E8BDE63A2918}</c15:txfldGUID>
                      <c15:f>Diagramm!$K$47</c15:f>
                      <c15:dlblFieldTableCache>
                        <c:ptCount val="1"/>
                      </c15:dlblFieldTableCache>
                    </c15:dlblFTEntry>
                  </c15:dlblFieldTable>
                  <c15:showDataLabelsRange val="0"/>
                </c:ext>
                <c:ext xmlns:c16="http://schemas.microsoft.com/office/drawing/2014/chart" uri="{C3380CC4-5D6E-409C-BE32-E72D297353CC}">
                  <c16:uniqueId val="{00000018-2E31-4C4A-89ED-C14D20A5314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{DDCE06A1-940B-41EF-A70B-D93C2EB76DE5}</c15:txfldGUID>
                      <c15:f>Diagramm!$K$48</c15:f>
                      <c15:dlblFieldTableCache>
                        <c:ptCount val="1"/>
                      </c15:dlblFieldTableCache>
                    </c15:dlblFTEntry>
                  </c15:dlblFieldTable>
                  <c15:showDataLabelsRange val="0"/>
                </c:ext>
                <c:ext xmlns:c16="http://schemas.microsoft.com/office/drawing/2014/chart" uri="{C3380CC4-5D6E-409C-BE32-E72D297353CC}">
                  <c16:uniqueId val="{00000019-2E31-4C4A-89ED-C14D20A5314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{DFB660F9-0C2E-4B97-B669-1C9145DE2EE8}</c15:txfldGUID>
                      <c15:f>Diagramm!$K$49</c15:f>
                      <c15:dlblFieldTableCache>
                        <c:ptCount val="1"/>
                      </c15:dlblFieldTableCache>
                    </c15:dlblFTEntry>
                  </c15:dlblFieldTable>
                  <c15:showDataLabelsRange val="0"/>
                </c:ext>
                <c:ext xmlns:c16="http://schemas.microsoft.com/office/drawing/2014/chart" uri="{C3380CC4-5D6E-409C-BE32-E72D297353CC}">
                  <c16:uniqueId val="{0000001A-2E31-4C4A-89ED-C14D20A5314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{0D29A559-F292-4A15-981A-1AE5DFF8DB73}</c15:txfldGUID>
                      <c15:f>Diagramm!$K$50</c15:f>
                      <c15:dlblFieldTableCache>
                        <c:ptCount val="1"/>
                      </c15:dlblFieldTableCache>
                    </c15:dlblFTEntry>
                  </c15:dlblFieldTable>
                  <c15:showDataLabelsRange val="0"/>
                </c:ext>
                <c:ext xmlns:c16="http://schemas.microsoft.com/office/drawing/2014/chart" uri="{C3380CC4-5D6E-409C-BE32-E72D297353CC}">
                  <c16:uniqueId val="{0000001B-2E31-4C4A-89ED-C14D20A5314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{94274CF2-52F7-4148-B614-8901E6F07FAF}</c15:txfldGUID>
                      <c15:f>Diagramm!$K$51</c15:f>
                      <c15:dlblFieldTableCache>
                        <c:ptCount val="1"/>
                      </c15:dlblFieldTableCache>
                    </c15:dlblFTEntry>
                  </c15:dlblFieldTable>
                  <c15:showDataLabelsRange val="0"/>
                </c:ext>
                <c:ext xmlns:c16="http://schemas.microsoft.com/office/drawing/2014/chart" uri="{C3380CC4-5D6E-409C-BE32-E72D297353CC}">
                  <c16:uniqueId val="{0000001C-2E31-4C4A-89ED-C14D20A5314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{66C496C5-BA6D-4CC6-A1AE-F358E481DCB3}</c15:txfldGUID>
                      <c15:f>Diagramm!$K$52</c15:f>
                      <c15:dlblFieldTableCache>
                        <c:ptCount val="1"/>
                      </c15:dlblFieldTableCache>
                    </c15:dlblFTEntry>
                  </c15:dlblFieldTable>
                  <c15:showDataLabelsRange val="0"/>
                </c:ext>
                <c:ext xmlns:c16="http://schemas.microsoft.com/office/drawing/2014/chart" uri="{C3380CC4-5D6E-409C-BE32-E72D297353CC}">
                  <c16:uniqueId val="{0000001D-2E31-4C4A-89ED-C14D20A5314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{89E44BA1-1101-468F-85FF-4B4400856DA6}</c15:txfldGUID>
                      <c15:f>Diagramm!$K$53</c15:f>
                      <c15:dlblFieldTableCache>
                        <c:ptCount val="1"/>
                      </c15:dlblFieldTableCache>
                    </c15:dlblFTEntry>
                  </c15:dlblFieldTable>
                  <c15:showDataLabelsRange val="0"/>
                </c:ext>
                <c:ext xmlns:c16="http://schemas.microsoft.com/office/drawing/2014/chart" uri="{C3380CC4-5D6E-409C-BE32-E72D297353CC}">
                  <c16:uniqueId val="{0000001E-2E31-4C4A-89ED-C14D20A5314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{C1BCC7A8-E058-4A9F-8D1F-57F827B8EECC}</c15:txfldGUID>
                      <c15:f>Diagramm!$K$54</c15:f>
                      <c15:dlblFieldTableCache>
                        <c:ptCount val="1"/>
                      </c15:dlblFieldTableCache>
                    </c15:dlblFTEntry>
                  </c15:dlblFieldTable>
                  <c15:showDataLabelsRange val="0"/>
                </c:ext>
                <c:ext xmlns:c16="http://schemas.microsoft.com/office/drawing/2014/chart" uri="{C3380CC4-5D6E-409C-BE32-E72D297353CC}">
                  <c16:uniqueId val="{0000001F-2E31-4C4A-89ED-C14D20A5314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{C3EB64E2-D4EF-4A7C-B260-A93F0F38AD52}</c15:txfldGUID>
                      <c15:f>Diagramm!$K$55</c15:f>
                      <c15:dlblFieldTableCache>
                        <c:ptCount val="1"/>
                      </c15:dlblFieldTableCache>
                    </c15:dlblFTEntry>
                  </c15:dlblFieldTable>
                  <c15:showDataLabelsRange val="0"/>
                </c:ext>
                <c:ext xmlns:c16="http://schemas.microsoft.com/office/drawing/2014/chart" uri="{C3380CC4-5D6E-409C-BE32-E72D297353CC}">
                  <c16:uniqueId val="{00000020-2E31-4C4A-89ED-C14D20A5314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{0DF7544C-F769-4BFC-A094-C11F694F7E05}</c15:txfldGUID>
                      <c15:f>Diagramm!$K$56</c15:f>
                      <c15:dlblFieldTableCache>
                        <c:ptCount val="1"/>
                      </c15:dlblFieldTableCache>
                    </c15:dlblFTEntry>
                  </c15:dlblFieldTable>
                  <c15:showDataLabelsRange val="0"/>
                </c:ext>
                <c:ext xmlns:c16="http://schemas.microsoft.com/office/drawing/2014/chart" uri="{C3380CC4-5D6E-409C-BE32-E72D297353CC}">
                  <c16:uniqueId val="{00000021-2E31-4C4A-89ED-C14D20A5314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{ED93E14B-F93A-4339-9C07-31E1679C1262}</c15:txfldGUID>
                      <c15:f>Diagramm!$K$57</c15:f>
                      <c15:dlblFieldTableCache>
                        <c:ptCount val="1"/>
                      </c15:dlblFieldTableCache>
                    </c15:dlblFTEntry>
                  </c15:dlblFieldTable>
                  <c15:showDataLabelsRange val="0"/>
                </c:ext>
                <c:ext xmlns:c16="http://schemas.microsoft.com/office/drawing/2014/chart" uri="{C3380CC4-5D6E-409C-BE32-E72D297353CC}">
                  <c16:uniqueId val="{00000022-2E31-4C4A-89ED-C14D20A5314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{1961202F-C7DA-4B4B-BA10-1C3BA8DBF15E}</c15:txfldGUID>
                      <c15:f>Diagramm!$K$58</c15:f>
                      <c15:dlblFieldTableCache>
                        <c:ptCount val="1"/>
                      </c15:dlblFieldTableCache>
                    </c15:dlblFTEntry>
                  </c15:dlblFieldTable>
                  <c15:showDataLabelsRange val="0"/>
                </c:ext>
                <c:ext xmlns:c16="http://schemas.microsoft.com/office/drawing/2014/chart" uri="{C3380CC4-5D6E-409C-BE32-E72D297353CC}">
                  <c16:uniqueId val="{00000023-2E31-4C4A-89ED-C14D20A5314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{D80EF69D-D697-4E07-9A5B-A7936708F7F3}</c15:txfldGUID>
                      <c15:f>Diagramm!$K$59</c15:f>
                      <c15:dlblFieldTableCache>
                        <c:ptCount val="1"/>
                      </c15:dlblFieldTableCache>
                    </c15:dlblFTEntry>
                  </c15:dlblFieldTable>
                  <c15:showDataLabelsRange val="0"/>
                </c:ext>
                <c:ext xmlns:c16="http://schemas.microsoft.com/office/drawing/2014/chart" uri="{C3380CC4-5D6E-409C-BE32-E72D297353CC}">
                  <c16:uniqueId val="{00000024-2E31-4C4A-89ED-C14D20A5314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{739A5281-C091-4120-AC1A-44FE127BF59C}</c15:txfldGUID>
                      <c15:f>Diagramm!$K$60</c15:f>
                      <c15:dlblFieldTableCache>
                        <c:ptCount val="1"/>
                      </c15:dlblFieldTableCache>
                    </c15:dlblFTEntry>
                  </c15:dlblFieldTable>
                  <c15:showDataLabelsRange val="0"/>
                </c:ext>
                <c:ext xmlns:c16="http://schemas.microsoft.com/office/drawing/2014/chart" uri="{C3380CC4-5D6E-409C-BE32-E72D297353CC}">
                  <c16:uniqueId val="{00000025-2E31-4C4A-89ED-C14D20A5314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{47107F9B-0DBD-45B4-9492-F2CAAF2A1C36}</c15:txfldGUID>
                      <c15:f>Diagramm!$K$61</c15:f>
                      <c15:dlblFieldTableCache>
                        <c:ptCount val="1"/>
                      </c15:dlblFieldTableCache>
                    </c15:dlblFTEntry>
                  </c15:dlblFieldTable>
                  <c15:showDataLabelsRange val="0"/>
                </c:ext>
                <c:ext xmlns:c16="http://schemas.microsoft.com/office/drawing/2014/chart" uri="{C3380CC4-5D6E-409C-BE32-E72D297353CC}">
                  <c16:uniqueId val="{00000026-2E31-4C4A-89ED-C14D20A5314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{ABBF01FC-224F-4316-BB7E-737A84ABEA70}</c15:txfldGUID>
                      <c15:f>Diagramm!$K$62</c15:f>
                      <c15:dlblFieldTableCache>
                        <c:ptCount val="1"/>
                      </c15:dlblFieldTableCache>
                    </c15:dlblFTEntry>
                  </c15:dlblFieldTable>
                  <c15:showDataLabelsRange val="0"/>
                </c:ext>
                <c:ext xmlns:c16="http://schemas.microsoft.com/office/drawing/2014/chart" uri="{C3380CC4-5D6E-409C-BE32-E72D297353CC}">
                  <c16:uniqueId val="{00000027-2E31-4C4A-89ED-C14D20A5314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{0963D4FD-A1AA-40E5-9D56-C8CCB4A049AF}</c15:txfldGUID>
                      <c15:f>Diagramm!$K$63</c15:f>
                      <c15:dlblFieldTableCache>
                        <c:ptCount val="1"/>
                      </c15:dlblFieldTableCache>
                    </c15:dlblFTEntry>
                  </c15:dlblFieldTable>
                  <c15:showDataLabelsRange val="0"/>
                </c:ext>
                <c:ext xmlns:c16="http://schemas.microsoft.com/office/drawing/2014/chart" uri="{C3380CC4-5D6E-409C-BE32-E72D297353CC}">
                  <c16:uniqueId val="{00000028-2E31-4C4A-89ED-C14D20A5314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{859C2632-6844-4BD2-9055-D50E4F9CF9C7}</c15:txfldGUID>
                      <c15:f>Diagramm!$K$64</c15:f>
                      <c15:dlblFieldTableCache>
                        <c:ptCount val="1"/>
                      </c15:dlblFieldTableCache>
                    </c15:dlblFTEntry>
                  </c15:dlblFieldTable>
                  <c15:showDataLabelsRange val="0"/>
                </c:ext>
                <c:ext xmlns:c16="http://schemas.microsoft.com/office/drawing/2014/chart" uri="{C3380CC4-5D6E-409C-BE32-E72D297353CC}">
                  <c16:uniqueId val="{00000029-2E31-4C4A-89ED-C14D20A5314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{034053F7-0D6C-4827-BFFE-7D6937631C6D}</c15:txfldGUID>
                      <c15:f>Diagramm!$K$65</c15:f>
                      <c15:dlblFieldTableCache>
                        <c:ptCount val="1"/>
                      </c15:dlblFieldTableCache>
                    </c15:dlblFTEntry>
                  </c15:dlblFieldTable>
                  <c15:showDataLabelsRange val="0"/>
                </c:ext>
                <c:ext xmlns:c16="http://schemas.microsoft.com/office/drawing/2014/chart" uri="{C3380CC4-5D6E-409C-BE32-E72D297353CC}">
                  <c16:uniqueId val="{0000002A-2E31-4C4A-89ED-C14D20A5314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{195035C8-3C4C-4575-A6AB-8CAD95DC8B6E}</c15:txfldGUID>
                      <c15:f>Diagramm!$K$66</c15:f>
                      <c15:dlblFieldTableCache>
                        <c:ptCount val="1"/>
                      </c15:dlblFieldTableCache>
                    </c15:dlblFTEntry>
                  </c15:dlblFieldTable>
                  <c15:showDataLabelsRange val="0"/>
                </c:ext>
                <c:ext xmlns:c16="http://schemas.microsoft.com/office/drawing/2014/chart" uri="{C3380CC4-5D6E-409C-BE32-E72D297353CC}">
                  <c16:uniqueId val="{0000002B-2E31-4C4A-89ED-C14D20A5314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{79753E25-20AE-4560-9EBC-03FDE0F4F236}</c15:txfldGUID>
                      <c15:f>Diagramm!$K$67</c15:f>
                      <c15:dlblFieldTableCache>
                        <c:ptCount val="1"/>
                      </c15:dlblFieldTableCache>
                    </c15:dlblFTEntry>
                  </c15:dlblFieldTable>
                  <c15:showDataLabelsRange val="0"/>
                </c:ext>
                <c:ext xmlns:c16="http://schemas.microsoft.com/office/drawing/2014/chart" uri="{C3380CC4-5D6E-409C-BE32-E72D297353CC}">
                  <c16:uniqueId val="{0000002C-2E31-4C4A-89ED-C14D20A5314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E31-4C4A-89ED-C14D20A5314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{F7B70AE9-7917-4CE4-AC42-C07DB79E2109}</c15:txfldGUID>
                      <c15:f>Diagramm!$J$46</c15:f>
                      <c15:dlblFieldTableCache>
                        <c:ptCount val="1"/>
                      </c15:dlblFieldTableCache>
                    </c15:dlblFTEntry>
                  </c15:dlblFieldTable>
                  <c15:showDataLabelsRange val="0"/>
                </c:ext>
                <c:ext xmlns:c16="http://schemas.microsoft.com/office/drawing/2014/chart" uri="{C3380CC4-5D6E-409C-BE32-E72D297353CC}">
                  <c16:uniqueId val="{0000002E-2E31-4C4A-89ED-C14D20A5314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{20919FD0-71B0-40C0-948A-27B2B51C5598}</c15:txfldGUID>
                      <c15:f>Diagramm!$J$47</c15:f>
                      <c15:dlblFieldTableCache>
                        <c:ptCount val="1"/>
                      </c15:dlblFieldTableCache>
                    </c15:dlblFTEntry>
                  </c15:dlblFieldTable>
                  <c15:showDataLabelsRange val="0"/>
                </c:ext>
                <c:ext xmlns:c16="http://schemas.microsoft.com/office/drawing/2014/chart" uri="{C3380CC4-5D6E-409C-BE32-E72D297353CC}">
                  <c16:uniqueId val="{0000002F-2E31-4C4A-89ED-C14D20A5314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{7036FE7B-E276-4F44-BD5B-3308A5BE09E8}</c15:txfldGUID>
                      <c15:f>Diagramm!$J$48</c15:f>
                      <c15:dlblFieldTableCache>
                        <c:ptCount val="1"/>
                      </c15:dlblFieldTableCache>
                    </c15:dlblFTEntry>
                  </c15:dlblFieldTable>
                  <c15:showDataLabelsRange val="0"/>
                </c:ext>
                <c:ext xmlns:c16="http://schemas.microsoft.com/office/drawing/2014/chart" uri="{C3380CC4-5D6E-409C-BE32-E72D297353CC}">
                  <c16:uniqueId val="{00000030-2E31-4C4A-89ED-C14D20A5314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{62B0DC45-A56F-4EBA-95F3-3F05C3B71343}</c15:txfldGUID>
                      <c15:f>Diagramm!$J$49</c15:f>
                      <c15:dlblFieldTableCache>
                        <c:ptCount val="1"/>
                      </c15:dlblFieldTableCache>
                    </c15:dlblFTEntry>
                  </c15:dlblFieldTable>
                  <c15:showDataLabelsRange val="0"/>
                </c:ext>
                <c:ext xmlns:c16="http://schemas.microsoft.com/office/drawing/2014/chart" uri="{C3380CC4-5D6E-409C-BE32-E72D297353CC}">
                  <c16:uniqueId val="{00000031-2E31-4C4A-89ED-C14D20A5314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{F5C18FDF-E90A-448D-94CF-39C1DDD71C57}</c15:txfldGUID>
                      <c15:f>Diagramm!$J$50</c15:f>
                      <c15:dlblFieldTableCache>
                        <c:ptCount val="1"/>
                      </c15:dlblFieldTableCache>
                    </c15:dlblFTEntry>
                  </c15:dlblFieldTable>
                  <c15:showDataLabelsRange val="0"/>
                </c:ext>
                <c:ext xmlns:c16="http://schemas.microsoft.com/office/drawing/2014/chart" uri="{C3380CC4-5D6E-409C-BE32-E72D297353CC}">
                  <c16:uniqueId val="{00000032-2E31-4C4A-89ED-C14D20A5314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{62D98AB6-CF5A-43D2-91A3-B10887A0B711}</c15:txfldGUID>
                      <c15:f>Diagramm!$J$51</c15:f>
                      <c15:dlblFieldTableCache>
                        <c:ptCount val="1"/>
                      </c15:dlblFieldTableCache>
                    </c15:dlblFTEntry>
                  </c15:dlblFieldTable>
                  <c15:showDataLabelsRange val="0"/>
                </c:ext>
                <c:ext xmlns:c16="http://schemas.microsoft.com/office/drawing/2014/chart" uri="{C3380CC4-5D6E-409C-BE32-E72D297353CC}">
                  <c16:uniqueId val="{00000033-2E31-4C4A-89ED-C14D20A5314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{1CBD197D-8D49-4F36-93CA-84E6884C799D}</c15:txfldGUID>
                      <c15:f>Diagramm!$J$52</c15:f>
                      <c15:dlblFieldTableCache>
                        <c:ptCount val="1"/>
                      </c15:dlblFieldTableCache>
                    </c15:dlblFTEntry>
                  </c15:dlblFieldTable>
                  <c15:showDataLabelsRange val="0"/>
                </c:ext>
                <c:ext xmlns:c16="http://schemas.microsoft.com/office/drawing/2014/chart" uri="{C3380CC4-5D6E-409C-BE32-E72D297353CC}">
                  <c16:uniqueId val="{00000034-2E31-4C4A-89ED-C14D20A5314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{99FE84A5-DB42-4086-A7BE-98719383B9A8}</c15:txfldGUID>
                      <c15:f>Diagramm!$J$53</c15:f>
                      <c15:dlblFieldTableCache>
                        <c:ptCount val="1"/>
                      </c15:dlblFieldTableCache>
                    </c15:dlblFTEntry>
                  </c15:dlblFieldTable>
                  <c15:showDataLabelsRange val="0"/>
                </c:ext>
                <c:ext xmlns:c16="http://schemas.microsoft.com/office/drawing/2014/chart" uri="{C3380CC4-5D6E-409C-BE32-E72D297353CC}">
                  <c16:uniqueId val="{00000035-2E31-4C4A-89ED-C14D20A5314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{A7EE7CE0-ADD6-4F1C-AFF3-873E1E0FFB46}</c15:txfldGUID>
                      <c15:f>Diagramm!$J$54</c15:f>
                      <c15:dlblFieldTableCache>
                        <c:ptCount val="1"/>
                      </c15:dlblFieldTableCache>
                    </c15:dlblFTEntry>
                  </c15:dlblFieldTable>
                  <c15:showDataLabelsRange val="0"/>
                </c:ext>
                <c:ext xmlns:c16="http://schemas.microsoft.com/office/drawing/2014/chart" uri="{C3380CC4-5D6E-409C-BE32-E72D297353CC}">
                  <c16:uniqueId val="{00000036-2E31-4C4A-89ED-C14D20A5314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{30C9AAE8-660A-41CD-9258-FB27042351B1}</c15:txfldGUID>
                      <c15:f>Diagramm!$J$55</c15:f>
                      <c15:dlblFieldTableCache>
                        <c:ptCount val="1"/>
                      </c15:dlblFieldTableCache>
                    </c15:dlblFTEntry>
                  </c15:dlblFieldTable>
                  <c15:showDataLabelsRange val="0"/>
                </c:ext>
                <c:ext xmlns:c16="http://schemas.microsoft.com/office/drawing/2014/chart" uri="{C3380CC4-5D6E-409C-BE32-E72D297353CC}">
                  <c16:uniqueId val="{00000037-2E31-4C4A-89ED-C14D20A5314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{509372B3-4BB4-4395-8465-96C924DE2683}</c15:txfldGUID>
                      <c15:f>Diagramm!$J$56</c15:f>
                      <c15:dlblFieldTableCache>
                        <c:ptCount val="1"/>
                      </c15:dlblFieldTableCache>
                    </c15:dlblFTEntry>
                  </c15:dlblFieldTable>
                  <c15:showDataLabelsRange val="0"/>
                </c:ext>
                <c:ext xmlns:c16="http://schemas.microsoft.com/office/drawing/2014/chart" uri="{C3380CC4-5D6E-409C-BE32-E72D297353CC}">
                  <c16:uniqueId val="{00000038-2E31-4C4A-89ED-C14D20A5314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{DE7AC459-7096-4198-8D52-A86F343A808B}</c15:txfldGUID>
                      <c15:f>Diagramm!$J$57</c15:f>
                      <c15:dlblFieldTableCache>
                        <c:ptCount val="1"/>
                      </c15:dlblFieldTableCache>
                    </c15:dlblFTEntry>
                  </c15:dlblFieldTable>
                  <c15:showDataLabelsRange val="0"/>
                </c:ext>
                <c:ext xmlns:c16="http://schemas.microsoft.com/office/drawing/2014/chart" uri="{C3380CC4-5D6E-409C-BE32-E72D297353CC}">
                  <c16:uniqueId val="{00000039-2E31-4C4A-89ED-C14D20A5314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{278E37A1-88C9-4BA7-B448-CC024C21B559}</c15:txfldGUID>
                      <c15:f>Diagramm!$J$58</c15:f>
                      <c15:dlblFieldTableCache>
                        <c:ptCount val="1"/>
                      </c15:dlblFieldTableCache>
                    </c15:dlblFTEntry>
                  </c15:dlblFieldTable>
                  <c15:showDataLabelsRange val="0"/>
                </c:ext>
                <c:ext xmlns:c16="http://schemas.microsoft.com/office/drawing/2014/chart" uri="{C3380CC4-5D6E-409C-BE32-E72D297353CC}">
                  <c16:uniqueId val="{0000003A-2E31-4C4A-89ED-C14D20A5314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{C7D29B24-4BFC-45B1-8098-15E45EFBDD4D}</c15:txfldGUID>
                      <c15:f>Diagramm!$J$59</c15:f>
                      <c15:dlblFieldTableCache>
                        <c:ptCount val="1"/>
                      </c15:dlblFieldTableCache>
                    </c15:dlblFTEntry>
                  </c15:dlblFieldTable>
                  <c15:showDataLabelsRange val="0"/>
                </c:ext>
                <c:ext xmlns:c16="http://schemas.microsoft.com/office/drawing/2014/chart" uri="{C3380CC4-5D6E-409C-BE32-E72D297353CC}">
                  <c16:uniqueId val="{0000003B-2E31-4C4A-89ED-C14D20A5314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{A26D3A2E-37B7-4EC0-A7A9-3BA068EB282C}</c15:txfldGUID>
                      <c15:f>Diagramm!$J$60</c15:f>
                      <c15:dlblFieldTableCache>
                        <c:ptCount val="1"/>
                      </c15:dlblFieldTableCache>
                    </c15:dlblFTEntry>
                  </c15:dlblFieldTable>
                  <c15:showDataLabelsRange val="0"/>
                </c:ext>
                <c:ext xmlns:c16="http://schemas.microsoft.com/office/drawing/2014/chart" uri="{C3380CC4-5D6E-409C-BE32-E72D297353CC}">
                  <c16:uniqueId val="{0000003C-2E31-4C4A-89ED-C14D20A5314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{1527C968-74AE-42F3-9368-70CDEEE83503}</c15:txfldGUID>
                      <c15:f>Diagramm!$J$61</c15:f>
                      <c15:dlblFieldTableCache>
                        <c:ptCount val="1"/>
                      </c15:dlblFieldTableCache>
                    </c15:dlblFTEntry>
                  </c15:dlblFieldTable>
                  <c15:showDataLabelsRange val="0"/>
                </c:ext>
                <c:ext xmlns:c16="http://schemas.microsoft.com/office/drawing/2014/chart" uri="{C3380CC4-5D6E-409C-BE32-E72D297353CC}">
                  <c16:uniqueId val="{0000003D-2E31-4C4A-89ED-C14D20A5314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{70251E73-17CA-42CD-928C-F90CF5C00607}</c15:txfldGUID>
                      <c15:f>Diagramm!$J$62</c15:f>
                      <c15:dlblFieldTableCache>
                        <c:ptCount val="1"/>
                      </c15:dlblFieldTableCache>
                    </c15:dlblFTEntry>
                  </c15:dlblFieldTable>
                  <c15:showDataLabelsRange val="0"/>
                </c:ext>
                <c:ext xmlns:c16="http://schemas.microsoft.com/office/drawing/2014/chart" uri="{C3380CC4-5D6E-409C-BE32-E72D297353CC}">
                  <c16:uniqueId val="{0000003E-2E31-4C4A-89ED-C14D20A5314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{3E26619E-126E-48A0-9CC3-39CA854CEC72}</c15:txfldGUID>
                      <c15:f>Diagramm!$J$63</c15:f>
                      <c15:dlblFieldTableCache>
                        <c:ptCount val="1"/>
                      </c15:dlblFieldTableCache>
                    </c15:dlblFTEntry>
                  </c15:dlblFieldTable>
                  <c15:showDataLabelsRange val="0"/>
                </c:ext>
                <c:ext xmlns:c16="http://schemas.microsoft.com/office/drawing/2014/chart" uri="{C3380CC4-5D6E-409C-BE32-E72D297353CC}">
                  <c16:uniqueId val="{0000003F-2E31-4C4A-89ED-C14D20A5314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{32E2817E-A2DD-4F7B-923C-98450AA7F733}</c15:txfldGUID>
                      <c15:f>Diagramm!$J$64</c15:f>
                      <c15:dlblFieldTableCache>
                        <c:ptCount val="1"/>
                      </c15:dlblFieldTableCache>
                    </c15:dlblFTEntry>
                  </c15:dlblFieldTable>
                  <c15:showDataLabelsRange val="0"/>
                </c:ext>
                <c:ext xmlns:c16="http://schemas.microsoft.com/office/drawing/2014/chart" uri="{C3380CC4-5D6E-409C-BE32-E72D297353CC}">
                  <c16:uniqueId val="{00000040-2E31-4C4A-89ED-C14D20A5314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{22B19CAB-8A5B-4D5B-A21B-9917729343F0}</c15:txfldGUID>
                      <c15:f>Diagramm!$J$65</c15:f>
                      <c15:dlblFieldTableCache>
                        <c:ptCount val="1"/>
                      </c15:dlblFieldTableCache>
                    </c15:dlblFTEntry>
                  </c15:dlblFieldTable>
                  <c15:showDataLabelsRange val="0"/>
                </c:ext>
                <c:ext xmlns:c16="http://schemas.microsoft.com/office/drawing/2014/chart" uri="{C3380CC4-5D6E-409C-BE32-E72D297353CC}">
                  <c16:uniqueId val="{00000041-2E31-4C4A-89ED-C14D20A5314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{E2903F1C-B132-4CB4-8DDE-78D0CB406D15}</c15:txfldGUID>
                      <c15:f>Diagramm!$J$66</c15:f>
                      <c15:dlblFieldTableCache>
                        <c:ptCount val="1"/>
                      </c15:dlblFieldTableCache>
                    </c15:dlblFTEntry>
                  </c15:dlblFieldTable>
                  <c15:showDataLabelsRange val="0"/>
                </c:ext>
                <c:ext xmlns:c16="http://schemas.microsoft.com/office/drawing/2014/chart" uri="{C3380CC4-5D6E-409C-BE32-E72D297353CC}">
                  <c16:uniqueId val="{00000042-2E31-4C4A-89ED-C14D20A5314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{D267EAF0-B70C-437D-BB4D-4F944A58AA52}</c15:txfldGUID>
                      <c15:f>Diagramm!$J$67</c15:f>
                      <c15:dlblFieldTableCache>
                        <c:ptCount val="1"/>
                      </c15:dlblFieldTableCache>
                    </c15:dlblFTEntry>
                  </c15:dlblFieldTable>
                  <c15:showDataLabelsRange val="0"/>
                </c:ext>
                <c:ext xmlns:c16="http://schemas.microsoft.com/office/drawing/2014/chart" uri="{C3380CC4-5D6E-409C-BE32-E72D297353CC}">
                  <c16:uniqueId val="{00000043-2E31-4C4A-89ED-C14D20A5314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E31-4C4A-89ED-C14D20A5314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D97-4965-9E37-C0D03896881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97-4965-9E37-C0D03896881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97-4965-9E37-C0D03896881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97-4965-9E37-C0D03896881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D97-4965-9E37-C0D03896881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97-4965-9E37-C0D03896881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D97-4965-9E37-C0D03896881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97-4965-9E37-C0D03896881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D97-4965-9E37-C0D03896881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D97-4965-9E37-C0D03896881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D97-4965-9E37-C0D03896881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D97-4965-9E37-C0D03896881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D97-4965-9E37-C0D03896881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D97-4965-9E37-C0D03896881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D97-4965-9E37-C0D03896881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D97-4965-9E37-C0D03896881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D97-4965-9E37-C0D03896881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D97-4965-9E37-C0D03896881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D97-4965-9E37-C0D03896881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D97-4965-9E37-C0D03896881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D97-4965-9E37-C0D03896881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D97-4965-9E37-C0D03896881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D97-4965-9E37-C0D03896881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D97-4965-9E37-C0D03896881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D97-4965-9E37-C0D03896881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D97-4965-9E37-C0D03896881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D97-4965-9E37-C0D03896881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D97-4965-9E37-C0D03896881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D97-4965-9E37-C0D03896881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D97-4965-9E37-C0D03896881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D97-4965-9E37-C0D03896881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D97-4965-9E37-C0D03896881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D97-4965-9E37-C0D03896881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D97-4965-9E37-C0D03896881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D97-4965-9E37-C0D03896881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D97-4965-9E37-C0D03896881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D97-4965-9E37-C0D03896881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D97-4965-9E37-C0D03896881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D97-4965-9E37-C0D03896881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D97-4965-9E37-C0D03896881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D97-4965-9E37-C0D03896881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D97-4965-9E37-C0D03896881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D97-4965-9E37-C0D03896881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D97-4965-9E37-C0D03896881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D97-4965-9E37-C0D03896881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D97-4965-9E37-C0D03896881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D97-4965-9E37-C0D03896881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D97-4965-9E37-C0D03896881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D97-4965-9E37-C0D03896881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D97-4965-9E37-C0D03896881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D97-4965-9E37-C0D03896881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D97-4965-9E37-C0D03896881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D97-4965-9E37-C0D03896881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D97-4965-9E37-C0D03896881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D97-4965-9E37-C0D03896881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D97-4965-9E37-C0D03896881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D97-4965-9E37-C0D03896881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D97-4965-9E37-C0D03896881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D97-4965-9E37-C0D03896881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D97-4965-9E37-C0D03896881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D97-4965-9E37-C0D03896881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D97-4965-9E37-C0D03896881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D97-4965-9E37-C0D03896881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D97-4965-9E37-C0D03896881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D97-4965-9E37-C0D03896881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D97-4965-9E37-C0D03896881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D97-4965-9E37-C0D03896881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D97-4965-9E37-C0D03896881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D97-4965-9E37-C0D03896881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101.62646433057343</c:v>
                </c:pt>
                <c:pt idx="2">
                  <c:v>102.35318243572327</c:v>
                </c:pt>
                <c:pt idx="3">
                  <c:v>100.07433800722873</c:v>
                </c:pt>
                <c:pt idx="4">
                  <c:v>100.49985901412421</c:v>
                </c:pt>
                <c:pt idx="5">
                  <c:v>101.79949245084721</c:v>
                </c:pt>
                <c:pt idx="6">
                  <c:v>103.51695675578682</c:v>
                </c:pt>
                <c:pt idx="7">
                  <c:v>101.68029530132527</c:v>
                </c:pt>
                <c:pt idx="8">
                  <c:v>101.81743610776448</c:v>
                </c:pt>
                <c:pt idx="9">
                  <c:v>103.09015405911153</c:v>
                </c:pt>
                <c:pt idx="10">
                  <c:v>104.20137909820306</c:v>
                </c:pt>
                <c:pt idx="11">
                  <c:v>102.4967316910615</c:v>
                </c:pt>
                <c:pt idx="12">
                  <c:v>102.46981620568559</c:v>
                </c:pt>
                <c:pt idx="13">
                  <c:v>103.87454820435262</c:v>
                </c:pt>
                <c:pt idx="14">
                  <c:v>105.54843505677887</c:v>
                </c:pt>
                <c:pt idx="15">
                  <c:v>104.28468893389045</c:v>
                </c:pt>
                <c:pt idx="16">
                  <c:v>104.16036502524928</c:v>
                </c:pt>
                <c:pt idx="17">
                  <c:v>105.34849145112916</c:v>
                </c:pt>
                <c:pt idx="18">
                  <c:v>106.73015303375971</c:v>
                </c:pt>
                <c:pt idx="19">
                  <c:v>105.1985337468919</c:v>
                </c:pt>
                <c:pt idx="20">
                  <c:v>104.83709722898669</c:v>
                </c:pt>
                <c:pt idx="21">
                  <c:v>105.36643510804645</c:v>
                </c:pt>
                <c:pt idx="22">
                  <c:v>106.40332213990926</c:v>
                </c:pt>
                <c:pt idx="23">
                  <c:v>105.07036476891133</c:v>
                </c:pt>
                <c:pt idx="24">
                  <c:v>104.43721001768731</c:v>
                </c:pt>
              </c:numCache>
            </c:numRef>
          </c:val>
          <c:smooth val="0"/>
          <c:extLst>
            <c:ext xmlns:c16="http://schemas.microsoft.com/office/drawing/2014/chart" uri="{C3380CC4-5D6E-409C-BE32-E72D297353CC}">
              <c16:uniqueId val="{00000000-36F2-43A7-88FA-B51C58FA18D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104.24920127795528</c:v>
                </c:pt>
                <c:pt idx="2">
                  <c:v>104.0894568690096</c:v>
                </c:pt>
                <c:pt idx="3">
                  <c:v>103.67412140575081</c:v>
                </c:pt>
                <c:pt idx="4">
                  <c:v>101.82108626198084</c:v>
                </c:pt>
                <c:pt idx="5">
                  <c:v>105.2076677316294</c:v>
                </c:pt>
                <c:pt idx="6">
                  <c:v>108.8817891373802</c:v>
                </c:pt>
                <c:pt idx="7">
                  <c:v>108.7220447284345</c:v>
                </c:pt>
                <c:pt idx="8">
                  <c:v>108.27476038338659</c:v>
                </c:pt>
                <c:pt idx="9">
                  <c:v>111.15015974440894</c:v>
                </c:pt>
                <c:pt idx="10">
                  <c:v>113.32268370607028</c:v>
                </c:pt>
                <c:pt idx="11">
                  <c:v>113.03514376996806</c:v>
                </c:pt>
                <c:pt idx="12">
                  <c:v>112.84345047923323</c:v>
                </c:pt>
                <c:pt idx="13">
                  <c:v>116.90095846645367</c:v>
                </c:pt>
                <c:pt idx="14">
                  <c:v>119.45686900958465</c:v>
                </c:pt>
                <c:pt idx="15">
                  <c:v>119.00958466453675</c:v>
                </c:pt>
                <c:pt idx="16">
                  <c:v>117.60383386581469</c:v>
                </c:pt>
                <c:pt idx="17">
                  <c:v>120.3514376996805</c:v>
                </c:pt>
                <c:pt idx="18">
                  <c:v>125.01597444089457</c:v>
                </c:pt>
                <c:pt idx="19">
                  <c:v>122.58785942492013</c:v>
                </c:pt>
                <c:pt idx="20">
                  <c:v>120.926517571885</c:v>
                </c:pt>
                <c:pt idx="21">
                  <c:v>126.45367412140575</c:v>
                </c:pt>
                <c:pt idx="22">
                  <c:v>128.72204472843453</c:v>
                </c:pt>
                <c:pt idx="23">
                  <c:v>128.59424920127796</c:v>
                </c:pt>
                <c:pt idx="24">
                  <c:v>123.29073482428115</c:v>
                </c:pt>
              </c:numCache>
            </c:numRef>
          </c:val>
          <c:smooth val="0"/>
          <c:extLst>
            <c:ext xmlns:c16="http://schemas.microsoft.com/office/drawing/2014/chart" uri="{C3380CC4-5D6E-409C-BE32-E72D297353CC}">
              <c16:uniqueId val="{00000001-36F2-43A7-88FA-B51C58FA18D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98.860366064233915</c:v>
                </c:pt>
                <c:pt idx="2">
                  <c:v>99.942442730516873</c:v>
                </c:pt>
                <c:pt idx="3">
                  <c:v>100.64464141821112</c:v>
                </c:pt>
                <c:pt idx="4">
                  <c:v>95.176700817313233</c:v>
                </c:pt>
                <c:pt idx="5">
                  <c:v>94.716242661448135</c:v>
                </c:pt>
                <c:pt idx="6">
                  <c:v>93.57660872568205</c:v>
                </c:pt>
                <c:pt idx="7">
                  <c:v>93.714746172441579</c:v>
                </c:pt>
                <c:pt idx="8">
                  <c:v>94.992517554967193</c:v>
                </c:pt>
                <c:pt idx="9">
                  <c:v>94.877403016000912</c:v>
                </c:pt>
                <c:pt idx="10">
                  <c:v>93.760791988028089</c:v>
                </c:pt>
                <c:pt idx="11">
                  <c:v>94.888914469897543</c:v>
                </c:pt>
                <c:pt idx="12">
                  <c:v>94.704731207551518</c:v>
                </c:pt>
                <c:pt idx="13">
                  <c:v>94.716242661448135</c:v>
                </c:pt>
                <c:pt idx="14">
                  <c:v>93.944975250374114</c:v>
                </c:pt>
                <c:pt idx="15">
                  <c:v>94.186715782203294</c:v>
                </c:pt>
                <c:pt idx="16">
                  <c:v>93.449982732819166</c:v>
                </c:pt>
                <c:pt idx="17">
                  <c:v>93.461494186715782</c:v>
                </c:pt>
                <c:pt idx="18">
                  <c:v>91.826867733394721</c:v>
                </c:pt>
                <c:pt idx="19">
                  <c:v>91.377921031426268</c:v>
                </c:pt>
                <c:pt idx="20">
                  <c:v>92.034073903534022</c:v>
                </c:pt>
                <c:pt idx="21">
                  <c:v>92.96650166916082</c:v>
                </c:pt>
                <c:pt idx="22">
                  <c:v>91.0556003223207</c:v>
                </c:pt>
                <c:pt idx="23">
                  <c:v>89.570622769655799</c:v>
                </c:pt>
                <c:pt idx="24">
                  <c:v>86.508576033152991</c:v>
                </c:pt>
              </c:numCache>
            </c:numRef>
          </c:val>
          <c:smooth val="0"/>
          <c:extLst>
            <c:ext xmlns:c16="http://schemas.microsoft.com/office/drawing/2014/chart" uri="{C3380CC4-5D6E-409C-BE32-E72D297353CC}">
              <c16:uniqueId val="{00000002-36F2-43A7-88FA-B51C58FA18D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6F2-43A7-88FA-B51C58FA18D5}"/>
                </c:ext>
              </c:extLst>
            </c:dLbl>
            <c:dLbl>
              <c:idx val="1"/>
              <c:delete val="1"/>
              <c:extLst>
                <c:ext xmlns:c15="http://schemas.microsoft.com/office/drawing/2012/chart" uri="{CE6537A1-D6FC-4f65-9D91-7224C49458BB}"/>
                <c:ext xmlns:c16="http://schemas.microsoft.com/office/drawing/2014/chart" uri="{C3380CC4-5D6E-409C-BE32-E72D297353CC}">
                  <c16:uniqueId val="{00000004-36F2-43A7-88FA-B51C58FA18D5}"/>
                </c:ext>
              </c:extLst>
            </c:dLbl>
            <c:dLbl>
              <c:idx val="2"/>
              <c:delete val="1"/>
              <c:extLst>
                <c:ext xmlns:c15="http://schemas.microsoft.com/office/drawing/2012/chart" uri="{CE6537A1-D6FC-4f65-9D91-7224C49458BB}"/>
                <c:ext xmlns:c16="http://schemas.microsoft.com/office/drawing/2014/chart" uri="{C3380CC4-5D6E-409C-BE32-E72D297353CC}">
                  <c16:uniqueId val="{00000005-36F2-43A7-88FA-B51C58FA18D5}"/>
                </c:ext>
              </c:extLst>
            </c:dLbl>
            <c:dLbl>
              <c:idx val="3"/>
              <c:delete val="1"/>
              <c:extLst>
                <c:ext xmlns:c15="http://schemas.microsoft.com/office/drawing/2012/chart" uri="{CE6537A1-D6FC-4f65-9D91-7224C49458BB}"/>
                <c:ext xmlns:c16="http://schemas.microsoft.com/office/drawing/2014/chart" uri="{C3380CC4-5D6E-409C-BE32-E72D297353CC}">
                  <c16:uniqueId val="{00000006-36F2-43A7-88FA-B51C58FA18D5}"/>
                </c:ext>
              </c:extLst>
            </c:dLbl>
            <c:dLbl>
              <c:idx val="4"/>
              <c:delete val="1"/>
              <c:extLst>
                <c:ext xmlns:c15="http://schemas.microsoft.com/office/drawing/2012/chart" uri="{CE6537A1-D6FC-4f65-9D91-7224C49458BB}"/>
                <c:ext xmlns:c16="http://schemas.microsoft.com/office/drawing/2014/chart" uri="{C3380CC4-5D6E-409C-BE32-E72D297353CC}">
                  <c16:uniqueId val="{00000007-36F2-43A7-88FA-B51C58FA18D5}"/>
                </c:ext>
              </c:extLst>
            </c:dLbl>
            <c:dLbl>
              <c:idx val="5"/>
              <c:delete val="1"/>
              <c:extLst>
                <c:ext xmlns:c15="http://schemas.microsoft.com/office/drawing/2012/chart" uri="{CE6537A1-D6FC-4f65-9D91-7224C49458BB}"/>
                <c:ext xmlns:c16="http://schemas.microsoft.com/office/drawing/2014/chart" uri="{C3380CC4-5D6E-409C-BE32-E72D297353CC}">
                  <c16:uniqueId val="{00000008-36F2-43A7-88FA-B51C58FA18D5}"/>
                </c:ext>
              </c:extLst>
            </c:dLbl>
            <c:dLbl>
              <c:idx val="6"/>
              <c:delete val="1"/>
              <c:extLst>
                <c:ext xmlns:c15="http://schemas.microsoft.com/office/drawing/2012/chart" uri="{CE6537A1-D6FC-4f65-9D91-7224C49458BB}"/>
                <c:ext xmlns:c16="http://schemas.microsoft.com/office/drawing/2014/chart" uri="{C3380CC4-5D6E-409C-BE32-E72D297353CC}">
                  <c16:uniqueId val="{00000009-36F2-43A7-88FA-B51C58FA18D5}"/>
                </c:ext>
              </c:extLst>
            </c:dLbl>
            <c:dLbl>
              <c:idx val="7"/>
              <c:delete val="1"/>
              <c:extLst>
                <c:ext xmlns:c15="http://schemas.microsoft.com/office/drawing/2012/chart" uri="{CE6537A1-D6FC-4f65-9D91-7224C49458BB}"/>
                <c:ext xmlns:c16="http://schemas.microsoft.com/office/drawing/2014/chart" uri="{C3380CC4-5D6E-409C-BE32-E72D297353CC}">
                  <c16:uniqueId val="{0000000A-36F2-43A7-88FA-B51C58FA18D5}"/>
                </c:ext>
              </c:extLst>
            </c:dLbl>
            <c:dLbl>
              <c:idx val="8"/>
              <c:delete val="1"/>
              <c:extLst>
                <c:ext xmlns:c15="http://schemas.microsoft.com/office/drawing/2012/chart" uri="{CE6537A1-D6FC-4f65-9D91-7224C49458BB}"/>
                <c:ext xmlns:c16="http://schemas.microsoft.com/office/drawing/2014/chart" uri="{C3380CC4-5D6E-409C-BE32-E72D297353CC}">
                  <c16:uniqueId val="{0000000B-36F2-43A7-88FA-B51C58FA18D5}"/>
                </c:ext>
              </c:extLst>
            </c:dLbl>
            <c:dLbl>
              <c:idx val="9"/>
              <c:delete val="1"/>
              <c:extLst>
                <c:ext xmlns:c15="http://schemas.microsoft.com/office/drawing/2012/chart" uri="{CE6537A1-D6FC-4f65-9D91-7224C49458BB}"/>
                <c:ext xmlns:c16="http://schemas.microsoft.com/office/drawing/2014/chart" uri="{C3380CC4-5D6E-409C-BE32-E72D297353CC}">
                  <c16:uniqueId val="{0000000C-36F2-43A7-88FA-B51C58FA18D5}"/>
                </c:ext>
              </c:extLst>
            </c:dLbl>
            <c:dLbl>
              <c:idx val="10"/>
              <c:delete val="1"/>
              <c:extLst>
                <c:ext xmlns:c15="http://schemas.microsoft.com/office/drawing/2012/chart" uri="{CE6537A1-D6FC-4f65-9D91-7224C49458BB}"/>
                <c:ext xmlns:c16="http://schemas.microsoft.com/office/drawing/2014/chart" uri="{C3380CC4-5D6E-409C-BE32-E72D297353CC}">
                  <c16:uniqueId val="{0000000D-36F2-43A7-88FA-B51C58FA18D5}"/>
                </c:ext>
              </c:extLst>
            </c:dLbl>
            <c:dLbl>
              <c:idx val="11"/>
              <c:delete val="1"/>
              <c:extLst>
                <c:ext xmlns:c15="http://schemas.microsoft.com/office/drawing/2012/chart" uri="{CE6537A1-D6FC-4f65-9D91-7224C49458BB}"/>
                <c:ext xmlns:c16="http://schemas.microsoft.com/office/drawing/2014/chart" uri="{C3380CC4-5D6E-409C-BE32-E72D297353CC}">
                  <c16:uniqueId val="{0000000E-36F2-43A7-88FA-B51C58FA18D5}"/>
                </c:ext>
              </c:extLst>
            </c:dLbl>
            <c:dLbl>
              <c:idx val="12"/>
              <c:delete val="1"/>
              <c:extLst>
                <c:ext xmlns:c15="http://schemas.microsoft.com/office/drawing/2012/chart" uri="{CE6537A1-D6FC-4f65-9D91-7224C49458BB}"/>
                <c:ext xmlns:c16="http://schemas.microsoft.com/office/drawing/2014/chart" uri="{C3380CC4-5D6E-409C-BE32-E72D297353CC}">
                  <c16:uniqueId val="{0000000F-36F2-43A7-88FA-B51C58FA18D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6F2-43A7-88FA-B51C58FA18D5}"/>
                </c:ext>
              </c:extLst>
            </c:dLbl>
            <c:dLbl>
              <c:idx val="14"/>
              <c:delete val="1"/>
              <c:extLst>
                <c:ext xmlns:c15="http://schemas.microsoft.com/office/drawing/2012/chart" uri="{CE6537A1-D6FC-4f65-9D91-7224C49458BB}"/>
                <c:ext xmlns:c16="http://schemas.microsoft.com/office/drawing/2014/chart" uri="{C3380CC4-5D6E-409C-BE32-E72D297353CC}">
                  <c16:uniqueId val="{00000011-36F2-43A7-88FA-B51C58FA18D5}"/>
                </c:ext>
              </c:extLst>
            </c:dLbl>
            <c:dLbl>
              <c:idx val="15"/>
              <c:delete val="1"/>
              <c:extLst>
                <c:ext xmlns:c15="http://schemas.microsoft.com/office/drawing/2012/chart" uri="{CE6537A1-D6FC-4f65-9D91-7224C49458BB}"/>
                <c:ext xmlns:c16="http://schemas.microsoft.com/office/drawing/2014/chart" uri="{C3380CC4-5D6E-409C-BE32-E72D297353CC}">
                  <c16:uniqueId val="{00000012-36F2-43A7-88FA-B51C58FA18D5}"/>
                </c:ext>
              </c:extLst>
            </c:dLbl>
            <c:dLbl>
              <c:idx val="16"/>
              <c:delete val="1"/>
              <c:extLst>
                <c:ext xmlns:c15="http://schemas.microsoft.com/office/drawing/2012/chart" uri="{CE6537A1-D6FC-4f65-9D91-7224C49458BB}"/>
                <c:ext xmlns:c16="http://schemas.microsoft.com/office/drawing/2014/chart" uri="{C3380CC4-5D6E-409C-BE32-E72D297353CC}">
                  <c16:uniqueId val="{00000013-36F2-43A7-88FA-B51C58FA18D5}"/>
                </c:ext>
              </c:extLst>
            </c:dLbl>
            <c:dLbl>
              <c:idx val="17"/>
              <c:delete val="1"/>
              <c:extLst>
                <c:ext xmlns:c15="http://schemas.microsoft.com/office/drawing/2012/chart" uri="{CE6537A1-D6FC-4f65-9D91-7224C49458BB}"/>
                <c:ext xmlns:c16="http://schemas.microsoft.com/office/drawing/2014/chart" uri="{C3380CC4-5D6E-409C-BE32-E72D297353CC}">
                  <c16:uniqueId val="{00000014-36F2-43A7-88FA-B51C58FA18D5}"/>
                </c:ext>
              </c:extLst>
            </c:dLbl>
            <c:dLbl>
              <c:idx val="18"/>
              <c:delete val="1"/>
              <c:extLst>
                <c:ext xmlns:c15="http://schemas.microsoft.com/office/drawing/2012/chart" uri="{CE6537A1-D6FC-4f65-9D91-7224C49458BB}"/>
                <c:ext xmlns:c16="http://schemas.microsoft.com/office/drawing/2014/chart" uri="{C3380CC4-5D6E-409C-BE32-E72D297353CC}">
                  <c16:uniqueId val="{00000015-36F2-43A7-88FA-B51C58FA18D5}"/>
                </c:ext>
              </c:extLst>
            </c:dLbl>
            <c:dLbl>
              <c:idx val="19"/>
              <c:delete val="1"/>
              <c:extLst>
                <c:ext xmlns:c15="http://schemas.microsoft.com/office/drawing/2012/chart" uri="{CE6537A1-D6FC-4f65-9D91-7224C49458BB}"/>
                <c:ext xmlns:c16="http://schemas.microsoft.com/office/drawing/2014/chart" uri="{C3380CC4-5D6E-409C-BE32-E72D297353CC}">
                  <c16:uniqueId val="{00000016-36F2-43A7-88FA-B51C58FA18D5}"/>
                </c:ext>
              </c:extLst>
            </c:dLbl>
            <c:dLbl>
              <c:idx val="20"/>
              <c:delete val="1"/>
              <c:extLst>
                <c:ext xmlns:c15="http://schemas.microsoft.com/office/drawing/2012/chart" uri="{CE6537A1-D6FC-4f65-9D91-7224C49458BB}"/>
                <c:ext xmlns:c16="http://schemas.microsoft.com/office/drawing/2014/chart" uri="{C3380CC4-5D6E-409C-BE32-E72D297353CC}">
                  <c16:uniqueId val="{00000017-36F2-43A7-88FA-B51C58FA18D5}"/>
                </c:ext>
              </c:extLst>
            </c:dLbl>
            <c:dLbl>
              <c:idx val="21"/>
              <c:delete val="1"/>
              <c:extLst>
                <c:ext xmlns:c15="http://schemas.microsoft.com/office/drawing/2012/chart" uri="{CE6537A1-D6FC-4f65-9D91-7224C49458BB}"/>
                <c:ext xmlns:c16="http://schemas.microsoft.com/office/drawing/2014/chart" uri="{C3380CC4-5D6E-409C-BE32-E72D297353CC}">
                  <c16:uniqueId val="{00000018-36F2-43A7-88FA-B51C58FA18D5}"/>
                </c:ext>
              </c:extLst>
            </c:dLbl>
            <c:dLbl>
              <c:idx val="22"/>
              <c:delete val="1"/>
              <c:extLst>
                <c:ext xmlns:c15="http://schemas.microsoft.com/office/drawing/2012/chart" uri="{CE6537A1-D6FC-4f65-9D91-7224C49458BB}"/>
                <c:ext xmlns:c16="http://schemas.microsoft.com/office/drawing/2014/chart" uri="{C3380CC4-5D6E-409C-BE32-E72D297353CC}">
                  <c16:uniqueId val="{00000019-36F2-43A7-88FA-B51C58FA18D5}"/>
                </c:ext>
              </c:extLst>
            </c:dLbl>
            <c:dLbl>
              <c:idx val="23"/>
              <c:delete val="1"/>
              <c:extLst>
                <c:ext xmlns:c15="http://schemas.microsoft.com/office/drawing/2012/chart" uri="{CE6537A1-D6FC-4f65-9D91-7224C49458BB}"/>
                <c:ext xmlns:c16="http://schemas.microsoft.com/office/drawing/2014/chart" uri="{C3380CC4-5D6E-409C-BE32-E72D297353CC}">
                  <c16:uniqueId val="{0000001A-36F2-43A7-88FA-B51C58FA18D5}"/>
                </c:ext>
              </c:extLst>
            </c:dLbl>
            <c:dLbl>
              <c:idx val="24"/>
              <c:delete val="1"/>
              <c:extLst>
                <c:ext xmlns:c15="http://schemas.microsoft.com/office/drawing/2012/chart" uri="{CE6537A1-D6FC-4f65-9D91-7224C49458BB}"/>
                <c:ext xmlns:c16="http://schemas.microsoft.com/office/drawing/2014/chart" uri="{C3380CC4-5D6E-409C-BE32-E72D297353CC}">
                  <c16:uniqueId val="{0000001B-36F2-43A7-88FA-B51C58FA18D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6F2-43A7-88FA-B51C58FA18D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Plauen (078)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81484</v>
      </c>
      <c r="F11" s="238">
        <v>81978</v>
      </c>
      <c r="G11" s="238">
        <v>83018</v>
      </c>
      <c r="H11" s="238">
        <v>82209</v>
      </c>
      <c r="I11" s="265">
        <v>81796</v>
      </c>
      <c r="J11" s="263">
        <v>-312</v>
      </c>
      <c r="K11" s="266">
        <v>-0.38143674507310871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14.498551862942419</v>
      </c>
      <c r="E13" s="115">
        <v>11814</v>
      </c>
      <c r="F13" s="114">
        <v>11869</v>
      </c>
      <c r="G13" s="114">
        <v>12308</v>
      </c>
      <c r="H13" s="114">
        <v>12422</v>
      </c>
      <c r="I13" s="140">
        <v>12196</v>
      </c>
      <c r="J13" s="115">
        <v>-382</v>
      </c>
      <c r="K13" s="116">
        <v>-3.1321744834371925</v>
      </c>
    </row>
    <row r="14" spans="1:255" ht="14.1" customHeight="1" x14ac:dyDescent="0.2">
      <c r="A14" s="306" t="s">
        <v>230</v>
      </c>
      <c r="B14" s="307"/>
      <c r="C14" s="308"/>
      <c r="D14" s="113">
        <v>64.156153355259931</v>
      </c>
      <c r="E14" s="115">
        <v>52277</v>
      </c>
      <c r="F14" s="114">
        <v>52623</v>
      </c>
      <c r="G14" s="114">
        <v>53186</v>
      </c>
      <c r="H14" s="114">
        <v>52226</v>
      </c>
      <c r="I14" s="140">
        <v>51988</v>
      </c>
      <c r="J14" s="115">
        <v>289</v>
      </c>
      <c r="K14" s="116">
        <v>0.55589751481111027</v>
      </c>
    </row>
    <row r="15" spans="1:255" ht="14.1" customHeight="1" x14ac:dyDescent="0.2">
      <c r="A15" s="306" t="s">
        <v>231</v>
      </c>
      <c r="B15" s="307"/>
      <c r="C15" s="308"/>
      <c r="D15" s="113">
        <v>10.406951057876393</v>
      </c>
      <c r="E15" s="115">
        <v>8480</v>
      </c>
      <c r="F15" s="114">
        <v>8527</v>
      </c>
      <c r="G15" s="114">
        <v>8562</v>
      </c>
      <c r="H15" s="114">
        <v>8563</v>
      </c>
      <c r="I15" s="140">
        <v>8561</v>
      </c>
      <c r="J15" s="115">
        <v>-81</v>
      </c>
      <c r="K15" s="116">
        <v>-0.94615115056652255</v>
      </c>
    </row>
    <row r="16" spans="1:255" ht="14.1" customHeight="1" x14ac:dyDescent="0.2">
      <c r="A16" s="306" t="s">
        <v>232</v>
      </c>
      <c r="B16" s="307"/>
      <c r="C16" s="308"/>
      <c r="D16" s="113">
        <v>10.033871680329881</v>
      </c>
      <c r="E16" s="115">
        <v>8176</v>
      </c>
      <c r="F16" s="114">
        <v>8217</v>
      </c>
      <c r="G16" s="114">
        <v>8212</v>
      </c>
      <c r="H16" s="114">
        <v>8267</v>
      </c>
      <c r="I16" s="140">
        <v>8316</v>
      </c>
      <c r="J16" s="115">
        <v>-140</v>
      </c>
      <c r="K16" s="116">
        <v>-1.6835016835016836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1.38432084826469</v>
      </c>
      <c r="E18" s="115">
        <v>1128</v>
      </c>
      <c r="F18" s="114">
        <v>1080</v>
      </c>
      <c r="G18" s="114">
        <v>1121</v>
      </c>
      <c r="H18" s="114">
        <v>1092</v>
      </c>
      <c r="I18" s="140">
        <v>1086</v>
      </c>
      <c r="J18" s="115">
        <v>42</v>
      </c>
      <c r="K18" s="116">
        <v>3.867403314917127</v>
      </c>
    </row>
    <row r="19" spans="1:255" ht="14.1" customHeight="1" x14ac:dyDescent="0.2">
      <c r="A19" s="306" t="s">
        <v>235</v>
      </c>
      <c r="B19" s="307" t="s">
        <v>236</v>
      </c>
      <c r="C19" s="308"/>
      <c r="D19" s="113">
        <v>0.78174856413529037</v>
      </c>
      <c r="E19" s="115">
        <v>637</v>
      </c>
      <c r="F19" s="114">
        <v>582</v>
      </c>
      <c r="G19" s="114">
        <v>619</v>
      </c>
      <c r="H19" s="114">
        <v>597</v>
      </c>
      <c r="I19" s="140">
        <v>595</v>
      </c>
      <c r="J19" s="115">
        <v>42</v>
      </c>
      <c r="K19" s="116">
        <v>7.0588235294117645</v>
      </c>
    </row>
    <row r="20" spans="1:255" ht="14.1" customHeight="1" x14ac:dyDescent="0.2">
      <c r="A20" s="306">
        <v>12</v>
      </c>
      <c r="B20" s="307" t="s">
        <v>237</v>
      </c>
      <c r="C20" s="308"/>
      <c r="D20" s="113">
        <v>0.66761572824112714</v>
      </c>
      <c r="E20" s="115">
        <v>544</v>
      </c>
      <c r="F20" s="114">
        <v>533</v>
      </c>
      <c r="G20" s="114">
        <v>586</v>
      </c>
      <c r="H20" s="114">
        <v>589</v>
      </c>
      <c r="I20" s="140">
        <v>538</v>
      </c>
      <c r="J20" s="115">
        <v>6</v>
      </c>
      <c r="K20" s="116">
        <v>1.1152416356877324</v>
      </c>
    </row>
    <row r="21" spans="1:255" ht="14.1" customHeight="1" x14ac:dyDescent="0.2">
      <c r="A21" s="306">
        <v>21</v>
      </c>
      <c r="B21" s="307" t="s">
        <v>238</v>
      </c>
      <c r="C21" s="308"/>
      <c r="D21" s="113">
        <v>0.55102842275784203</v>
      </c>
      <c r="E21" s="115">
        <v>449</v>
      </c>
      <c r="F21" s="114">
        <v>463</v>
      </c>
      <c r="G21" s="114">
        <v>461</v>
      </c>
      <c r="H21" s="114">
        <v>456</v>
      </c>
      <c r="I21" s="140">
        <v>451</v>
      </c>
      <c r="J21" s="115">
        <v>-2</v>
      </c>
      <c r="K21" s="116">
        <v>-0.44345898004434592</v>
      </c>
    </row>
    <row r="22" spans="1:255" ht="14.1" customHeight="1" x14ac:dyDescent="0.2">
      <c r="A22" s="306">
        <v>22</v>
      </c>
      <c r="B22" s="307" t="s">
        <v>239</v>
      </c>
      <c r="C22" s="308"/>
      <c r="D22" s="113">
        <v>1.8813509400618527</v>
      </c>
      <c r="E22" s="115">
        <v>1533</v>
      </c>
      <c r="F22" s="114">
        <v>1560</v>
      </c>
      <c r="G22" s="114">
        <v>1583</v>
      </c>
      <c r="H22" s="114">
        <v>1621</v>
      </c>
      <c r="I22" s="140">
        <v>1647</v>
      </c>
      <c r="J22" s="115">
        <v>-114</v>
      </c>
      <c r="K22" s="116">
        <v>-6.9216757741347905</v>
      </c>
    </row>
    <row r="23" spans="1:255" ht="14.1" customHeight="1" x14ac:dyDescent="0.2">
      <c r="A23" s="306">
        <v>23</v>
      </c>
      <c r="B23" s="307" t="s">
        <v>240</v>
      </c>
      <c r="C23" s="308"/>
      <c r="D23" s="113">
        <v>0.68111531098129696</v>
      </c>
      <c r="E23" s="115">
        <v>555</v>
      </c>
      <c r="F23" s="114">
        <v>565</v>
      </c>
      <c r="G23" s="114">
        <v>593</v>
      </c>
      <c r="H23" s="114">
        <v>596</v>
      </c>
      <c r="I23" s="140">
        <v>596</v>
      </c>
      <c r="J23" s="115">
        <v>-41</v>
      </c>
      <c r="K23" s="116">
        <v>-6.8791946308724832</v>
      </c>
    </row>
    <row r="24" spans="1:255" ht="14.1" customHeight="1" x14ac:dyDescent="0.2">
      <c r="A24" s="306">
        <v>24</v>
      </c>
      <c r="B24" s="307" t="s">
        <v>241</v>
      </c>
      <c r="C24" s="308"/>
      <c r="D24" s="113">
        <v>7.0811447646163668</v>
      </c>
      <c r="E24" s="115">
        <v>5770</v>
      </c>
      <c r="F24" s="114">
        <v>5866</v>
      </c>
      <c r="G24" s="114">
        <v>6083</v>
      </c>
      <c r="H24" s="114">
        <v>6069</v>
      </c>
      <c r="I24" s="140">
        <v>6130</v>
      </c>
      <c r="J24" s="115">
        <v>-360</v>
      </c>
      <c r="K24" s="116">
        <v>-5.8727569331158236</v>
      </c>
    </row>
    <row r="25" spans="1:255" ht="14.1" customHeight="1" x14ac:dyDescent="0.2">
      <c r="A25" s="306">
        <v>25</v>
      </c>
      <c r="B25" s="307" t="s">
        <v>242</v>
      </c>
      <c r="C25" s="308"/>
      <c r="D25" s="113">
        <v>6.5877963772028867</v>
      </c>
      <c r="E25" s="115">
        <v>5368</v>
      </c>
      <c r="F25" s="114">
        <v>5399</v>
      </c>
      <c r="G25" s="114">
        <v>5492</v>
      </c>
      <c r="H25" s="114">
        <v>5273</v>
      </c>
      <c r="I25" s="140">
        <v>5206</v>
      </c>
      <c r="J25" s="115">
        <v>162</v>
      </c>
      <c r="K25" s="116">
        <v>3.1117940837495199</v>
      </c>
    </row>
    <row r="26" spans="1:255" ht="14.1" customHeight="1" x14ac:dyDescent="0.2">
      <c r="A26" s="306">
        <v>26</v>
      </c>
      <c r="B26" s="307" t="s">
        <v>243</v>
      </c>
      <c r="C26" s="308"/>
      <c r="D26" s="113">
        <v>2.602964999263659</v>
      </c>
      <c r="E26" s="115">
        <v>2121</v>
      </c>
      <c r="F26" s="114">
        <v>2153</v>
      </c>
      <c r="G26" s="114">
        <v>2170</v>
      </c>
      <c r="H26" s="114">
        <v>2152</v>
      </c>
      <c r="I26" s="140">
        <v>2176</v>
      </c>
      <c r="J26" s="115">
        <v>-55</v>
      </c>
      <c r="K26" s="116">
        <v>-2.5275735294117645</v>
      </c>
    </row>
    <row r="27" spans="1:255" ht="14.1" customHeight="1" x14ac:dyDescent="0.2">
      <c r="A27" s="306">
        <v>27</v>
      </c>
      <c r="B27" s="307" t="s">
        <v>244</v>
      </c>
      <c r="C27" s="308"/>
      <c r="D27" s="113">
        <v>2.9600903244808796</v>
      </c>
      <c r="E27" s="115">
        <v>2412</v>
      </c>
      <c r="F27" s="114">
        <v>2413</v>
      </c>
      <c r="G27" s="114">
        <v>2434</v>
      </c>
      <c r="H27" s="114">
        <v>2426</v>
      </c>
      <c r="I27" s="140">
        <v>2416</v>
      </c>
      <c r="J27" s="115">
        <v>-4</v>
      </c>
      <c r="K27" s="116">
        <v>-0.16556291390728478</v>
      </c>
    </row>
    <row r="28" spans="1:255" ht="14.1" customHeight="1" x14ac:dyDescent="0.2">
      <c r="A28" s="306">
        <v>28</v>
      </c>
      <c r="B28" s="307" t="s">
        <v>245</v>
      </c>
      <c r="C28" s="308"/>
      <c r="D28" s="113">
        <v>1.8788964704727309</v>
      </c>
      <c r="E28" s="115">
        <v>1531</v>
      </c>
      <c r="F28" s="114">
        <v>1527</v>
      </c>
      <c r="G28" s="114">
        <v>1518</v>
      </c>
      <c r="H28" s="114">
        <v>1492</v>
      </c>
      <c r="I28" s="140">
        <v>1495</v>
      </c>
      <c r="J28" s="115">
        <v>36</v>
      </c>
      <c r="K28" s="116">
        <v>2.408026755852843</v>
      </c>
    </row>
    <row r="29" spans="1:255" ht="14.1" customHeight="1" x14ac:dyDescent="0.2">
      <c r="A29" s="306">
        <v>29</v>
      </c>
      <c r="B29" s="307" t="s">
        <v>246</v>
      </c>
      <c r="C29" s="308"/>
      <c r="D29" s="113">
        <v>3.0091797162633154</v>
      </c>
      <c r="E29" s="115">
        <v>2452</v>
      </c>
      <c r="F29" s="114">
        <v>2493</v>
      </c>
      <c r="G29" s="114">
        <v>2520</v>
      </c>
      <c r="H29" s="114">
        <v>2538</v>
      </c>
      <c r="I29" s="140">
        <v>2554</v>
      </c>
      <c r="J29" s="115">
        <v>-102</v>
      </c>
      <c r="K29" s="116">
        <v>-3.9937353171495693</v>
      </c>
    </row>
    <row r="30" spans="1:255" ht="14.1" customHeight="1" x14ac:dyDescent="0.2">
      <c r="A30" s="306" t="s">
        <v>247</v>
      </c>
      <c r="B30" s="307" t="s">
        <v>248</v>
      </c>
      <c r="C30" s="308"/>
      <c r="D30" s="113">
        <v>1.3401403956604978</v>
      </c>
      <c r="E30" s="115">
        <v>1092</v>
      </c>
      <c r="F30" s="114">
        <v>1105</v>
      </c>
      <c r="G30" s="114">
        <v>1111</v>
      </c>
      <c r="H30" s="114">
        <v>1103</v>
      </c>
      <c r="I30" s="140">
        <v>1123</v>
      </c>
      <c r="J30" s="115">
        <v>-31</v>
      </c>
      <c r="K30" s="116">
        <v>-2.7604630454140695</v>
      </c>
    </row>
    <row r="31" spans="1:255" ht="14.1" customHeight="1" x14ac:dyDescent="0.2">
      <c r="A31" s="306" t="s">
        <v>249</v>
      </c>
      <c r="B31" s="307" t="s">
        <v>250</v>
      </c>
      <c r="C31" s="308"/>
      <c r="D31" s="113">
        <v>1.5794511805998723</v>
      </c>
      <c r="E31" s="115">
        <v>1287</v>
      </c>
      <c r="F31" s="114">
        <v>1314</v>
      </c>
      <c r="G31" s="114">
        <v>1334</v>
      </c>
      <c r="H31" s="114">
        <v>1360</v>
      </c>
      <c r="I31" s="140">
        <v>1356</v>
      </c>
      <c r="J31" s="115">
        <v>-69</v>
      </c>
      <c r="K31" s="116">
        <v>-5.0884955752212386</v>
      </c>
    </row>
    <row r="32" spans="1:255" ht="14.1" customHeight="1" x14ac:dyDescent="0.2">
      <c r="A32" s="306">
        <v>31</v>
      </c>
      <c r="B32" s="307" t="s">
        <v>251</v>
      </c>
      <c r="C32" s="308"/>
      <c r="D32" s="113">
        <v>0.73265917235285449</v>
      </c>
      <c r="E32" s="115">
        <v>597</v>
      </c>
      <c r="F32" s="114">
        <v>598</v>
      </c>
      <c r="G32" s="114">
        <v>595</v>
      </c>
      <c r="H32" s="114">
        <v>603</v>
      </c>
      <c r="I32" s="140">
        <v>594</v>
      </c>
      <c r="J32" s="115">
        <v>3</v>
      </c>
      <c r="K32" s="116">
        <v>0.50505050505050508</v>
      </c>
    </row>
    <row r="33" spans="1:11" ht="14.1" customHeight="1" x14ac:dyDescent="0.2">
      <c r="A33" s="306">
        <v>32</v>
      </c>
      <c r="B33" s="307" t="s">
        <v>252</v>
      </c>
      <c r="C33" s="308"/>
      <c r="D33" s="113">
        <v>2.4041529625447939</v>
      </c>
      <c r="E33" s="115">
        <v>1959</v>
      </c>
      <c r="F33" s="114">
        <v>1901</v>
      </c>
      <c r="G33" s="114">
        <v>2129</v>
      </c>
      <c r="H33" s="114">
        <v>2115</v>
      </c>
      <c r="I33" s="140">
        <v>1945</v>
      </c>
      <c r="J33" s="115">
        <v>14</v>
      </c>
      <c r="K33" s="116">
        <v>0.71979434447300772</v>
      </c>
    </row>
    <row r="34" spans="1:11" ht="14.1" customHeight="1" x14ac:dyDescent="0.2">
      <c r="A34" s="306">
        <v>33</v>
      </c>
      <c r="B34" s="307" t="s">
        <v>253</v>
      </c>
      <c r="C34" s="308"/>
      <c r="D34" s="113">
        <v>1.4702272838839527</v>
      </c>
      <c r="E34" s="115">
        <v>1198</v>
      </c>
      <c r="F34" s="114">
        <v>1162</v>
      </c>
      <c r="G34" s="114">
        <v>1262</v>
      </c>
      <c r="H34" s="114">
        <v>1259</v>
      </c>
      <c r="I34" s="140">
        <v>1242</v>
      </c>
      <c r="J34" s="115">
        <v>-44</v>
      </c>
      <c r="K34" s="116">
        <v>-3.5426731078904994</v>
      </c>
    </row>
    <row r="35" spans="1:11" ht="14.1" customHeight="1" x14ac:dyDescent="0.2">
      <c r="A35" s="306">
        <v>34</v>
      </c>
      <c r="B35" s="307" t="s">
        <v>254</v>
      </c>
      <c r="C35" s="308"/>
      <c r="D35" s="113">
        <v>2.993225663934024</v>
      </c>
      <c r="E35" s="115">
        <v>2439</v>
      </c>
      <c r="F35" s="114">
        <v>2440</v>
      </c>
      <c r="G35" s="114">
        <v>2485</v>
      </c>
      <c r="H35" s="114">
        <v>2464</v>
      </c>
      <c r="I35" s="140">
        <v>2391</v>
      </c>
      <c r="J35" s="115">
        <v>48</v>
      </c>
      <c r="K35" s="116">
        <v>2.0075282308657467</v>
      </c>
    </row>
    <row r="36" spans="1:11" ht="14.1" customHeight="1" x14ac:dyDescent="0.2">
      <c r="A36" s="306">
        <v>41</v>
      </c>
      <c r="B36" s="307" t="s">
        <v>255</v>
      </c>
      <c r="C36" s="308"/>
      <c r="D36" s="113">
        <v>0.76088557262775514</v>
      </c>
      <c r="E36" s="115">
        <v>620</v>
      </c>
      <c r="F36" s="114">
        <v>627</v>
      </c>
      <c r="G36" s="114">
        <v>633</v>
      </c>
      <c r="H36" s="114">
        <v>631</v>
      </c>
      <c r="I36" s="140">
        <v>640</v>
      </c>
      <c r="J36" s="115">
        <v>-20</v>
      </c>
      <c r="K36" s="116">
        <v>-3.125</v>
      </c>
    </row>
    <row r="37" spans="1:11" ht="14.1" customHeight="1" x14ac:dyDescent="0.2">
      <c r="A37" s="306">
        <v>42</v>
      </c>
      <c r="B37" s="307" t="s">
        <v>256</v>
      </c>
      <c r="C37" s="308"/>
      <c r="D37" s="113">
        <v>0.10186048794855432</v>
      </c>
      <c r="E37" s="115">
        <v>83</v>
      </c>
      <c r="F37" s="114">
        <v>82</v>
      </c>
      <c r="G37" s="114">
        <v>80</v>
      </c>
      <c r="H37" s="114">
        <v>84</v>
      </c>
      <c r="I37" s="140">
        <v>84</v>
      </c>
      <c r="J37" s="115">
        <v>-1</v>
      </c>
      <c r="K37" s="116">
        <v>-1.1904761904761905</v>
      </c>
    </row>
    <row r="38" spans="1:11" ht="14.1" customHeight="1" x14ac:dyDescent="0.2">
      <c r="A38" s="306">
        <v>43</v>
      </c>
      <c r="B38" s="307" t="s">
        <v>257</v>
      </c>
      <c r="C38" s="308"/>
      <c r="D38" s="113">
        <v>1.1658730548328506</v>
      </c>
      <c r="E38" s="115">
        <v>950</v>
      </c>
      <c r="F38" s="114">
        <v>953</v>
      </c>
      <c r="G38" s="114">
        <v>962</v>
      </c>
      <c r="H38" s="114">
        <v>948</v>
      </c>
      <c r="I38" s="140">
        <v>949</v>
      </c>
      <c r="J38" s="115">
        <v>1</v>
      </c>
      <c r="K38" s="116">
        <v>0.10537407797681771</v>
      </c>
    </row>
    <row r="39" spans="1:11" ht="14.1" customHeight="1" x14ac:dyDescent="0.2">
      <c r="A39" s="306">
        <v>51</v>
      </c>
      <c r="B39" s="307" t="s">
        <v>258</v>
      </c>
      <c r="C39" s="308"/>
      <c r="D39" s="113">
        <v>5.452604192234058</v>
      </c>
      <c r="E39" s="115">
        <v>4443</v>
      </c>
      <c r="F39" s="114">
        <v>4492</v>
      </c>
      <c r="G39" s="114">
        <v>4519</v>
      </c>
      <c r="H39" s="114">
        <v>4482</v>
      </c>
      <c r="I39" s="140">
        <v>4426</v>
      </c>
      <c r="J39" s="115">
        <v>17</v>
      </c>
      <c r="K39" s="116">
        <v>0.38409399005874378</v>
      </c>
    </row>
    <row r="40" spans="1:11" ht="14.1" customHeight="1" x14ac:dyDescent="0.2">
      <c r="A40" s="306" t="s">
        <v>259</v>
      </c>
      <c r="B40" s="307" t="s">
        <v>260</v>
      </c>
      <c r="C40" s="308"/>
      <c r="D40" s="113">
        <v>4.6058121839870401</v>
      </c>
      <c r="E40" s="115">
        <v>3753</v>
      </c>
      <c r="F40" s="114">
        <v>3831</v>
      </c>
      <c r="G40" s="114">
        <v>3843</v>
      </c>
      <c r="H40" s="114">
        <v>3844</v>
      </c>
      <c r="I40" s="140">
        <v>3814</v>
      </c>
      <c r="J40" s="115">
        <v>-61</v>
      </c>
      <c r="K40" s="116">
        <v>-1.5993707393812271</v>
      </c>
    </row>
    <row r="41" spans="1:11" ht="14.1" customHeight="1" x14ac:dyDescent="0.2">
      <c r="A41" s="306"/>
      <c r="B41" s="307" t="s">
        <v>261</v>
      </c>
      <c r="C41" s="308"/>
      <c r="D41" s="113">
        <v>3.471847233812773</v>
      </c>
      <c r="E41" s="115">
        <v>2829</v>
      </c>
      <c r="F41" s="114">
        <v>2864</v>
      </c>
      <c r="G41" s="114">
        <v>2908</v>
      </c>
      <c r="H41" s="114">
        <v>2910</v>
      </c>
      <c r="I41" s="140">
        <v>2879</v>
      </c>
      <c r="J41" s="115">
        <v>-50</v>
      </c>
      <c r="K41" s="116">
        <v>-1.7367141368530741</v>
      </c>
    </row>
    <row r="42" spans="1:11" ht="14.1" customHeight="1" x14ac:dyDescent="0.2">
      <c r="A42" s="306">
        <v>52</v>
      </c>
      <c r="B42" s="307" t="s">
        <v>262</v>
      </c>
      <c r="C42" s="308"/>
      <c r="D42" s="113">
        <v>4.2707770850719156</v>
      </c>
      <c r="E42" s="115">
        <v>3480</v>
      </c>
      <c r="F42" s="114">
        <v>3518</v>
      </c>
      <c r="G42" s="114">
        <v>3571</v>
      </c>
      <c r="H42" s="114">
        <v>3570</v>
      </c>
      <c r="I42" s="140">
        <v>3488</v>
      </c>
      <c r="J42" s="115">
        <v>-8</v>
      </c>
      <c r="K42" s="116">
        <v>-0.22935779816513763</v>
      </c>
    </row>
    <row r="43" spans="1:11" ht="14.1" customHeight="1" x14ac:dyDescent="0.2">
      <c r="A43" s="306" t="s">
        <v>263</v>
      </c>
      <c r="B43" s="307" t="s">
        <v>264</v>
      </c>
      <c r="C43" s="308"/>
      <c r="D43" s="113">
        <v>3.5405723823081834</v>
      </c>
      <c r="E43" s="115">
        <v>2885</v>
      </c>
      <c r="F43" s="114">
        <v>2907</v>
      </c>
      <c r="G43" s="114">
        <v>2928</v>
      </c>
      <c r="H43" s="114">
        <v>2924</v>
      </c>
      <c r="I43" s="140">
        <v>2866</v>
      </c>
      <c r="J43" s="115">
        <v>19</v>
      </c>
      <c r="K43" s="116">
        <v>0.66294487090020937</v>
      </c>
    </row>
    <row r="44" spans="1:11" ht="14.1" customHeight="1" x14ac:dyDescent="0.2">
      <c r="A44" s="306">
        <v>53</v>
      </c>
      <c r="B44" s="307" t="s">
        <v>265</v>
      </c>
      <c r="C44" s="308"/>
      <c r="D44" s="113">
        <v>0.60870845810220409</v>
      </c>
      <c r="E44" s="115">
        <v>496</v>
      </c>
      <c r="F44" s="114">
        <v>521</v>
      </c>
      <c r="G44" s="114">
        <v>533</v>
      </c>
      <c r="H44" s="114">
        <v>524</v>
      </c>
      <c r="I44" s="140">
        <v>516</v>
      </c>
      <c r="J44" s="115">
        <v>-20</v>
      </c>
      <c r="K44" s="116">
        <v>-3.8759689922480618</v>
      </c>
    </row>
    <row r="45" spans="1:11" ht="14.1" customHeight="1" x14ac:dyDescent="0.2">
      <c r="A45" s="306" t="s">
        <v>266</v>
      </c>
      <c r="B45" s="307" t="s">
        <v>267</v>
      </c>
      <c r="C45" s="308"/>
      <c r="D45" s="113">
        <v>0.51421137892101521</v>
      </c>
      <c r="E45" s="115">
        <v>419</v>
      </c>
      <c r="F45" s="114">
        <v>439</v>
      </c>
      <c r="G45" s="114">
        <v>450</v>
      </c>
      <c r="H45" s="114">
        <v>441</v>
      </c>
      <c r="I45" s="140">
        <v>433</v>
      </c>
      <c r="J45" s="115">
        <v>-14</v>
      </c>
      <c r="K45" s="116">
        <v>-3.2332563510392611</v>
      </c>
    </row>
    <row r="46" spans="1:11" ht="14.1" customHeight="1" x14ac:dyDescent="0.2">
      <c r="A46" s="306">
        <v>54</v>
      </c>
      <c r="B46" s="307" t="s">
        <v>268</v>
      </c>
      <c r="C46" s="308"/>
      <c r="D46" s="113">
        <v>1.7512640518383977</v>
      </c>
      <c r="E46" s="115">
        <v>1427</v>
      </c>
      <c r="F46" s="114">
        <v>1423</v>
      </c>
      <c r="G46" s="114">
        <v>1494</v>
      </c>
      <c r="H46" s="114">
        <v>1499</v>
      </c>
      <c r="I46" s="140">
        <v>1472</v>
      </c>
      <c r="J46" s="115">
        <v>-45</v>
      </c>
      <c r="K46" s="116">
        <v>-3.0570652173913042</v>
      </c>
    </row>
    <row r="47" spans="1:11" ht="14.1" customHeight="1" x14ac:dyDescent="0.2">
      <c r="A47" s="306">
        <v>61</v>
      </c>
      <c r="B47" s="307" t="s">
        <v>269</v>
      </c>
      <c r="C47" s="308"/>
      <c r="D47" s="113">
        <v>2.0813902115752785</v>
      </c>
      <c r="E47" s="115">
        <v>1696</v>
      </c>
      <c r="F47" s="114">
        <v>1715</v>
      </c>
      <c r="G47" s="114">
        <v>1728</v>
      </c>
      <c r="H47" s="114">
        <v>1729</v>
      </c>
      <c r="I47" s="140">
        <v>1727</v>
      </c>
      <c r="J47" s="115">
        <v>-31</v>
      </c>
      <c r="K47" s="116">
        <v>-1.7950202663578461</v>
      </c>
    </row>
    <row r="48" spans="1:11" ht="14.1" customHeight="1" x14ac:dyDescent="0.2">
      <c r="A48" s="306">
        <v>62</v>
      </c>
      <c r="B48" s="307" t="s">
        <v>270</v>
      </c>
      <c r="C48" s="308"/>
      <c r="D48" s="113">
        <v>7.6002650827156248</v>
      </c>
      <c r="E48" s="115">
        <v>6193</v>
      </c>
      <c r="F48" s="114">
        <v>6270</v>
      </c>
      <c r="G48" s="114">
        <v>6258</v>
      </c>
      <c r="H48" s="114">
        <v>6199</v>
      </c>
      <c r="I48" s="140">
        <v>6189</v>
      </c>
      <c r="J48" s="115">
        <v>4</v>
      </c>
      <c r="K48" s="116">
        <v>6.4630796574567786E-2</v>
      </c>
    </row>
    <row r="49" spans="1:11" ht="14.1" customHeight="1" x14ac:dyDescent="0.2">
      <c r="A49" s="306">
        <v>63</v>
      </c>
      <c r="B49" s="307" t="s">
        <v>271</v>
      </c>
      <c r="C49" s="308"/>
      <c r="D49" s="113">
        <v>1.9513033233518238</v>
      </c>
      <c r="E49" s="115">
        <v>1590</v>
      </c>
      <c r="F49" s="114">
        <v>1599</v>
      </c>
      <c r="G49" s="114">
        <v>1655</v>
      </c>
      <c r="H49" s="114">
        <v>1619</v>
      </c>
      <c r="I49" s="140">
        <v>1578</v>
      </c>
      <c r="J49" s="115">
        <v>12</v>
      </c>
      <c r="K49" s="116">
        <v>0.76045627376425851</v>
      </c>
    </row>
    <row r="50" spans="1:11" ht="14.1" customHeight="1" x14ac:dyDescent="0.2">
      <c r="A50" s="306" t="s">
        <v>272</v>
      </c>
      <c r="B50" s="307" t="s">
        <v>273</v>
      </c>
      <c r="C50" s="308"/>
      <c r="D50" s="113">
        <v>0.39271513425948651</v>
      </c>
      <c r="E50" s="115">
        <v>320</v>
      </c>
      <c r="F50" s="114">
        <v>312</v>
      </c>
      <c r="G50" s="114">
        <v>319</v>
      </c>
      <c r="H50" s="114">
        <v>311</v>
      </c>
      <c r="I50" s="140">
        <v>297</v>
      </c>
      <c r="J50" s="115">
        <v>23</v>
      </c>
      <c r="K50" s="116">
        <v>7.7441077441077439</v>
      </c>
    </row>
    <row r="51" spans="1:11" ht="14.1" customHeight="1" x14ac:dyDescent="0.2">
      <c r="A51" s="306" t="s">
        <v>274</v>
      </c>
      <c r="B51" s="307" t="s">
        <v>275</v>
      </c>
      <c r="C51" s="308"/>
      <c r="D51" s="113">
        <v>1.232143733739139</v>
      </c>
      <c r="E51" s="115">
        <v>1004</v>
      </c>
      <c r="F51" s="114">
        <v>1026</v>
      </c>
      <c r="G51" s="114">
        <v>1051</v>
      </c>
      <c r="H51" s="114">
        <v>1030</v>
      </c>
      <c r="I51" s="140">
        <v>1014</v>
      </c>
      <c r="J51" s="115">
        <v>-10</v>
      </c>
      <c r="K51" s="116">
        <v>-0.98619329388560162</v>
      </c>
    </row>
    <row r="52" spans="1:11" ht="14.1" customHeight="1" x14ac:dyDescent="0.2">
      <c r="A52" s="306">
        <v>71</v>
      </c>
      <c r="B52" s="307" t="s">
        <v>276</v>
      </c>
      <c r="C52" s="308"/>
      <c r="D52" s="113">
        <v>8.5415541701438311</v>
      </c>
      <c r="E52" s="115">
        <v>6960</v>
      </c>
      <c r="F52" s="114">
        <v>7041</v>
      </c>
      <c r="G52" s="114">
        <v>7071</v>
      </c>
      <c r="H52" s="114">
        <v>7020</v>
      </c>
      <c r="I52" s="140">
        <v>6999</v>
      </c>
      <c r="J52" s="115">
        <v>-39</v>
      </c>
      <c r="K52" s="116">
        <v>-0.55722246035147882</v>
      </c>
    </row>
    <row r="53" spans="1:11" ht="14.1" customHeight="1" x14ac:dyDescent="0.2">
      <c r="A53" s="306" t="s">
        <v>277</v>
      </c>
      <c r="B53" s="307" t="s">
        <v>278</v>
      </c>
      <c r="C53" s="308"/>
      <c r="D53" s="113">
        <v>3.0803593343478473</v>
      </c>
      <c r="E53" s="115">
        <v>2510</v>
      </c>
      <c r="F53" s="114">
        <v>2546</v>
      </c>
      <c r="G53" s="114">
        <v>2554</v>
      </c>
      <c r="H53" s="114">
        <v>2528</v>
      </c>
      <c r="I53" s="140">
        <v>2515</v>
      </c>
      <c r="J53" s="115">
        <v>-5</v>
      </c>
      <c r="K53" s="116">
        <v>-0.19880715705765409</v>
      </c>
    </row>
    <row r="54" spans="1:11" ht="14.1" customHeight="1" x14ac:dyDescent="0.2">
      <c r="A54" s="306" t="s">
        <v>279</v>
      </c>
      <c r="B54" s="307" t="s">
        <v>280</v>
      </c>
      <c r="C54" s="308"/>
      <c r="D54" s="113">
        <v>4.4204997300083448</v>
      </c>
      <c r="E54" s="115">
        <v>3602</v>
      </c>
      <c r="F54" s="114">
        <v>3630</v>
      </c>
      <c r="G54" s="114">
        <v>3647</v>
      </c>
      <c r="H54" s="114">
        <v>3637</v>
      </c>
      <c r="I54" s="140">
        <v>3630</v>
      </c>
      <c r="J54" s="115">
        <v>-28</v>
      </c>
      <c r="K54" s="116">
        <v>-0.77134986225895319</v>
      </c>
    </row>
    <row r="55" spans="1:11" ht="14.1" customHeight="1" x14ac:dyDescent="0.2">
      <c r="A55" s="306">
        <v>72</v>
      </c>
      <c r="B55" s="307" t="s">
        <v>281</v>
      </c>
      <c r="C55" s="308"/>
      <c r="D55" s="113">
        <v>2.6385548083059249</v>
      </c>
      <c r="E55" s="115">
        <v>2150</v>
      </c>
      <c r="F55" s="114">
        <v>2171</v>
      </c>
      <c r="G55" s="114">
        <v>2186</v>
      </c>
      <c r="H55" s="114">
        <v>2177</v>
      </c>
      <c r="I55" s="140">
        <v>2191</v>
      </c>
      <c r="J55" s="115">
        <v>-41</v>
      </c>
      <c r="K55" s="116">
        <v>-1.8712916476494752</v>
      </c>
    </row>
    <row r="56" spans="1:11" ht="14.1" customHeight="1" x14ac:dyDescent="0.2">
      <c r="A56" s="306" t="s">
        <v>282</v>
      </c>
      <c r="B56" s="307" t="s">
        <v>283</v>
      </c>
      <c r="C56" s="308"/>
      <c r="D56" s="113">
        <v>1.0738304452407834</v>
      </c>
      <c r="E56" s="115">
        <v>875</v>
      </c>
      <c r="F56" s="114">
        <v>894</v>
      </c>
      <c r="G56" s="114">
        <v>907</v>
      </c>
      <c r="H56" s="114">
        <v>895</v>
      </c>
      <c r="I56" s="140">
        <v>896</v>
      </c>
      <c r="J56" s="115">
        <v>-21</v>
      </c>
      <c r="K56" s="116">
        <v>-2.34375</v>
      </c>
    </row>
    <row r="57" spans="1:11" ht="14.1" customHeight="1" x14ac:dyDescent="0.2">
      <c r="A57" s="306" t="s">
        <v>284</v>
      </c>
      <c r="B57" s="307" t="s">
        <v>285</v>
      </c>
      <c r="C57" s="308"/>
      <c r="D57" s="113">
        <v>1.138873889352511</v>
      </c>
      <c r="E57" s="115">
        <v>928</v>
      </c>
      <c r="F57" s="114">
        <v>931</v>
      </c>
      <c r="G57" s="114">
        <v>933</v>
      </c>
      <c r="H57" s="114">
        <v>927</v>
      </c>
      <c r="I57" s="140">
        <v>941</v>
      </c>
      <c r="J57" s="115">
        <v>-13</v>
      </c>
      <c r="K57" s="116">
        <v>-1.381509032943677</v>
      </c>
    </row>
    <row r="58" spans="1:11" ht="14.1" customHeight="1" x14ac:dyDescent="0.2">
      <c r="A58" s="306">
        <v>73</v>
      </c>
      <c r="B58" s="307" t="s">
        <v>286</v>
      </c>
      <c r="C58" s="308"/>
      <c r="D58" s="113">
        <v>2.7391880614599184</v>
      </c>
      <c r="E58" s="115">
        <v>2232</v>
      </c>
      <c r="F58" s="114">
        <v>2247</v>
      </c>
      <c r="G58" s="114">
        <v>2245</v>
      </c>
      <c r="H58" s="114">
        <v>2198</v>
      </c>
      <c r="I58" s="140">
        <v>2219</v>
      </c>
      <c r="J58" s="115">
        <v>13</v>
      </c>
      <c r="K58" s="116">
        <v>0.58584948174853535</v>
      </c>
    </row>
    <row r="59" spans="1:11" ht="14.1" customHeight="1" x14ac:dyDescent="0.2">
      <c r="A59" s="306" t="s">
        <v>287</v>
      </c>
      <c r="B59" s="307" t="s">
        <v>288</v>
      </c>
      <c r="C59" s="308"/>
      <c r="D59" s="113">
        <v>2.3636542143242845</v>
      </c>
      <c r="E59" s="115">
        <v>1926</v>
      </c>
      <c r="F59" s="114">
        <v>1932</v>
      </c>
      <c r="G59" s="114">
        <v>1931</v>
      </c>
      <c r="H59" s="114">
        <v>1891</v>
      </c>
      <c r="I59" s="140">
        <v>1905</v>
      </c>
      <c r="J59" s="115">
        <v>21</v>
      </c>
      <c r="K59" s="116">
        <v>1.1023622047244095</v>
      </c>
    </row>
    <row r="60" spans="1:11" ht="14.1" customHeight="1" x14ac:dyDescent="0.2">
      <c r="A60" s="306">
        <v>81</v>
      </c>
      <c r="B60" s="307" t="s">
        <v>289</v>
      </c>
      <c r="C60" s="308"/>
      <c r="D60" s="113">
        <v>9.1404447498895482</v>
      </c>
      <c r="E60" s="115">
        <v>7448</v>
      </c>
      <c r="F60" s="114">
        <v>7470</v>
      </c>
      <c r="G60" s="114">
        <v>7433</v>
      </c>
      <c r="H60" s="114">
        <v>7258</v>
      </c>
      <c r="I60" s="140">
        <v>7259</v>
      </c>
      <c r="J60" s="115">
        <v>189</v>
      </c>
      <c r="K60" s="116">
        <v>2.6036644165863065</v>
      </c>
    </row>
    <row r="61" spans="1:11" ht="14.1" customHeight="1" x14ac:dyDescent="0.2">
      <c r="A61" s="306" t="s">
        <v>290</v>
      </c>
      <c r="B61" s="307" t="s">
        <v>291</v>
      </c>
      <c r="C61" s="308"/>
      <c r="D61" s="113">
        <v>1.6039958764910902</v>
      </c>
      <c r="E61" s="115">
        <v>1307</v>
      </c>
      <c r="F61" s="114">
        <v>1328</v>
      </c>
      <c r="G61" s="114">
        <v>1335</v>
      </c>
      <c r="H61" s="114">
        <v>1304</v>
      </c>
      <c r="I61" s="140">
        <v>1310</v>
      </c>
      <c r="J61" s="115">
        <v>-3</v>
      </c>
      <c r="K61" s="116">
        <v>-0.22900763358778625</v>
      </c>
    </row>
    <row r="62" spans="1:11" ht="14.1" customHeight="1" x14ac:dyDescent="0.2">
      <c r="A62" s="306" t="s">
        <v>292</v>
      </c>
      <c r="B62" s="307" t="s">
        <v>293</v>
      </c>
      <c r="C62" s="308"/>
      <c r="D62" s="113">
        <v>4.500269991654803</v>
      </c>
      <c r="E62" s="115">
        <v>3667</v>
      </c>
      <c r="F62" s="114">
        <v>3647</v>
      </c>
      <c r="G62" s="114">
        <v>3630</v>
      </c>
      <c r="H62" s="114">
        <v>3513</v>
      </c>
      <c r="I62" s="140">
        <v>3501</v>
      </c>
      <c r="J62" s="115">
        <v>166</v>
      </c>
      <c r="K62" s="116">
        <v>4.7415024278777489</v>
      </c>
    </row>
    <row r="63" spans="1:11" ht="14.1" customHeight="1" x14ac:dyDescent="0.2">
      <c r="A63" s="306"/>
      <c r="B63" s="307" t="s">
        <v>294</v>
      </c>
      <c r="C63" s="308"/>
      <c r="D63" s="113">
        <v>3.8719257768396251</v>
      </c>
      <c r="E63" s="115">
        <v>3155</v>
      </c>
      <c r="F63" s="114">
        <v>3133</v>
      </c>
      <c r="G63" s="114">
        <v>3118</v>
      </c>
      <c r="H63" s="114">
        <v>3018</v>
      </c>
      <c r="I63" s="140">
        <v>3007</v>
      </c>
      <c r="J63" s="115">
        <v>148</v>
      </c>
      <c r="K63" s="116">
        <v>4.9218490189557702</v>
      </c>
    </row>
    <row r="64" spans="1:11" ht="14.1" customHeight="1" x14ac:dyDescent="0.2">
      <c r="A64" s="306" t="s">
        <v>295</v>
      </c>
      <c r="B64" s="307" t="s">
        <v>296</v>
      </c>
      <c r="C64" s="308"/>
      <c r="D64" s="113">
        <v>0.87624564331647936</v>
      </c>
      <c r="E64" s="115">
        <v>714</v>
      </c>
      <c r="F64" s="114">
        <v>709</v>
      </c>
      <c r="G64" s="114">
        <v>703</v>
      </c>
      <c r="H64" s="114">
        <v>712</v>
      </c>
      <c r="I64" s="140">
        <v>711</v>
      </c>
      <c r="J64" s="115">
        <v>3</v>
      </c>
      <c r="K64" s="116">
        <v>0.4219409282700422</v>
      </c>
    </row>
    <row r="65" spans="1:11" ht="14.1" customHeight="1" x14ac:dyDescent="0.2">
      <c r="A65" s="306" t="s">
        <v>297</v>
      </c>
      <c r="B65" s="307" t="s">
        <v>298</v>
      </c>
      <c r="C65" s="308"/>
      <c r="D65" s="113">
        <v>1.3806391438810073</v>
      </c>
      <c r="E65" s="115">
        <v>1125</v>
      </c>
      <c r="F65" s="114">
        <v>1144</v>
      </c>
      <c r="G65" s="114">
        <v>1129</v>
      </c>
      <c r="H65" s="114">
        <v>1107</v>
      </c>
      <c r="I65" s="140">
        <v>1108</v>
      </c>
      <c r="J65" s="115">
        <v>17</v>
      </c>
      <c r="K65" s="116">
        <v>1.5342960288808665</v>
      </c>
    </row>
    <row r="66" spans="1:11" ht="14.1" customHeight="1" x14ac:dyDescent="0.2">
      <c r="A66" s="306">
        <v>82</v>
      </c>
      <c r="B66" s="307" t="s">
        <v>299</v>
      </c>
      <c r="C66" s="308"/>
      <c r="D66" s="113">
        <v>3.9443326297187178</v>
      </c>
      <c r="E66" s="115">
        <v>3214</v>
      </c>
      <c r="F66" s="114">
        <v>3207</v>
      </c>
      <c r="G66" s="114">
        <v>3208</v>
      </c>
      <c r="H66" s="114">
        <v>3174</v>
      </c>
      <c r="I66" s="140">
        <v>3195</v>
      </c>
      <c r="J66" s="115">
        <v>19</v>
      </c>
      <c r="K66" s="116">
        <v>0.59467918622848204</v>
      </c>
    </row>
    <row r="67" spans="1:11" ht="14.1" customHeight="1" x14ac:dyDescent="0.2">
      <c r="A67" s="306" t="s">
        <v>300</v>
      </c>
      <c r="B67" s="307" t="s">
        <v>301</v>
      </c>
      <c r="C67" s="308"/>
      <c r="D67" s="113">
        <v>2.6937803740611654</v>
      </c>
      <c r="E67" s="115">
        <v>2195</v>
      </c>
      <c r="F67" s="114">
        <v>2182</v>
      </c>
      <c r="G67" s="114">
        <v>2192</v>
      </c>
      <c r="H67" s="114">
        <v>2178</v>
      </c>
      <c r="I67" s="140">
        <v>2201</v>
      </c>
      <c r="J67" s="115">
        <v>-6</v>
      </c>
      <c r="K67" s="116">
        <v>-0.27260336210813269</v>
      </c>
    </row>
    <row r="68" spans="1:11" ht="14.1" customHeight="1" x14ac:dyDescent="0.2">
      <c r="A68" s="306" t="s">
        <v>302</v>
      </c>
      <c r="B68" s="307" t="s">
        <v>303</v>
      </c>
      <c r="C68" s="308"/>
      <c r="D68" s="113">
        <v>0.68111531098129696</v>
      </c>
      <c r="E68" s="115">
        <v>555</v>
      </c>
      <c r="F68" s="114">
        <v>561</v>
      </c>
      <c r="G68" s="114">
        <v>555</v>
      </c>
      <c r="H68" s="114">
        <v>552</v>
      </c>
      <c r="I68" s="140">
        <v>553</v>
      </c>
      <c r="J68" s="115">
        <v>2</v>
      </c>
      <c r="K68" s="116">
        <v>0.36166365280289331</v>
      </c>
    </row>
    <row r="69" spans="1:11" ht="14.1" customHeight="1" x14ac:dyDescent="0.2">
      <c r="A69" s="306">
        <v>83</v>
      </c>
      <c r="B69" s="307" t="s">
        <v>304</v>
      </c>
      <c r="C69" s="308"/>
      <c r="D69" s="113">
        <v>5.2402925727750231</v>
      </c>
      <c r="E69" s="115">
        <v>4270</v>
      </c>
      <c r="F69" s="114">
        <v>4290</v>
      </c>
      <c r="G69" s="114">
        <v>4247</v>
      </c>
      <c r="H69" s="114">
        <v>4152</v>
      </c>
      <c r="I69" s="140">
        <v>4118</v>
      </c>
      <c r="J69" s="115">
        <v>152</v>
      </c>
      <c r="K69" s="116">
        <v>3.6911121903836812</v>
      </c>
    </row>
    <row r="70" spans="1:11" ht="14.1" customHeight="1" x14ac:dyDescent="0.2">
      <c r="A70" s="306" t="s">
        <v>305</v>
      </c>
      <c r="B70" s="307" t="s">
        <v>306</v>
      </c>
      <c r="C70" s="308"/>
      <c r="D70" s="113">
        <v>4.5309508615188259</v>
      </c>
      <c r="E70" s="115">
        <v>3692</v>
      </c>
      <c r="F70" s="114">
        <v>3716</v>
      </c>
      <c r="G70" s="114">
        <v>3675</v>
      </c>
      <c r="H70" s="114">
        <v>3586</v>
      </c>
      <c r="I70" s="140">
        <v>3559</v>
      </c>
      <c r="J70" s="115">
        <v>133</v>
      </c>
      <c r="K70" s="116">
        <v>3.7370047766226469</v>
      </c>
    </row>
    <row r="71" spans="1:11" ht="14.1" customHeight="1" x14ac:dyDescent="0.2">
      <c r="A71" s="306"/>
      <c r="B71" s="307" t="s">
        <v>307</v>
      </c>
      <c r="C71" s="308"/>
      <c r="D71" s="113">
        <v>2.6778263217318736</v>
      </c>
      <c r="E71" s="115">
        <v>2182</v>
      </c>
      <c r="F71" s="114">
        <v>2205</v>
      </c>
      <c r="G71" s="114">
        <v>2201</v>
      </c>
      <c r="H71" s="114">
        <v>2118</v>
      </c>
      <c r="I71" s="140">
        <v>2117</v>
      </c>
      <c r="J71" s="115">
        <v>65</v>
      </c>
      <c r="K71" s="116">
        <v>3.0703826169107229</v>
      </c>
    </row>
    <row r="72" spans="1:11" ht="14.1" customHeight="1" x14ac:dyDescent="0.2">
      <c r="A72" s="306">
        <v>84</v>
      </c>
      <c r="B72" s="307" t="s">
        <v>308</v>
      </c>
      <c r="C72" s="308"/>
      <c r="D72" s="113">
        <v>2.4323793628196948</v>
      </c>
      <c r="E72" s="115">
        <v>1982</v>
      </c>
      <c r="F72" s="114">
        <v>2014</v>
      </c>
      <c r="G72" s="114">
        <v>2011</v>
      </c>
      <c r="H72" s="114">
        <v>2074</v>
      </c>
      <c r="I72" s="140">
        <v>2149</v>
      </c>
      <c r="J72" s="115">
        <v>-167</v>
      </c>
      <c r="K72" s="116">
        <v>-7.7710563052582593</v>
      </c>
    </row>
    <row r="73" spans="1:11" ht="14.1" customHeight="1" x14ac:dyDescent="0.2">
      <c r="A73" s="306" t="s">
        <v>309</v>
      </c>
      <c r="B73" s="307" t="s">
        <v>310</v>
      </c>
      <c r="C73" s="308"/>
      <c r="D73" s="113">
        <v>1.5843601197781159</v>
      </c>
      <c r="E73" s="115">
        <v>1291</v>
      </c>
      <c r="F73" s="114">
        <v>1314</v>
      </c>
      <c r="G73" s="114">
        <v>1310</v>
      </c>
      <c r="H73" s="114">
        <v>1359</v>
      </c>
      <c r="I73" s="140">
        <v>1442</v>
      </c>
      <c r="J73" s="115">
        <v>-151</v>
      </c>
      <c r="K73" s="116">
        <v>-10.471567267683772</v>
      </c>
    </row>
    <row r="74" spans="1:11" ht="14.1" customHeight="1" x14ac:dyDescent="0.2">
      <c r="A74" s="306" t="s">
        <v>311</v>
      </c>
      <c r="B74" s="307" t="s">
        <v>312</v>
      </c>
      <c r="C74" s="308"/>
      <c r="D74" s="113">
        <v>0.37185214275195128</v>
      </c>
      <c r="E74" s="115">
        <v>303</v>
      </c>
      <c r="F74" s="114">
        <v>312</v>
      </c>
      <c r="G74" s="114">
        <v>313</v>
      </c>
      <c r="H74" s="114">
        <v>331</v>
      </c>
      <c r="I74" s="140">
        <v>330</v>
      </c>
      <c r="J74" s="115">
        <v>-27</v>
      </c>
      <c r="K74" s="116">
        <v>-8.1818181818181817</v>
      </c>
    </row>
    <row r="75" spans="1:11" ht="14.1" customHeight="1" x14ac:dyDescent="0.2">
      <c r="A75" s="306" t="s">
        <v>313</v>
      </c>
      <c r="B75" s="307" t="s">
        <v>314</v>
      </c>
      <c r="C75" s="308"/>
      <c r="D75" s="113">
        <v>5.5225565755240291E-2</v>
      </c>
      <c r="E75" s="115">
        <v>45</v>
      </c>
      <c r="F75" s="114">
        <v>47</v>
      </c>
      <c r="G75" s="114">
        <v>46</v>
      </c>
      <c r="H75" s="114">
        <v>46</v>
      </c>
      <c r="I75" s="140">
        <v>47</v>
      </c>
      <c r="J75" s="115">
        <v>-2</v>
      </c>
      <c r="K75" s="116">
        <v>-4.2553191489361701</v>
      </c>
    </row>
    <row r="76" spans="1:11" ht="14.1" customHeight="1" x14ac:dyDescent="0.2">
      <c r="A76" s="306">
        <v>91</v>
      </c>
      <c r="B76" s="307" t="s">
        <v>315</v>
      </c>
      <c r="C76" s="308"/>
      <c r="D76" s="113">
        <v>0.24299248932305728</v>
      </c>
      <c r="E76" s="115">
        <v>198</v>
      </c>
      <c r="F76" s="114">
        <v>193</v>
      </c>
      <c r="G76" s="114">
        <v>193</v>
      </c>
      <c r="H76" s="114">
        <v>199</v>
      </c>
      <c r="I76" s="140">
        <v>200</v>
      </c>
      <c r="J76" s="115">
        <v>-2</v>
      </c>
      <c r="K76" s="116">
        <v>-1</v>
      </c>
    </row>
    <row r="77" spans="1:11" ht="14.1" customHeight="1" x14ac:dyDescent="0.2">
      <c r="A77" s="306">
        <v>92</v>
      </c>
      <c r="B77" s="307" t="s">
        <v>316</v>
      </c>
      <c r="C77" s="308"/>
      <c r="D77" s="113">
        <v>0.44425899563104415</v>
      </c>
      <c r="E77" s="115">
        <v>362</v>
      </c>
      <c r="F77" s="114">
        <v>344</v>
      </c>
      <c r="G77" s="114">
        <v>301</v>
      </c>
      <c r="H77" s="114">
        <v>289</v>
      </c>
      <c r="I77" s="140">
        <v>288</v>
      </c>
      <c r="J77" s="115">
        <v>74</v>
      </c>
      <c r="K77" s="116">
        <v>25.694444444444443</v>
      </c>
    </row>
    <row r="78" spans="1:11" ht="14.1" customHeight="1" x14ac:dyDescent="0.2">
      <c r="A78" s="306">
        <v>93</v>
      </c>
      <c r="B78" s="307" t="s">
        <v>317</v>
      </c>
      <c r="C78" s="308"/>
      <c r="D78" s="113">
        <v>0.85538265180894413</v>
      </c>
      <c r="E78" s="115">
        <v>697</v>
      </c>
      <c r="F78" s="114">
        <v>699</v>
      </c>
      <c r="G78" s="114">
        <v>697</v>
      </c>
      <c r="H78" s="114">
        <v>690</v>
      </c>
      <c r="I78" s="140">
        <v>690</v>
      </c>
      <c r="J78" s="115">
        <v>7</v>
      </c>
      <c r="K78" s="116">
        <v>1.0144927536231885</v>
      </c>
    </row>
    <row r="79" spans="1:11" ht="14.1" customHeight="1" x14ac:dyDescent="0.2">
      <c r="A79" s="306">
        <v>94</v>
      </c>
      <c r="B79" s="307" t="s">
        <v>318</v>
      </c>
      <c r="C79" s="308"/>
      <c r="D79" s="113">
        <v>0.2417652545284964</v>
      </c>
      <c r="E79" s="115">
        <v>197</v>
      </c>
      <c r="F79" s="114">
        <v>203</v>
      </c>
      <c r="G79" s="114">
        <v>207</v>
      </c>
      <c r="H79" s="114">
        <v>211</v>
      </c>
      <c r="I79" s="140">
        <v>211</v>
      </c>
      <c r="J79" s="115">
        <v>-14</v>
      </c>
      <c r="K79" s="116">
        <v>-6.6350710900473935</v>
      </c>
    </row>
    <row r="80" spans="1:11" ht="14.1" customHeight="1" x14ac:dyDescent="0.2">
      <c r="A80" s="306" t="s">
        <v>319</v>
      </c>
      <c r="B80" s="307" t="s">
        <v>320</v>
      </c>
      <c r="C80" s="308"/>
      <c r="D80" s="113">
        <v>3.6817043836826864E-3</v>
      </c>
      <c r="E80" s="115">
        <v>3</v>
      </c>
      <c r="F80" s="114">
        <v>4</v>
      </c>
      <c r="G80" s="114">
        <v>4</v>
      </c>
      <c r="H80" s="114">
        <v>6</v>
      </c>
      <c r="I80" s="140">
        <v>6</v>
      </c>
      <c r="J80" s="115">
        <v>-3</v>
      </c>
      <c r="K80" s="116">
        <v>-50</v>
      </c>
    </row>
    <row r="81" spans="1:11" ht="14.1" customHeight="1" x14ac:dyDescent="0.2">
      <c r="A81" s="310" t="s">
        <v>321</v>
      </c>
      <c r="B81" s="311" t="s">
        <v>224</v>
      </c>
      <c r="C81" s="312"/>
      <c r="D81" s="125">
        <v>0.90447204359137989</v>
      </c>
      <c r="E81" s="143">
        <v>737</v>
      </c>
      <c r="F81" s="144">
        <v>742</v>
      </c>
      <c r="G81" s="144">
        <v>750</v>
      </c>
      <c r="H81" s="144">
        <v>731</v>
      </c>
      <c r="I81" s="145">
        <v>735</v>
      </c>
      <c r="J81" s="143">
        <v>2</v>
      </c>
      <c r="K81" s="146">
        <v>0.27210884353741499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11374</v>
      </c>
      <c r="E12" s="114">
        <v>11806</v>
      </c>
      <c r="F12" s="114">
        <v>11939</v>
      </c>
      <c r="G12" s="114">
        <v>12034</v>
      </c>
      <c r="H12" s="140">
        <v>11780</v>
      </c>
      <c r="I12" s="115">
        <v>-406</v>
      </c>
      <c r="J12" s="116">
        <v>-3.4465195246179965</v>
      </c>
      <c r="K12"/>
      <c r="L12"/>
      <c r="M12"/>
      <c r="N12"/>
      <c r="O12"/>
      <c r="P12"/>
    </row>
    <row r="13" spans="1:16" s="110" customFormat="1" ht="14.45" customHeight="1" x14ac:dyDescent="0.2">
      <c r="A13" s="120" t="s">
        <v>105</v>
      </c>
      <c r="B13" s="119" t="s">
        <v>106</v>
      </c>
      <c r="C13" s="113">
        <v>43.537893441181645</v>
      </c>
      <c r="D13" s="115">
        <v>4952</v>
      </c>
      <c r="E13" s="114">
        <v>5040</v>
      </c>
      <c r="F13" s="114">
        <v>5165</v>
      </c>
      <c r="G13" s="114">
        <v>5202</v>
      </c>
      <c r="H13" s="140">
        <v>5075</v>
      </c>
      <c r="I13" s="115">
        <v>-123</v>
      </c>
      <c r="J13" s="116">
        <v>-2.4236453201970445</v>
      </c>
      <c r="K13"/>
      <c r="L13"/>
      <c r="M13"/>
      <c r="N13"/>
      <c r="O13"/>
      <c r="P13"/>
    </row>
    <row r="14" spans="1:16" s="110" customFormat="1" ht="14.45" customHeight="1" x14ac:dyDescent="0.2">
      <c r="A14" s="120"/>
      <c r="B14" s="119" t="s">
        <v>107</v>
      </c>
      <c r="C14" s="113">
        <v>56.462106558818355</v>
      </c>
      <c r="D14" s="115">
        <v>6422</v>
      </c>
      <c r="E14" s="114">
        <v>6766</v>
      </c>
      <c r="F14" s="114">
        <v>6774</v>
      </c>
      <c r="G14" s="114">
        <v>6832</v>
      </c>
      <c r="H14" s="140">
        <v>6705</v>
      </c>
      <c r="I14" s="115">
        <v>-283</v>
      </c>
      <c r="J14" s="116">
        <v>-4.2207307979120063</v>
      </c>
      <c r="K14"/>
      <c r="L14"/>
      <c r="M14"/>
      <c r="N14"/>
      <c r="O14"/>
      <c r="P14"/>
    </row>
    <row r="15" spans="1:16" s="110" customFormat="1" ht="14.45" customHeight="1" x14ac:dyDescent="0.2">
      <c r="A15" s="118" t="s">
        <v>105</v>
      </c>
      <c r="B15" s="121" t="s">
        <v>108</v>
      </c>
      <c r="C15" s="113">
        <v>12.704413574819764</v>
      </c>
      <c r="D15" s="115">
        <v>1445</v>
      </c>
      <c r="E15" s="114">
        <v>1447</v>
      </c>
      <c r="F15" s="114">
        <v>1472</v>
      </c>
      <c r="G15" s="114">
        <v>1515</v>
      </c>
      <c r="H15" s="140">
        <v>1427</v>
      </c>
      <c r="I15" s="115">
        <v>18</v>
      </c>
      <c r="J15" s="116">
        <v>1.2613875262789067</v>
      </c>
      <c r="K15"/>
      <c r="L15"/>
      <c r="M15"/>
      <c r="N15"/>
      <c r="O15"/>
      <c r="P15"/>
    </row>
    <row r="16" spans="1:16" s="110" customFormat="1" ht="14.45" customHeight="1" x14ac:dyDescent="0.2">
      <c r="A16" s="118"/>
      <c r="B16" s="121" t="s">
        <v>109</v>
      </c>
      <c r="C16" s="113">
        <v>36.864779321259014</v>
      </c>
      <c r="D16" s="115">
        <v>4193</v>
      </c>
      <c r="E16" s="114">
        <v>4400</v>
      </c>
      <c r="F16" s="114">
        <v>4400</v>
      </c>
      <c r="G16" s="114">
        <v>4420</v>
      </c>
      <c r="H16" s="140">
        <v>4405</v>
      </c>
      <c r="I16" s="115">
        <v>-212</v>
      </c>
      <c r="J16" s="116">
        <v>-4.812712826333712</v>
      </c>
      <c r="K16"/>
      <c r="L16"/>
      <c r="M16"/>
      <c r="N16"/>
      <c r="O16"/>
      <c r="P16"/>
    </row>
    <row r="17" spans="1:16" s="110" customFormat="1" ht="14.45" customHeight="1" x14ac:dyDescent="0.2">
      <c r="A17" s="118"/>
      <c r="B17" s="121" t="s">
        <v>110</v>
      </c>
      <c r="C17" s="113">
        <v>22.278881659926146</v>
      </c>
      <c r="D17" s="115">
        <v>2534</v>
      </c>
      <c r="E17" s="114">
        <v>2620</v>
      </c>
      <c r="F17" s="114">
        <v>2717</v>
      </c>
      <c r="G17" s="114">
        <v>2795</v>
      </c>
      <c r="H17" s="140">
        <v>2768</v>
      </c>
      <c r="I17" s="115">
        <v>-234</v>
      </c>
      <c r="J17" s="116">
        <v>-8.4537572254335256</v>
      </c>
      <c r="K17"/>
      <c r="L17"/>
      <c r="M17"/>
      <c r="N17"/>
      <c r="O17"/>
      <c r="P17"/>
    </row>
    <row r="18" spans="1:16" s="110" customFormat="1" ht="14.45" customHeight="1" x14ac:dyDescent="0.2">
      <c r="A18" s="120"/>
      <c r="B18" s="121" t="s">
        <v>111</v>
      </c>
      <c r="C18" s="113">
        <v>28.151925443995076</v>
      </c>
      <c r="D18" s="115">
        <v>3202</v>
      </c>
      <c r="E18" s="114">
        <v>3339</v>
      </c>
      <c r="F18" s="114">
        <v>3350</v>
      </c>
      <c r="G18" s="114">
        <v>3304</v>
      </c>
      <c r="H18" s="140">
        <v>3180</v>
      </c>
      <c r="I18" s="115">
        <v>22</v>
      </c>
      <c r="J18" s="116">
        <v>0.69182389937106914</v>
      </c>
      <c r="K18"/>
      <c r="L18"/>
      <c r="M18"/>
      <c r="N18"/>
      <c r="O18"/>
      <c r="P18"/>
    </row>
    <row r="19" spans="1:16" s="110" customFormat="1" ht="14.45" customHeight="1" x14ac:dyDescent="0.2">
      <c r="A19" s="120"/>
      <c r="B19" s="121" t="s">
        <v>112</v>
      </c>
      <c r="C19" s="113">
        <v>3.2794091788289079</v>
      </c>
      <c r="D19" s="115">
        <v>373</v>
      </c>
      <c r="E19" s="114">
        <v>398</v>
      </c>
      <c r="F19" s="114">
        <v>383</v>
      </c>
      <c r="G19" s="114">
        <v>322</v>
      </c>
      <c r="H19" s="140">
        <v>311</v>
      </c>
      <c r="I19" s="115">
        <v>62</v>
      </c>
      <c r="J19" s="116">
        <v>19.935691318327976</v>
      </c>
      <c r="K19"/>
      <c r="L19"/>
      <c r="M19"/>
      <c r="N19"/>
      <c r="O19"/>
      <c r="P19"/>
    </row>
    <row r="20" spans="1:16" s="110" customFormat="1" ht="14.45" customHeight="1" x14ac:dyDescent="0.2">
      <c r="A20" s="120" t="s">
        <v>113</v>
      </c>
      <c r="B20" s="119" t="s">
        <v>116</v>
      </c>
      <c r="C20" s="113">
        <v>95.762264814489185</v>
      </c>
      <c r="D20" s="115">
        <v>10892</v>
      </c>
      <c r="E20" s="114">
        <v>11304</v>
      </c>
      <c r="F20" s="114">
        <v>11436</v>
      </c>
      <c r="G20" s="114">
        <v>11526</v>
      </c>
      <c r="H20" s="140">
        <v>11283</v>
      </c>
      <c r="I20" s="115">
        <v>-391</v>
      </c>
      <c r="J20" s="116">
        <v>-3.4653904103518567</v>
      </c>
      <c r="K20"/>
      <c r="L20"/>
      <c r="M20"/>
      <c r="N20"/>
      <c r="O20"/>
      <c r="P20"/>
    </row>
    <row r="21" spans="1:16" s="110" customFormat="1" ht="14.45" customHeight="1" x14ac:dyDescent="0.2">
      <c r="A21" s="123"/>
      <c r="B21" s="124" t="s">
        <v>117</v>
      </c>
      <c r="C21" s="125">
        <v>4.220151222085458</v>
      </c>
      <c r="D21" s="143">
        <v>480</v>
      </c>
      <c r="E21" s="144">
        <v>495</v>
      </c>
      <c r="F21" s="144">
        <v>498</v>
      </c>
      <c r="G21" s="144">
        <v>501</v>
      </c>
      <c r="H21" s="145">
        <v>491</v>
      </c>
      <c r="I21" s="143">
        <v>-11</v>
      </c>
      <c r="J21" s="146">
        <v>-2.2403258655804481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11709</v>
      </c>
      <c r="E56" s="114">
        <v>12204</v>
      </c>
      <c r="F56" s="114">
        <v>12281</v>
      </c>
      <c r="G56" s="114">
        <v>12422</v>
      </c>
      <c r="H56" s="140">
        <v>12224</v>
      </c>
      <c r="I56" s="115">
        <v>-515</v>
      </c>
      <c r="J56" s="116">
        <v>-4.2130235602094244</v>
      </c>
      <c r="K56"/>
      <c r="L56"/>
      <c r="M56"/>
      <c r="N56"/>
      <c r="O56"/>
      <c r="P56"/>
    </row>
    <row r="57" spans="1:16" s="110" customFormat="1" ht="14.45" customHeight="1" x14ac:dyDescent="0.2">
      <c r="A57" s="120" t="s">
        <v>105</v>
      </c>
      <c r="B57" s="119" t="s">
        <v>106</v>
      </c>
      <c r="C57" s="113">
        <v>42.659492697924676</v>
      </c>
      <c r="D57" s="115">
        <v>4995</v>
      </c>
      <c r="E57" s="114">
        <v>5122</v>
      </c>
      <c r="F57" s="114">
        <v>5215</v>
      </c>
      <c r="G57" s="114">
        <v>5287</v>
      </c>
      <c r="H57" s="140">
        <v>5207</v>
      </c>
      <c r="I57" s="115">
        <v>-212</v>
      </c>
      <c r="J57" s="116">
        <v>-4.0714422892260416</v>
      </c>
    </row>
    <row r="58" spans="1:16" s="110" customFormat="1" ht="14.45" customHeight="1" x14ac:dyDescent="0.2">
      <c r="A58" s="120"/>
      <c r="B58" s="119" t="s">
        <v>107</v>
      </c>
      <c r="C58" s="113">
        <v>57.340507302075324</v>
      </c>
      <c r="D58" s="115">
        <v>6714</v>
      </c>
      <c r="E58" s="114">
        <v>7082</v>
      </c>
      <c r="F58" s="114">
        <v>7066</v>
      </c>
      <c r="G58" s="114">
        <v>7135</v>
      </c>
      <c r="H58" s="140">
        <v>7017</v>
      </c>
      <c r="I58" s="115">
        <v>-303</v>
      </c>
      <c r="J58" s="116">
        <v>-4.318084651560496</v>
      </c>
    </row>
    <row r="59" spans="1:16" s="110" customFormat="1" ht="14.45" customHeight="1" x14ac:dyDescent="0.2">
      <c r="A59" s="118" t="s">
        <v>105</v>
      </c>
      <c r="B59" s="121" t="s">
        <v>108</v>
      </c>
      <c r="C59" s="113">
        <v>11.230677256811001</v>
      </c>
      <c r="D59" s="115">
        <v>1315</v>
      </c>
      <c r="E59" s="114">
        <v>1369</v>
      </c>
      <c r="F59" s="114">
        <v>1404</v>
      </c>
      <c r="G59" s="114">
        <v>1470</v>
      </c>
      <c r="H59" s="140">
        <v>1398</v>
      </c>
      <c r="I59" s="115">
        <v>-83</v>
      </c>
      <c r="J59" s="116">
        <v>-5.9370529327610875</v>
      </c>
    </row>
    <row r="60" spans="1:16" s="110" customFormat="1" ht="14.45" customHeight="1" x14ac:dyDescent="0.2">
      <c r="A60" s="118"/>
      <c r="B60" s="121" t="s">
        <v>109</v>
      </c>
      <c r="C60" s="113">
        <v>37.355880092236738</v>
      </c>
      <c r="D60" s="115">
        <v>4374</v>
      </c>
      <c r="E60" s="114">
        <v>4583</v>
      </c>
      <c r="F60" s="114">
        <v>4539</v>
      </c>
      <c r="G60" s="114">
        <v>4584</v>
      </c>
      <c r="H60" s="140">
        <v>4575</v>
      </c>
      <c r="I60" s="115">
        <v>-201</v>
      </c>
      <c r="J60" s="116">
        <v>-4.3934426229508201</v>
      </c>
    </row>
    <row r="61" spans="1:16" s="110" customFormat="1" ht="14.45" customHeight="1" x14ac:dyDescent="0.2">
      <c r="A61" s="118"/>
      <c r="B61" s="121" t="s">
        <v>110</v>
      </c>
      <c r="C61" s="113">
        <v>23.059185242121444</v>
      </c>
      <c r="D61" s="115">
        <v>2700</v>
      </c>
      <c r="E61" s="114">
        <v>2795</v>
      </c>
      <c r="F61" s="114">
        <v>2881</v>
      </c>
      <c r="G61" s="114">
        <v>2941</v>
      </c>
      <c r="H61" s="140">
        <v>2930</v>
      </c>
      <c r="I61" s="115">
        <v>-230</v>
      </c>
      <c r="J61" s="116">
        <v>-7.8498293515358366</v>
      </c>
    </row>
    <row r="62" spans="1:16" s="110" customFormat="1" ht="14.45" customHeight="1" x14ac:dyDescent="0.2">
      <c r="A62" s="120"/>
      <c r="B62" s="121" t="s">
        <v>111</v>
      </c>
      <c r="C62" s="113">
        <v>28.354257408830815</v>
      </c>
      <c r="D62" s="115">
        <v>3320</v>
      </c>
      <c r="E62" s="114">
        <v>3457</v>
      </c>
      <c r="F62" s="114">
        <v>3457</v>
      </c>
      <c r="G62" s="114">
        <v>3427</v>
      </c>
      <c r="H62" s="140">
        <v>3321</v>
      </c>
      <c r="I62" s="115">
        <v>-1</v>
      </c>
      <c r="J62" s="116">
        <v>-3.0111412225233364E-2</v>
      </c>
    </row>
    <row r="63" spans="1:16" s="110" customFormat="1" ht="14.45" customHeight="1" x14ac:dyDescent="0.2">
      <c r="A63" s="120"/>
      <c r="B63" s="121" t="s">
        <v>112</v>
      </c>
      <c r="C63" s="113">
        <v>3.4161755914253993</v>
      </c>
      <c r="D63" s="115">
        <v>400</v>
      </c>
      <c r="E63" s="114">
        <v>408</v>
      </c>
      <c r="F63" s="114">
        <v>389</v>
      </c>
      <c r="G63" s="114">
        <v>333</v>
      </c>
      <c r="H63" s="140">
        <v>323</v>
      </c>
      <c r="I63" s="115">
        <v>77</v>
      </c>
      <c r="J63" s="116">
        <v>23.839009287925698</v>
      </c>
    </row>
    <row r="64" spans="1:16" s="110" customFormat="1" ht="14.45" customHeight="1" x14ac:dyDescent="0.2">
      <c r="A64" s="120" t="s">
        <v>113</v>
      </c>
      <c r="B64" s="119" t="s">
        <v>116</v>
      </c>
      <c r="C64" s="113">
        <v>96.746092749167303</v>
      </c>
      <c r="D64" s="115">
        <v>11328</v>
      </c>
      <c r="E64" s="114">
        <v>11812</v>
      </c>
      <c r="F64" s="114">
        <v>11898</v>
      </c>
      <c r="G64" s="114">
        <v>12034</v>
      </c>
      <c r="H64" s="140">
        <v>11862</v>
      </c>
      <c r="I64" s="115">
        <v>-534</v>
      </c>
      <c r="J64" s="116">
        <v>-4.5017703591299947</v>
      </c>
    </row>
    <row r="65" spans="1:10" s="110" customFormat="1" ht="14.45" customHeight="1" x14ac:dyDescent="0.2">
      <c r="A65" s="123"/>
      <c r="B65" s="124" t="s">
        <v>117</v>
      </c>
      <c r="C65" s="125">
        <v>3.2368263728755657</v>
      </c>
      <c r="D65" s="143">
        <v>379</v>
      </c>
      <c r="E65" s="144">
        <v>387</v>
      </c>
      <c r="F65" s="144">
        <v>379</v>
      </c>
      <c r="G65" s="144">
        <v>384</v>
      </c>
      <c r="H65" s="145">
        <v>358</v>
      </c>
      <c r="I65" s="143">
        <v>21</v>
      </c>
      <c r="J65" s="146">
        <v>5.8659217877094969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11374</v>
      </c>
      <c r="G11" s="114">
        <v>11806</v>
      </c>
      <c r="H11" s="114">
        <v>11939</v>
      </c>
      <c r="I11" s="114">
        <v>12034</v>
      </c>
      <c r="J11" s="140">
        <v>11780</v>
      </c>
      <c r="K11" s="114">
        <v>-406</v>
      </c>
      <c r="L11" s="116">
        <v>-3.4465195246179965</v>
      </c>
    </row>
    <row r="12" spans="1:17" s="110" customFormat="1" ht="24" customHeight="1" x14ac:dyDescent="0.2">
      <c r="A12" s="604" t="s">
        <v>185</v>
      </c>
      <c r="B12" s="605"/>
      <c r="C12" s="605"/>
      <c r="D12" s="606"/>
      <c r="E12" s="113">
        <v>43.537893441181645</v>
      </c>
      <c r="F12" s="115">
        <v>4952</v>
      </c>
      <c r="G12" s="114">
        <v>5040</v>
      </c>
      <c r="H12" s="114">
        <v>5165</v>
      </c>
      <c r="I12" s="114">
        <v>5202</v>
      </c>
      <c r="J12" s="140">
        <v>5075</v>
      </c>
      <c r="K12" s="114">
        <v>-123</v>
      </c>
      <c r="L12" s="116">
        <v>-2.4236453201970445</v>
      </c>
    </row>
    <row r="13" spans="1:17" s="110" customFormat="1" ht="15" customHeight="1" x14ac:dyDescent="0.2">
      <c r="A13" s="120"/>
      <c r="B13" s="612" t="s">
        <v>107</v>
      </c>
      <c r="C13" s="612"/>
      <c r="E13" s="113">
        <v>56.462106558818355</v>
      </c>
      <c r="F13" s="115">
        <v>6422</v>
      </c>
      <c r="G13" s="114">
        <v>6766</v>
      </c>
      <c r="H13" s="114">
        <v>6774</v>
      </c>
      <c r="I13" s="114">
        <v>6832</v>
      </c>
      <c r="J13" s="140">
        <v>6705</v>
      </c>
      <c r="K13" s="114">
        <v>-283</v>
      </c>
      <c r="L13" s="116">
        <v>-4.2207307979120063</v>
      </c>
    </row>
    <row r="14" spans="1:17" s="110" customFormat="1" ht="22.5" customHeight="1" x14ac:dyDescent="0.2">
      <c r="A14" s="604" t="s">
        <v>186</v>
      </c>
      <c r="B14" s="605"/>
      <c r="C14" s="605"/>
      <c r="D14" s="606"/>
      <c r="E14" s="113">
        <v>12.704413574819764</v>
      </c>
      <c r="F14" s="115">
        <v>1445</v>
      </c>
      <c r="G14" s="114">
        <v>1447</v>
      </c>
      <c r="H14" s="114">
        <v>1472</v>
      </c>
      <c r="I14" s="114">
        <v>1515</v>
      </c>
      <c r="J14" s="140">
        <v>1427</v>
      </c>
      <c r="K14" s="114">
        <v>18</v>
      </c>
      <c r="L14" s="116">
        <v>1.2613875262789067</v>
      </c>
    </row>
    <row r="15" spans="1:17" s="110" customFormat="1" ht="15" customHeight="1" x14ac:dyDescent="0.2">
      <c r="A15" s="120"/>
      <c r="B15" s="119"/>
      <c r="C15" s="258" t="s">
        <v>106</v>
      </c>
      <c r="E15" s="113">
        <v>46.089965397923876</v>
      </c>
      <c r="F15" s="115">
        <v>666</v>
      </c>
      <c r="G15" s="114">
        <v>654</v>
      </c>
      <c r="H15" s="114">
        <v>685</v>
      </c>
      <c r="I15" s="114">
        <v>681</v>
      </c>
      <c r="J15" s="140">
        <v>648</v>
      </c>
      <c r="K15" s="114">
        <v>18</v>
      </c>
      <c r="L15" s="116">
        <v>2.7777777777777777</v>
      </c>
    </row>
    <row r="16" spans="1:17" s="110" customFormat="1" ht="15" customHeight="1" x14ac:dyDescent="0.2">
      <c r="A16" s="120"/>
      <c r="B16" s="119"/>
      <c r="C16" s="258" t="s">
        <v>107</v>
      </c>
      <c r="E16" s="113">
        <v>53.910034602076124</v>
      </c>
      <c r="F16" s="115">
        <v>779</v>
      </c>
      <c r="G16" s="114">
        <v>793</v>
      </c>
      <c r="H16" s="114">
        <v>787</v>
      </c>
      <c r="I16" s="114">
        <v>834</v>
      </c>
      <c r="J16" s="140">
        <v>779</v>
      </c>
      <c r="K16" s="114">
        <v>0</v>
      </c>
      <c r="L16" s="116">
        <v>0</v>
      </c>
    </row>
    <row r="17" spans="1:12" s="110" customFormat="1" ht="15" customHeight="1" x14ac:dyDescent="0.2">
      <c r="A17" s="120"/>
      <c r="B17" s="121" t="s">
        <v>109</v>
      </c>
      <c r="C17" s="258"/>
      <c r="E17" s="113">
        <v>36.864779321259014</v>
      </c>
      <c r="F17" s="115">
        <v>4193</v>
      </c>
      <c r="G17" s="114">
        <v>4400</v>
      </c>
      <c r="H17" s="114">
        <v>4400</v>
      </c>
      <c r="I17" s="114">
        <v>4420</v>
      </c>
      <c r="J17" s="140">
        <v>4405</v>
      </c>
      <c r="K17" s="114">
        <v>-212</v>
      </c>
      <c r="L17" s="116">
        <v>-4.812712826333712</v>
      </c>
    </row>
    <row r="18" spans="1:12" s="110" customFormat="1" ht="15" customHeight="1" x14ac:dyDescent="0.2">
      <c r="A18" s="120"/>
      <c r="B18" s="119"/>
      <c r="C18" s="258" t="s">
        <v>106</v>
      </c>
      <c r="E18" s="113">
        <v>40.305270689243976</v>
      </c>
      <c r="F18" s="115">
        <v>1690</v>
      </c>
      <c r="G18" s="114">
        <v>1721</v>
      </c>
      <c r="H18" s="114">
        <v>1717</v>
      </c>
      <c r="I18" s="114">
        <v>1716</v>
      </c>
      <c r="J18" s="140">
        <v>1716</v>
      </c>
      <c r="K18" s="114">
        <v>-26</v>
      </c>
      <c r="L18" s="116">
        <v>-1.5151515151515151</v>
      </c>
    </row>
    <row r="19" spans="1:12" s="110" customFormat="1" ht="15" customHeight="1" x14ac:dyDescent="0.2">
      <c r="A19" s="120"/>
      <c r="B19" s="119"/>
      <c r="C19" s="258" t="s">
        <v>107</v>
      </c>
      <c r="E19" s="113">
        <v>59.694729310756024</v>
      </c>
      <c r="F19" s="115">
        <v>2503</v>
      </c>
      <c r="G19" s="114">
        <v>2679</v>
      </c>
      <c r="H19" s="114">
        <v>2683</v>
      </c>
      <c r="I19" s="114">
        <v>2704</v>
      </c>
      <c r="J19" s="140">
        <v>2689</v>
      </c>
      <c r="K19" s="114">
        <v>-186</v>
      </c>
      <c r="L19" s="116">
        <v>-6.9170695425808848</v>
      </c>
    </row>
    <row r="20" spans="1:12" s="110" customFormat="1" ht="15" customHeight="1" x14ac:dyDescent="0.2">
      <c r="A20" s="120"/>
      <c r="B20" s="121" t="s">
        <v>110</v>
      </c>
      <c r="C20" s="258"/>
      <c r="E20" s="113">
        <v>22.278881659926146</v>
      </c>
      <c r="F20" s="115">
        <v>2534</v>
      </c>
      <c r="G20" s="114">
        <v>2620</v>
      </c>
      <c r="H20" s="114">
        <v>2717</v>
      </c>
      <c r="I20" s="114">
        <v>2795</v>
      </c>
      <c r="J20" s="140">
        <v>2768</v>
      </c>
      <c r="K20" s="114">
        <v>-234</v>
      </c>
      <c r="L20" s="116">
        <v>-8.4537572254335256</v>
      </c>
    </row>
    <row r="21" spans="1:12" s="110" customFormat="1" ht="15" customHeight="1" x14ac:dyDescent="0.2">
      <c r="A21" s="120"/>
      <c r="B21" s="119"/>
      <c r="C21" s="258" t="s">
        <v>106</v>
      </c>
      <c r="E21" s="113">
        <v>37.805840568271506</v>
      </c>
      <c r="F21" s="115">
        <v>958</v>
      </c>
      <c r="G21" s="114">
        <v>987</v>
      </c>
      <c r="H21" s="114">
        <v>1048</v>
      </c>
      <c r="I21" s="114">
        <v>1093</v>
      </c>
      <c r="J21" s="140">
        <v>1063</v>
      </c>
      <c r="K21" s="114">
        <v>-105</v>
      </c>
      <c r="L21" s="116">
        <v>-9.8777046095954848</v>
      </c>
    </row>
    <row r="22" spans="1:12" s="110" customFormat="1" ht="15" customHeight="1" x14ac:dyDescent="0.2">
      <c r="A22" s="120"/>
      <c r="B22" s="119"/>
      <c r="C22" s="258" t="s">
        <v>107</v>
      </c>
      <c r="E22" s="113">
        <v>62.194159431728494</v>
      </c>
      <c r="F22" s="115">
        <v>1576</v>
      </c>
      <c r="G22" s="114">
        <v>1633</v>
      </c>
      <c r="H22" s="114">
        <v>1669</v>
      </c>
      <c r="I22" s="114">
        <v>1702</v>
      </c>
      <c r="J22" s="140">
        <v>1705</v>
      </c>
      <c r="K22" s="114">
        <v>-129</v>
      </c>
      <c r="L22" s="116">
        <v>-7.5659824046920825</v>
      </c>
    </row>
    <row r="23" spans="1:12" s="110" customFormat="1" ht="15" customHeight="1" x14ac:dyDescent="0.2">
      <c r="A23" s="120"/>
      <c r="B23" s="121" t="s">
        <v>111</v>
      </c>
      <c r="C23" s="258"/>
      <c r="E23" s="113">
        <v>28.151925443995076</v>
      </c>
      <c r="F23" s="115">
        <v>3202</v>
      </c>
      <c r="G23" s="114">
        <v>3339</v>
      </c>
      <c r="H23" s="114">
        <v>3350</v>
      </c>
      <c r="I23" s="114">
        <v>3304</v>
      </c>
      <c r="J23" s="140">
        <v>3180</v>
      </c>
      <c r="K23" s="114">
        <v>22</v>
      </c>
      <c r="L23" s="116">
        <v>0.69182389937106914</v>
      </c>
    </row>
    <row r="24" spans="1:12" s="110" customFormat="1" ht="15" customHeight="1" x14ac:dyDescent="0.2">
      <c r="A24" s="120"/>
      <c r="B24" s="119"/>
      <c r="C24" s="258" t="s">
        <v>106</v>
      </c>
      <c r="E24" s="113">
        <v>51.155527795128044</v>
      </c>
      <c r="F24" s="115">
        <v>1638</v>
      </c>
      <c r="G24" s="114">
        <v>1678</v>
      </c>
      <c r="H24" s="114">
        <v>1715</v>
      </c>
      <c r="I24" s="114">
        <v>1712</v>
      </c>
      <c r="J24" s="140">
        <v>1648</v>
      </c>
      <c r="K24" s="114">
        <v>-10</v>
      </c>
      <c r="L24" s="116">
        <v>-0.60679611650485432</v>
      </c>
    </row>
    <row r="25" spans="1:12" s="110" customFormat="1" ht="15" customHeight="1" x14ac:dyDescent="0.2">
      <c r="A25" s="120"/>
      <c r="B25" s="119"/>
      <c r="C25" s="258" t="s">
        <v>107</v>
      </c>
      <c r="E25" s="113">
        <v>48.844472204871956</v>
      </c>
      <c r="F25" s="115">
        <v>1564</v>
      </c>
      <c r="G25" s="114">
        <v>1661</v>
      </c>
      <c r="H25" s="114">
        <v>1635</v>
      </c>
      <c r="I25" s="114">
        <v>1592</v>
      </c>
      <c r="J25" s="140">
        <v>1532</v>
      </c>
      <c r="K25" s="114">
        <v>32</v>
      </c>
      <c r="L25" s="116">
        <v>2.0887728459530028</v>
      </c>
    </row>
    <row r="26" spans="1:12" s="110" customFormat="1" ht="15" customHeight="1" x14ac:dyDescent="0.2">
      <c r="A26" s="120"/>
      <c r="C26" s="121" t="s">
        <v>187</v>
      </c>
      <c r="D26" s="110" t="s">
        <v>188</v>
      </c>
      <c r="E26" s="113">
        <v>3.2794091788289079</v>
      </c>
      <c r="F26" s="115">
        <v>373</v>
      </c>
      <c r="G26" s="114">
        <v>398</v>
      </c>
      <c r="H26" s="114">
        <v>383</v>
      </c>
      <c r="I26" s="114">
        <v>322</v>
      </c>
      <c r="J26" s="140">
        <v>311</v>
      </c>
      <c r="K26" s="114">
        <v>62</v>
      </c>
      <c r="L26" s="116">
        <v>19.935691318327976</v>
      </c>
    </row>
    <row r="27" spans="1:12" s="110" customFormat="1" ht="15" customHeight="1" x14ac:dyDescent="0.2">
      <c r="A27" s="120"/>
      <c r="B27" s="119"/>
      <c r="D27" s="259" t="s">
        <v>106</v>
      </c>
      <c r="E27" s="113">
        <v>47.721179624664877</v>
      </c>
      <c r="F27" s="115">
        <v>178</v>
      </c>
      <c r="G27" s="114">
        <v>188</v>
      </c>
      <c r="H27" s="114">
        <v>169</v>
      </c>
      <c r="I27" s="114">
        <v>141</v>
      </c>
      <c r="J27" s="140">
        <v>140</v>
      </c>
      <c r="K27" s="114">
        <v>38</v>
      </c>
      <c r="L27" s="116">
        <v>27.142857142857142</v>
      </c>
    </row>
    <row r="28" spans="1:12" s="110" customFormat="1" ht="15" customHeight="1" x14ac:dyDescent="0.2">
      <c r="A28" s="120"/>
      <c r="B28" s="119"/>
      <c r="D28" s="259" t="s">
        <v>107</v>
      </c>
      <c r="E28" s="113">
        <v>52.278820375335123</v>
      </c>
      <c r="F28" s="115">
        <v>195</v>
      </c>
      <c r="G28" s="114">
        <v>210</v>
      </c>
      <c r="H28" s="114">
        <v>214</v>
      </c>
      <c r="I28" s="114">
        <v>181</v>
      </c>
      <c r="J28" s="140">
        <v>171</v>
      </c>
      <c r="K28" s="114">
        <v>24</v>
      </c>
      <c r="L28" s="116">
        <v>14.035087719298245</v>
      </c>
    </row>
    <row r="29" spans="1:12" s="110" customFormat="1" ht="24" customHeight="1" x14ac:dyDescent="0.2">
      <c r="A29" s="604" t="s">
        <v>189</v>
      </c>
      <c r="B29" s="605"/>
      <c r="C29" s="605"/>
      <c r="D29" s="606"/>
      <c r="E29" s="113">
        <v>95.762264814489185</v>
      </c>
      <c r="F29" s="115">
        <v>10892</v>
      </c>
      <c r="G29" s="114">
        <v>11304</v>
      </c>
      <c r="H29" s="114">
        <v>11436</v>
      </c>
      <c r="I29" s="114">
        <v>11526</v>
      </c>
      <c r="J29" s="140">
        <v>11283</v>
      </c>
      <c r="K29" s="114">
        <v>-391</v>
      </c>
      <c r="L29" s="116">
        <v>-3.4653904103518567</v>
      </c>
    </row>
    <row r="30" spans="1:12" s="110" customFormat="1" ht="15" customHeight="1" x14ac:dyDescent="0.2">
      <c r="A30" s="120"/>
      <c r="B30" s="119"/>
      <c r="C30" s="258" t="s">
        <v>106</v>
      </c>
      <c r="E30" s="113">
        <v>43.059125964010285</v>
      </c>
      <c r="F30" s="115">
        <v>4690</v>
      </c>
      <c r="G30" s="114">
        <v>4777</v>
      </c>
      <c r="H30" s="114">
        <v>4900</v>
      </c>
      <c r="I30" s="114">
        <v>4942</v>
      </c>
      <c r="J30" s="140">
        <v>4813</v>
      </c>
      <c r="K30" s="114">
        <v>-123</v>
      </c>
      <c r="L30" s="116">
        <v>-2.5555786411801371</v>
      </c>
    </row>
    <row r="31" spans="1:12" s="110" customFormat="1" ht="15" customHeight="1" x14ac:dyDescent="0.2">
      <c r="A31" s="120"/>
      <c r="B31" s="119"/>
      <c r="C31" s="258" t="s">
        <v>107</v>
      </c>
      <c r="E31" s="113">
        <v>56.940874035989715</v>
      </c>
      <c r="F31" s="115">
        <v>6202</v>
      </c>
      <c r="G31" s="114">
        <v>6527</v>
      </c>
      <c r="H31" s="114">
        <v>6536</v>
      </c>
      <c r="I31" s="114">
        <v>6584</v>
      </c>
      <c r="J31" s="140">
        <v>6470</v>
      </c>
      <c r="K31" s="114">
        <v>-268</v>
      </c>
      <c r="L31" s="116">
        <v>-4.1421947449768162</v>
      </c>
    </row>
    <row r="32" spans="1:12" s="110" customFormat="1" ht="15" customHeight="1" x14ac:dyDescent="0.2">
      <c r="A32" s="120"/>
      <c r="B32" s="119" t="s">
        <v>117</v>
      </c>
      <c r="C32" s="258"/>
      <c r="E32" s="113">
        <v>4.220151222085458</v>
      </c>
      <c r="F32" s="114">
        <v>480</v>
      </c>
      <c r="G32" s="114">
        <v>495</v>
      </c>
      <c r="H32" s="114">
        <v>498</v>
      </c>
      <c r="I32" s="114">
        <v>501</v>
      </c>
      <c r="J32" s="140">
        <v>491</v>
      </c>
      <c r="K32" s="114">
        <v>-11</v>
      </c>
      <c r="L32" s="116">
        <v>-2.2403258655804481</v>
      </c>
    </row>
    <row r="33" spans="1:12" s="110" customFormat="1" ht="15" customHeight="1" x14ac:dyDescent="0.2">
      <c r="A33" s="120"/>
      <c r="B33" s="119"/>
      <c r="C33" s="258" t="s">
        <v>106</v>
      </c>
      <c r="E33" s="113">
        <v>54.375</v>
      </c>
      <c r="F33" s="114">
        <v>261</v>
      </c>
      <c r="G33" s="114">
        <v>259</v>
      </c>
      <c r="H33" s="114">
        <v>262</v>
      </c>
      <c r="I33" s="114">
        <v>256</v>
      </c>
      <c r="J33" s="140">
        <v>258</v>
      </c>
      <c r="K33" s="114">
        <v>3</v>
      </c>
      <c r="L33" s="116">
        <v>1.1627906976744187</v>
      </c>
    </row>
    <row r="34" spans="1:12" s="110" customFormat="1" ht="15" customHeight="1" x14ac:dyDescent="0.2">
      <c r="A34" s="120"/>
      <c r="B34" s="119"/>
      <c r="C34" s="258" t="s">
        <v>107</v>
      </c>
      <c r="E34" s="113">
        <v>45.625</v>
      </c>
      <c r="F34" s="114">
        <v>219</v>
      </c>
      <c r="G34" s="114">
        <v>236</v>
      </c>
      <c r="H34" s="114">
        <v>236</v>
      </c>
      <c r="I34" s="114">
        <v>245</v>
      </c>
      <c r="J34" s="140">
        <v>233</v>
      </c>
      <c r="K34" s="114">
        <v>-14</v>
      </c>
      <c r="L34" s="116">
        <v>-6.0085836909871242</v>
      </c>
    </row>
    <row r="35" spans="1:12" s="110" customFormat="1" ht="24" customHeight="1" x14ac:dyDescent="0.2">
      <c r="A35" s="604" t="s">
        <v>192</v>
      </c>
      <c r="B35" s="605"/>
      <c r="C35" s="605"/>
      <c r="D35" s="606"/>
      <c r="E35" s="113">
        <v>10.603129945489714</v>
      </c>
      <c r="F35" s="114">
        <v>1206</v>
      </c>
      <c r="G35" s="114">
        <v>1220</v>
      </c>
      <c r="H35" s="114">
        <v>1230</v>
      </c>
      <c r="I35" s="114">
        <v>1244</v>
      </c>
      <c r="J35" s="114">
        <v>1183</v>
      </c>
      <c r="K35" s="318">
        <v>23</v>
      </c>
      <c r="L35" s="319">
        <v>1.9442096365173289</v>
      </c>
    </row>
    <row r="36" spans="1:12" s="110" customFormat="1" ht="15" customHeight="1" x14ac:dyDescent="0.2">
      <c r="A36" s="120"/>
      <c r="B36" s="119"/>
      <c r="C36" s="258" t="s">
        <v>106</v>
      </c>
      <c r="E36" s="113">
        <v>47.761194029850749</v>
      </c>
      <c r="F36" s="114">
        <v>576</v>
      </c>
      <c r="G36" s="114">
        <v>577</v>
      </c>
      <c r="H36" s="114">
        <v>593</v>
      </c>
      <c r="I36" s="114">
        <v>581</v>
      </c>
      <c r="J36" s="114">
        <v>549</v>
      </c>
      <c r="K36" s="318">
        <v>27</v>
      </c>
      <c r="L36" s="116">
        <v>4.918032786885246</v>
      </c>
    </row>
    <row r="37" spans="1:12" s="110" customFormat="1" ht="15" customHeight="1" x14ac:dyDescent="0.2">
      <c r="A37" s="120"/>
      <c r="B37" s="119"/>
      <c r="C37" s="258" t="s">
        <v>107</v>
      </c>
      <c r="E37" s="113">
        <v>52.238805970149251</v>
      </c>
      <c r="F37" s="114">
        <v>630</v>
      </c>
      <c r="G37" s="114">
        <v>643</v>
      </c>
      <c r="H37" s="114">
        <v>637</v>
      </c>
      <c r="I37" s="114">
        <v>663</v>
      </c>
      <c r="J37" s="140">
        <v>634</v>
      </c>
      <c r="K37" s="114">
        <v>-4</v>
      </c>
      <c r="L37" s="116">
        <v>-0.63091482649842268</v>
      </c>
    </row>
    <row r="38" spans="1:12" s="110" customFormat="1" ht="15" customHeight="1" x14ac:dyDescent="0.2">
      <c r="A38" s="120"/>
      <c r="B38" s="119" t="s">
        <v>329</v>
      </c>
      <c r="C38" s="258"/>
      <c r="E38" s="113">
        <v>70.045718304905932</v>
      </c>
      <c r="F38" s="114">
        <v>7967</v>
      </c>
      <c r="G38" s="114">
        <v>8316</v>
      </c>
      <c r="H38" s="114">
        <v>8407</v>
      </c>
      <c r="I38" s="114">
        <v>8425</v>
      </c>
      <c r="J38" s="140">
        <v>8264</v>
      </c>
      <c r="K38" s="114">
        <v>-297</v>
      </c>
      <c r="L38" s="116">
        <v>-3.5939012584704741</v>
      </c>
    </row>
    <row r="39" spans="1:12" s="110" customFormat="1" ht="15" customHeight="1" x14ac:dyDescent="0.2">
      <c r="A39" s="120"/>
      <c r="B39" s="119"/>
      <c r="C39" s="258" t="s">
        <v>106</v>
      </c>
      <c r="E39" s="113">
        <v>43.215765030751854</v>
      </c>
      <c r="F39" s="115">
        <v>3443</v>
      </c>
      <c r="G39" s="114">
        <v>3512</v>
      </c>
      <c r="H39" s="114">
        <v>3603</v>
      </c>
      <c r="I39" s="114">
        <v>3609</v>
      </c>
      <c r="J39" s="140">
        <v>3516</v>
      </c>
      <c r="K39" s="114">
        <v>-73</v>
      </c>
      <c r="L39" s="116">
        <v>-2.0762229806598409</v>
      </c>
    </row>
    <row r="40" spans="1:12" s="110" customFormat="1" ht="15" customHeight="1" x14ac:dyDescent="0.2">
      <c r="A40" s="120"/>
      <c r="B40" s="119"/>
      <c r="C40" s="258" t="s">
        <v>107</v>
      </c>
      <c r="E40" s="113">
        <v>56.784234969248146</v>
      </c>
      <c r="F40" s="115">
        <v>4524</v>
      </c>
      <c r="G40" s="114">
        <v>4804</v>
      </c>
      <c r="H40" s="114">
        <v>4804</v>
      </c>
      <c r="I40" s="114">
        <v>4816</v>
      </c>
      <c r="J40" s="140">
        <v>4748</v>
      </c>
      <c r="K40" s="114">
        <v>-224</v>
      </c>
      <c r="L40" s="116">
        <v>-4.7177759056444817</v>
      </c>
    </row>
    <row r="41" spans="1:12" s="110" customFormat="1" ht="15" customHeight="1" x14ac:dyDescent="0.2">
      <c r="A41" s="120"/>
      <c r="B41" s="320" t="s">
        <v>517</v>
      </c>
      <c r="C41" s="258"/>
      <c r="E41" s="113">
        <v>8.9941972920696323</v>
      </c>
      <c r="F41" s="115">
        <v>1023</v>
      </c>
      <c r="G41" s="114">
        <v>1052</v>
      </c>
      <c r="H41" s="114">
        <v>1031</v>
      </c>
      <c r="I41" s="114">
        <v>1052</v>
      </c>
      <c r="J41" s="140">
        <v>1028</v>
      </c>
      <c r="K41" s="114">
        <v>-5</v>
      </c>
      <c r="L41" s="116">
        <v>-0.48638132295719844</v>
      </c>
    </row>
    <row r="42" spans="1:12" s="110" customFormat="1" ht="15" customHeight="1" x14ac:dyDescent="0.2">
      <c r="A42" s="120"/>
      <c r="B42" s="119"/>
      <c r="C42" s="268" t="s">
        <v>106</v>
      </c>
      <c r="D42" s="182"/>
      <c r="E42" s="113">
        <v>45.845552297165199</v>
      </c>
      <c r="F42" s="115">
        <v>469</v>
      </c>
      <c r="G42" s="114">
        <v>468</v>
      </c>
      <c r="H42" s="114">
        <v>460</v>
      </c>
      <c r="I42" s="114">
        <v>485</v>
      </c>
      <c r="J42" s="140">
        <v>477</v>
      </c>
      <c r="K42" s="114">
        <v>-8</v>
      </c>
      <c r="L42" s="116">
        <v>-1.6771488469601676</v>
      </c>
    </row>
    <row r="43" spans="1:12" s="110" customFormat="1" ht="15" customHeight="1" x14ac:dyDescent="0.2">
      <c r="A43" s="120"/>
      <c r="B43" s="119"/>
      <c r="C43" s="268" t="s">
        <v>107</v>
      </c>
      <c r="D43" s="182"/>
      <c r="E43" s="113">
        <v>54.154447702834801</v>
      </c>
      <c r="F43" s="115">
        <v>554</v>
      </c>
      <c r="G43" s="114">
        <v>584</v>
      </c>
      <c r="H43" s="114">
        <v>571</v>
      </c>
      <c r="I43" s="114">
        <v>567</v>
      </c>
      <c r="J43" s="140">
        <v>551</v>
      </c>
      <c r="K43" s="114">
        <v>3</v>
      </c>
      <c r="L43" s="116">
        <v>0.54446460980036293</v>
      </c>
    </row>
    <row r="44" spans="1:12" s="110" customFormat="1" ht="15" customHeight="1" x14ac:dyDescent="0.2">
      <c r="A44" s="120"/>
      <c r="B44" s="119" t="s">
        <v>205</v>
      </c>
      <c r="C44" s="268"/>
      <c r="D44" s="182"/>
      <c r="E44" s="113">
        <v>10.356954457534728</v>
      </c>
      <c r="F44" s="115">
        <v>1178</v>
      </c>
      <c r="G44" s="114">
        <v>1218</v>
      </c>
      <c r="H44" s="114">
        <v>1271</v>
      </c>
      <c r="I44" s="114">
        <v>1313</v>
      </c>
      <c r="J44" s="140">
        <v>1305</v>
      </c>
      <c r="K44" s="114">
        <v>-127</v>
      </c>
      <c r="L44" s="116">
        <v>-9.7318007662835253</v>
      </c>
    </row>
    <row r="45" spans="1:12" s="110" customFormat="1" ht="15" customHeight="1" x14ac:dyDescent="0.2">
      <c r="A45" s="120"/>
      <c r="B45" s="119"/>
      <c r="C45" s="268" t="s">
        <v>106</v>
      </c>
      <c r="D45" s="182"/>
      <c r="E45" s="113">
        <v>39.388794567062817</v>
      </c>
      <c r="F45" s="115">
        <v>464</v>
      </c>
      <c r="G45" s="114">
        <v>483</v>
      </c>
      <c r="H45" s="114">
        <v>509</v>
      </c>
      <c r="I45" s="114">
        <v>527</v>
      </c>
      <c r="J45" s="140">
        <v>533</v>
      </c>
      <c r="K45" s="114">
        <v>-69</v>
      </c>
      <c r="L45" s="116">
        <v>-12.945590994371482</v>
      </c>
    </row>
    <row r="46" spans="1:12" s="110" customFormat="1" ht="15" customHeight="1" x14ac:dyDescent="0.2">
      <c r="A46" s="123"/>
      <c r="B46" s="124"/>
      <c r="C46" s="260" t="s">
        <v>107</v>
      </c>
      <c r="D46" s="261"/>
      <c r="E46" s="125">
        <v>60.611205432937183</v>
      </c>
      <c r="F46" s="143">
        <v>714</v>
      </c>
      <c r="G46" s="144">
        <v>735</v>
      </c>
      <c r="H46" s="144">
        <v>762</v>
      </c>
      <c r="I46" s="144">
        <v>786</v>
      </c>
      <c r="J46" s="145">
        <v>772</v>
      </c>
      <c r="K46" s="144">
        <v>-58</v>
      </c>
      <c r="L46" s="146">
        <v>-7.5129533678756477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11374</v>
      </c>
      <c r="E11" s="114">
        <v>11806</v>
      </c>
      <c r="F11" s="114">
        <v>11939</v>
      </c>
      <c r="G11" s="114">
        <v>12034</v>
      </c>
      <c r="H11" s="140">
        <v>11780</v>
      </c>
      <c r="I11" s="115">
        <v>-406</v>
      </c>
      <c r="J11" s="116">
        <v>-3.4465195246179965</v>
      </c>
    </row>
    <row r="12" spans="1:15" s="110" customFormat="1" ht="24.95" customHeight="1" x14ac:dyDescent="0.2">
      <c r="A12" s="193" t="s">
        <v>132</v>
      </c>
      <c r="B12" s="194" t="s">
        <v>133</v>
      </c>
      <c r="C12" s="113">
        <v>1.6441005802707931</v>
      </c>
      <c r="D12" s="115">
        <v>187</v>
      </c>
      <c r="E12" s="114">
        <v>194</v>
      </c>
      <c r="F12" s="114">
        <v>204</v>
      </c>
      <c r="G12" s="114">
        <v>209</v>
      </c>
      <c r="H12" s="140">
        <v>182</v>
      </c>
      <c r="I12" s="115">
        <v>5</v>
      </c>
      <c r="J12" s="116">
        <v>2.7472527472527473</v>
      </c>
    </row>
    <row r="13" spans="1:15" s="110" customFormat="1" ht="24.95" customHeight="1" x14ac:dyDescent="0.2">
      <c r="A13" s="193" t="s">
        <v>134</v>
      </c>
      <c r="B13" s="199" t="s">
        <v>214</v>
      </c>
      <c r="C13" s="113">
        <v>0.51872692104800422</v>
      </c>
      <c r="D13" s="115">
        <v>59</v>
      </c>
      <c r="E13" s="114">
        <v>65</v>
      </c>
      <c r="F13" s="114">
        <v>65</v>
      </c>
      <c r="G13" s="114">
        <v>59</v>
      </c>
      <c r="H13" s="140">
        <v>63</v>
      </c>
      <c r="I13" s="115">
        <v>-4</v>
      </c>
      <c r="J13" s="116">
        <v>-6.3492063492063489</v>
      </c>
    </row>
    <row r="14" spans="1:15" s="287" customFormat="1" ht="24.95" customHeight="1" x14ac:dyDescent="0.2">
      <c r="A14" s="193" t="s">
        <v>215</v>
      </c>
      <c r="B14" s="199" t="s">
        <v>137</v>
      </c>
      <c r="C14" s="113">
        <v>11.227360647089855</v>
      </c>
      <c r="D14" s="115">
        <v>1277</v>
      </c>
      <c r="E14" s="114">
        <v>1329</v>
      </c>
      <c r="F14" s="114">
        <v>1326</v>
      </c>
      <c r="G14" s="114">
        <v>1365</v>
      </c>
      <c r="H14" s="140">
        <v>1347</v>
      </c>
      <c r="I14" s="115">
        <v>-70</v>
      </c>
      <c r="J14" s="116">
        <v>-5.1967334818114326</v>
      </c>
      <c r="K14" s="110"/>
      <c r="L14" s="110"/>
      <c r="M14" s="110"/>
      <c r="N14" s="110"/>
      <c r="O14" s="110"/>
    </row>
    <row r="15" spans="1:15" s="110" customFormat="1" ht="24.95" customHeight="1" x14ac:dyDescent="0.2">
      <c r="A15" s="193" t="s">
        <v>216</v>
      </c>
      <c r="B15" s="199" t="s">
        <v>217</v>
      </c>
      <c r="C15" s="113">
        <v>5.187269210480042</v>
      </c>
      <c r="D15" s="115">
        <v>590</v>
      </c>
      <c r="E15" s="114">
        <v>616</v>
      </c>
      <c r="F15" s="114">
        <v>598</v>
      </c>
      <c r="G15" s="114">
        <v>605</v>
      </c>
      <c r="H15" s="140">
        <v>597</v>
      </c>
      <c r="I15" s="115">
        <v>-7</v>
      </c>
      <c r="J15" s="116">
        <v>-1.1725293132328307</v>
      </c>
    </row>
    <row r="16" spans="1:15" s="287" customFormat="1" ht="24.95" customHeight="1" x14ac:dyDescent="0.2">
      <c r="A16" s="193" t="s">
        <v>218</v>
      </c>
      <c r="B16" s="199" t="s">
        <v>141</v>
      </c>
      <c r="C16" s="113">
        <v>4.9147177773870228</v>
      </c>
      <c r="D16" s="115">
        <v>559</v>
      </c>
      <c r="E16" s="114">
        <v>582</v>
      </c>
      <c r="F16" s="114">
        <v>595</v>
      </c>
      <c r="G16" s="114">
        <v>617</v>
      </c>
      <c r="H16" s="140">
        <v>601</v>
      </c>
      <c r="I16" s="115">
        <v>-42</v>
      </c>
      <c r="J16" s="116">
        <v>-6.9883527454242929</v>
      </c>
      <c r="K16" s="110"/>
      <c r="L16" s="110"/>
      <c r="M16" s="110"/>
      <c r="N16" s="110"/>
      <c r="O16" s="110"/>
    </row>
    <row r="17" spans="1:15" s="110" customFormat="1" ht="24.95" customHeight="1" x14ac:dyDescent="0.2">
      <c r="A17" s="193" t="s">
        <v>142</v>
      </c>
      <c r="B17" s="199" t="s">
        <v>220</v>
      </c>
      <c r="C17" s="113">
        <v>1.1253736592227888</v>
      </c>
      <c r="D17" s="115">
        <v>128</v>
      </c>
      <c r="E17" s="114">
        <v>131</v>
      </c>
      <c r="F17" s="114">
        <v>133</v>
      </c>
      <c r="G17" s="114">
        <v>143</v>
      </c>
      <c r="H17" s="140">
        <v>149</v>
      </c>
      <c r="I17" s="115">
        <v>-21</v>
      </c>
      <c r="J17" s="116">
        <v>-14.093959731543624</v>
      </c>
    </row>
    <row r="18" spans="1:15" s="287" customFormat="1" ht="24.95" customHeight="1" x14ac:dyDescent="0.2">
      <c r="A18" s="201" t="s">
        <v>144</v>
      </c>
      <c r="B18" s="202" t="s">
        <v>145</v>
      </c>
      <c r="C18" s="113">
        <v>6.9720414981536836</v>
      </c>
      <c r="D18" s="115">
        <v>793</v>
      </c>
      <c r="E18" s="114">
        <v>785</v>
      </c>
      <c r="F18" s="114">
        <v>792</v>
      </c>
      <c r="G18" s="114">
        <v>776</v>
      </c>
      <c r="H18" s="140">
        <v>781</v>
      </c>
      <c r="I18" s="115">
        <v>12</v>
      </c>
      <c r="J18" s="116">
        <v>1.5364916773367479</v>
      </c>
      <c r="K18" s="110"/>
      <c r="L18" s="110"/>
      <c r="M18" s="110"/>
      <c r="N18" s="110"/>
      <c r="O18" s="110"/>
    </row>
    <row r="19" spans="1:15" s="110" customFormat="1" ht="24.95" customHeight="1" x14ac:dyDescent="0.2">
      <c r="A19" s="193" t="s">
        <v>146</v>
      </c>
      <c r="B19" s="199" t="s">
        <v>147</v>
      </c>
      <c r="C19" s="113">
        <v>16.186038333040266</v>
      </c>
      <c r="D19" s="115">
        <v>1841</v>
      </c>
      <c r="E19" s="114">
        <v>1855</v>
      </c>
      <c r="F19" s="114">
        <v>1834</v>
      </c>
      <c r="G19" s="114">
        <v>1848</v>
      </c>
      <c r="H19" s="140">
        <v>1787</v>
      </c>
      <c r="I19" s="115">
        <v>54</v>
      </c>
      <c r="J19" s="116">
        <v>3.0218242865137102</v>
      </c>
    </row>
    <row r="20" spans="1:15" s="287" customFormat="1" ht="24.95" customHeight="1" x14ac:dyDescent="0.2">
      <c r="A20" s="193" t="s">
        <v>148</v>
      </c>
      <c r="B20" s="199" t="s">
        <v>149</v>
      </c>
      <c r="C20" s="113">
        <v>13.161596623879023</v>
      </c>
      <c r="D20" s="115">
        <v>1497</v>
      </c>
      <c r="E20" s="114">
        <v>1511</v>
      </c>
      <c r="F20" s="114">
        <v>1578</v>
      </c>
      <c r="G20" s="114">
        <v>1558</v>
      </c>
      <c r="H20" s="140">
        <v>1576</v>
      </c>
      <c r="I20" s="115">
        <v>-79</v>
      </c>
      <c r="J20" s="116">
        <v>-5.0126903553299496</v>
      </c>
      <c r="K20" s="110"/>
      <c r="L20" s="110"/>
      <c r="M20" s="110"/>
      <c r="N20" s="110"/>
      <c r="O20" s="110"/>
    </row>
    <row r="21" spans="1:15" s="110" customFormat="1" ht="24.95" customHeight="1" x14ac:dyDescent="0.2">
      <c r="A21" s="201" t="s">
        <v>150</v>
      </c>
      <c r="B21" s="202" t="s">
        <v>151</v>
      </c>
      <c r="C21" s="113">
        <v>10.946017232284158</v>
      </c>
      <c r="D21" s="115">
        <v>1245</v>
      </c>
      <c r="E21" s="114">
        <v>1488</v>
      </c>
      <c r="F21" s="114">
        <v>1520</v>
      </c>
      <c r="G21" s="114">
        <v>1531</v>
      </c>
      <c r="H21" s="140">
        <v>1479</v>
      </c>
      <c r="I21" s="115">
        <v>-234</v>
      </c>
      <c r="J21" s="116">
        <v>-15.821501014198782</v>
      </c>
    </row>
    <row r="22" spans="1:15" s="110" customFormat="1" ht="24.95" customHeight="1" x14ac:dyDescent="0.2">
      <c r="A22" s="201" t="s">
        <v>152</v>
      </c>
      <c r="B22" s="199" t="s">
        <v>153</v>
      </c>
      <c r="C22" s="113">
        <v>1.3803411288904519</v>
      </c>
      <c r="D22" s="115">
        <v>157</v>
      </c>
      <c r="E22" s="114">
        <v>174</v>
      </c>
      <c r="F22" s="114">
        <v>164</v>
      </c>
      <c r="G22" s="114">
        <v>169</v>
      </c>
      <c r="H22" s="140">
        <v>158</v>
      </c>
      <c r="I22" s="115">
        <v>-1</v>
      </c>
      <c r="J22" s="116">
        <v>-0.63291139240506333</v>
      </c>
    </row>
    <row r="23" spans="1:15" s="110" customFormat="1" ht="24.95" customHeight="1" x14ac:dyDescent="0.2">
      <c r="A23" s="193" t="s">
        <v>154</v>
      </c>
      <c r="B23" s="199" t="s">
        <v>155</v>
      </c>
      <c r="C23" s="113">
        <v>0.99349393353261828</v>
      </c>
      <c r="D23" s="115">
        <v>113</v>
      </c>
      <c r="E23" s="114">
        <v>109</v>
      </c>
      <c r="F23" s="114">
        <v>104</v>
      </c>
      <c r="G23" s="114">
        <v>95</v>
      </c>
      <c r="H23" s="140">
        <v>92</v>
      </c>
      <c r="I23" s="115">
        <v>21</v>
      </c>
      <c r="J23" s="116">
        <v>22.826086956521738</v>
      </c>
    </row>
    <row r="24" spans="1:15" s="110" customFormat="1" ht="24.95" customHeight="1" x14ac:dyDescent="0.2">
      <c r="A24" s="193" t="s">
        <v>156</v>
      </c>
      <c r="B24" s="199" t="s">
        <v>221</v>
      </c>
      <c r="C24" s="113">
        <v>7.03358537014243</v>
      </c>
      <c r="D24" s="115">
        <v>800</v>
      </c>
      <c r="E24" s="114">
        <v>830</v>
      </c>
      <c r="F24" s="114">
        <v>810</v>
      </c>
      <c r="G24" s="114">
        <v>816</v>
      </c>
      <c r="H24" s="140">
        <v>801</v>
      </c>
      <c r="I24" s="115">
        <v>-1</v>
      </c>
      <c r="J24" s="116">
        <v>-0.12484394506866417</v>
      </c>
    </row>
    <row r="25" spans="1:15" s="110" customFormat="1" ht="24.95" customHeight="1" x14ac:dyDescent="0.2">
      <c r="A25" s="193" t="s">
        <v>222</v>
      </c>
      <c r="B25" s="204" t="s">
        <v>159</v>
      </c>
      <c r="C25" s="113">
        <v>5.9609636011957097</v>
      </c>
      <c r="D25" s="115">
        <v>678</v>
      </c>
      <c r="E25" s="114">
        <v>678</v>
      </c>
      <c r="F25" s="114">
        <v>698</v>
      </c>
      <c r="G25" s="114">
        <v>685</v>
      </c>
      <c r="H25" s="140">
        <v>662</v>
      </c>
      <c r="I25" s="115">
        <v>16</v>
      </c>
      <c r="J25" s="116">
        <v>2.416918429003021</v>
      </c>
    </row>
    <row r="26" spans="1:15" s="110" customFormat="1" ht="24.95" customHeight="1" x14ac:dyDescent="0.2">
      <c r="A26" s="201">
        <v>782.78300000000002</v>
      </c>
      <c r="B26" s="203" t="s">
        <v>160</v>
      </c>
      <c r="C26" s="113">
        <v>0.98470195181994025</v>
      </c>
      <c r="D26" s="115">
        <v>112</v>
      </c>
      <c r="E26" s="114">
        <v>107</v>
      </c>
      <c r="F26" s="114">
        <v>115</v>
      </c>
      <c r="G26" s="114">
        <v>130</v>
      </c>
      <c r="H26" s="140">
        <v>123</v>
      </c>
      <c r="I26" s="115">
        <v>-11</v>
      </c>
      <c r="J26" s="116">
        <v>-8.9430894308943092</v>
      </c>
    </row>
    <row r="27" spans="1:15" s="110" customFormat="1" ht="24.95" customHeight="1" x14ac:dyDescent="0.2">
      <c r="A27" s="193" t="s">
        <v>161</v>
      </c>
      <c r="B27" s="199" t="s">
        <v>162</v>
      </c>
      <c r="C27" s="113">
        <v>1.4770529277299103</v>
      </c>
      <c r="D27" s="115">
        <v>168</v>
      </c>
      <c r="E27" s="114">
        <v>174</v>
      </c>
      <c r="F27" s="114">
        <v>185</v>
      </c>
      <c r="G27" s="114">
        <v>194</v>
      </c>
      <c r="H27" s="140">
        <v>183</v>
      </c>
      <c r="I27" s="115">
        <v>-15</v>
      </c>
      <c r="J27" s="116">
        <v>-8.1967213114754092</v>
      </c>
    </row>
    <row r="28" spans="1:15" s="110" customFormat="1" ht="24.95" customHeight="1" x14ac:dyDescent="0.2">
      <c r="A28" s="193" t="s">
        <v>163</v>
      </c>
      <c r="B28" s="199" t="s">
        <v>164</v>
      </c>
      <c r="C28" s="113">
        <v>1.415509055741164</v>
      </c>
      <c r="D28" s="115">
        <v>161</v>
      </c>
      <c r="E28" s="114">
        <v>162</v>
      </c>
      <c r="F28" s="114">
        <v>164</v>
      </c>
      <c r="G28" s="114">
        <v>170</v>
      </c>
      <c r="H28" s="140">
        <v>164</v>
      </c>
      <c r="I28" s="115">
        <v>-3</v>
      </c>
      <c r="J28" s="116">
        <v>-1.8292682926829269</v>
      </c>
    </row>
    <row r="29" spans="1:15" s="110" customFormat="1" ht="24.95" customHeight="1" x14ac:dyDescent="0.2">
      <c r="A29" s="193">
        <v>86</v>
      </c>
      <c r="B29" s="199" t="s">
        <v>165</v>
      </c>
      <c r="C29" s="113">
        <v>7.0951292421311765</v>
      </c>
      <c r="D29" s="115">
        <v>807</v>
      </c>
      <c r="E29" s="114">
        <v>810</v>
      </c>
      <c r="F29" s="114">
        <v>798</v>
      </c>
      <c r="G29" s="114">
        <v>832</v>
      </c>
      <c r="H29" s="140">
        <v>830</v>
      </c>
      <c r="I29" s="115">
        <v>-23</v>
      </c>
      <c r="J29" s="116">
        <v>-2.7710843373493974</v>
      </c>
    </row>
    <row r="30" spans="1:15" s="110" customFormat="1" ht="24.95" customHeight="1" x14ac:dyDescent="0.2">
      <c r="A30" s="193">
        <v>87.88</v>
      </c>
      <c r="B30" s="204" t="s">
        <v>166</v>
      </c>
      <c r="C30" s="113">
        <v>3.6486724107613857</v>
      </c>
      <c r="D30" s="115">
        <v>415</v>
      </c>
      <c r="E30" s="114">
        <v>411</v>
      </c>
      <c r="F30" s="114">
        <v>414</v>
      </c>
      <c r="G30" s="114">
        <v>424</v>
      </c>
      <c r="H30" s="140">
        <v>426</v>
      </c>
      <c r="I30" s="115">
        <v>-11</v>
      </c>
      <c r="J30" s="116">
        <v>-2.5821596244131455</v>
      </c>
    </row>
    <row r="31" spans="1:15" s="110" customFormat="1" ht="24.95" customHeight="1" x14ac:dyDescent="0.2">
      <c r="A31" s="193" t="s">
        <v>167</v>
      </c>
      <c r="B31" s="199" t="s">
        <v>168</v>
      </c>
      <c r="C31" s="113">
        <v>9.3546685422894313</v>
      </c>
      <c r="D31" s="115">
        <v>1064</v>
      </c>
      <c r="E31" s="114">
        <v>1124</v>
      </c>
      <c r="F31" s="114">
        <v>1168</v>
      </c>
      <c r="G31" s="114">
        <v>1173</v>
      </c>
      <c r="H31" s="140">
        <v>1126</v>
      </c>
      <c r="I31" s="115">
        <v>-62</v>
      </c>
      <c r="J31" s="116">
        <v>-5.5062166962699823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1.6441005802707931</v>
      </c>
      <c r="D34" s="115">
        <v>187</v>
      </c>
      <c r="E34" s="114">
        <v>194</v>
      </c>
      <c r="F34" s="114">
        <v>204</v>
      </c>
      <c r="G34" s="114">
        <v>209</v>
      </c>
      <c r="H34" s="140">
        <v>182</v>
      </c>
      <c r="I34" s="115">
        <v>5</v>
      </c>
      <c r="J34" s="116">
        <v>2.7472527472527473</v>
      </c>
    </row>
    <row r="35" spans="1:10" s="110" customFormat="1" ht="24.95" customHeight="1" x14ac:dyDescent="0.2">
      <c r="A35" s="292" t="s">
        <v>171</v>
      </c>
      <c r="B35" s="293" t="s">
        <v>172</v>
      </c>
      <c r="C35" s="113">
        <v>18.718129066291542</v>
      </c>
      <c r="D35" s="115">
        <v>2129</v>
      </c>
      <c r="E35" s="114">
        <v>2179</v>
      </c>
      <c r="F35" s="114">
        <v>2183</v>
      </c>
      <c r="G35" s="114">
        <v>2200</v>
      </c>
      <c r="H35" s="140">
        <v>2191</v>
      </c>
      <c r="I35" s="115">
        <v>-62</v>
      </c>
      <c r="J35" s="116">
        <v>-2.8297581013235966</v>
      </c>
    </row>
    <row r="36" spans="1:10" s="110" customFormat="1" ht="24.95" customHeight="1" x14ac:dyDescent="0.2">
      <c r="A36" s="294" t="s">
        <v>173</v>
      </c>
      <c r="B36" s="295" t="s">
        <v>174</v>
      </c>
      <c r="C36" s="125">
        <v>79.637770353437659</v>
      </c>
      <c r="D36" s="143">
        <v>9058</v>
      </c>
      <c r="E36" s="144">
        <v>9433</v>
      </c>
      <c r="F36" s="144">
        <v>9552</v>
      </c>
      <c r="G36" s="144">
        <v>9625</v>
      </c>
      <c r="H36" s="145">
        <v>9407</v>
      </c>
      <c r="I36" s="143">
        <v>-349</v>
      </c>
      <c r="J36" s="146">
        <v>-3.7100031891144893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11374</v>
      </c>
      <c r="F11" s="264">
        <v>11806</v>
      </c>
      <c r="G11" s="264">
        <v>11939</v>
      </c>
      <c r="H11" s="264">
        <v>12034</v>
      </c>
      <c r="I11" s="265">
        <v>11780</v>
      </c>
      <c r="J11" s="263">
        <v>-406</v>
      </c>
      <c r="K11" s="266">
        <v>-3.4465195246179965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40.654123439423245</v>
      </c>
      <c r="E13" s="115">
        <v>4624</v>
      </c>
      <c r="F13" s="114">
        <v>4812</v>
      </c>
      <c r="G13" s="114">
        <v>4961</v>
      </c>
      <c r="H13" s="114">
        <v>4961</v>
      </c>
      <c r="I13" s="140">
        <v>4803</v>
      </c>
      <c r="J13" s="115">
        <v>-179</v>
      </c>
      <c r="K13" s="116">
        <v>-3.7268373932958569</v>
      </c>
    </row>
    <row r="14" spans="1:15" ht="15.95" customHeight="1" x14ac:dyDescent="0.2">
      <c r="A14" s="306" t="s">
        <v>230</v>
      </c>
      <c r="B14" s="307"/>
      <c r="C14" s="308"/>
      <c r="D14" s="113">
        <v>47.133813961666959</v>
      </c>
      <c r="E14" s="115">
        <v>5361</v>
      </c>
      <c r="F14" s="114">
        <v>5587</v>
      </c>
      <c r="G14" s="114">
        <v>5540</v>
      </c>
      <c r="H14" s="114">
        <v>5632</v>
      </c>
      <c r="I14" s="140">
        <v>5546</v>
      </c>
      <c r="J14" s="115">
        <v>-185</v>
      </c>
      <c r="K14" s="116">
        <v>-3.3357374684457266</v>
      </c>
    </row>
    <row r="15" spans="1:15" ht="15.95" customHeight="1" x14ac:dyDescent="0.2">
      <c r="A15" s="306" t="s">
        <v>231</v>
      </c>
      <c r="B15" s="307"/>
      <c r="C15" s="308"/>
      <c r="D15" s="113">
        <v>6.5412343942324602</v>
      </c>
      <c r="E15" s="115">
        <v>744</v>
      </c>
      <c r="F15" s="114">
        <v>742</v>
      </c>
      <c r="G15" s="114">
        <v>765</v>
      </c>
      <c r="H15" s="114">
        <v>757</v>
      </c>
      <c r="I15" s="140">
        <v>767</v>
      </c>
      <c r="J15" s="115">
        <v>-23</v>
      </c>
      <c r="K15" s="116">
        <v>-2.9986962190352022</v>
      </c>
    </row>
    <row r="16" spans="1:15" ht="15.95" customHeight="1" x14ac:dyDescent="0.2">
      <c r="A16" s="306" t="s">
        <v>232</v>
      </c>
      <c r="B16" s="307"/>
      <c r="C16" s="308"/>
      <c r="D16" s="113">
        <v>3.2266572885528397</v>
      </c>
      <c r="E16" s="115">
        <v>367</v>
      </c>
      <c r="F16" s="114">
        <v>372</v>
      </c>
      <c r="G16" s="114">
        <v>377</v>
      </c>
      <c r="H16" s="114">
        <v>381</v>
      </c>
      <c r="I16" s="140">
        <v>377</v>
      </c>
      <c r="J16" s="115">
        <v>-10</v>
      </c>
      <c r="K16" s="116">
        <v>-2.6525198938992043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1.3451732020397398</v>
      </c>
      <c r="E18" s="115">
        <v>153</v>
      </c>
      <c r="F18" s="114">
        <v>155</v>
      </c>
      <c r="G18" s="114">
        <v>161</v>
      </c>
      <c r="H18" s="114">
        <v>170</v>
      </c>
      <c r="I18" s="140">
        <v>149</v>
      </c>
      <c r="J18" s="115">
        <v>4</v>
      </c>
      <c r="K18" s="116">
        <v>2.6845637583892619</v>
      </c>
    </row>
    <row r="19" spans="1:11" ht="14.1" customHeight="1" x14ac:dyDescent="0.2">
      <c r="A19" s="306" t="s">
        <v>235</v>
      </c>
      <c r="B19" s="307" t="s">
        <v>236</v>
      </c>
      <c r="C19" s="308"/>
      <c r="D19" s="113">
        <v>0.77369439071566726</v>
      </c>
      <c r="E19" s="115">
        <v>88</v>
      </c>
      <c r="F19" s="114">
        <v>93</v>
      </c>
      <c r="G19" s="114">
        <v>100</v>
      </c>
      <c r="H19" s="114">
        <v>107</v>
      </c>
      <c r="I19" s="140">
        <v>90</v>
      </c>
      <c r="J19" s="115">
        <v>-2</v>
      </c>
      <c r="K19" s="116">
        <v>-2.2222222222222223</v>
      </c>
    </row>
    <row r="20" spans="1:11" ht="14.1" customHeight="1" x14ac:dyDescent="0.2">
      <c r="A20" s="306">
        <v>12</v>
      </c>
      <c r="B20" s="307" t="s">
        <v>237</v>
      </c>
      <c r="C20" s="308"/>
      <c r="D20" s="113">
        <v>0.92315807983119391</v>
      </c>
      <c r="E20" s="115">
        <v>105</v>
      </c>
      <c r="F20" s="114">
        <v>116</v>
      </c>
      <c r="G20" s="114">
        <v>136</v>
      </c>
      <c r="H20" s="114">
        <v>128</v>
      </c>
      <c r="I20" s="140">
        <v>116</v>
      </c>
      <c r="J20" s="115">
        <v>-11</v>
      </c>
      <c r="K20" s="116">
        <v>-9.4827586206896548</v>
      </c>
    </row>
    <row r="21" spans="1:11" ht="14.1" customHeight="1" x14ac:dyDescent="0.2">
      <c r="A21" s="306">
        <v>21</v>
      </c>
      <c r="B21" s="307" t="s">
        <v>238</v>
      </c>
      <c r="C21" s="308"/>
      <c r="D21" s="113">
        <v>0.23738350624230703</v>
      </c>
      <c r="E21" s="115">
        <v>27</v>
      </c>
      <c r="F21" s="114">
        <v>21</v>
      </c>
      <c r="G21" s="114">
        <v>19</v>
      </c>
      <c r="H21" s="114">
        <v>17</v>
      </c>
      <c r="I21" s="140">
        <v>23</v>
      </c>
      <c r="J21" s="115">
        <v>4</v>
      </c>
      <c r="K21" s="116">
        <v>17.391304347826086</v>
      </c>
    </row>
    <row r="22" spans="1:11" ht="14.1" customHeight="1" x14ac:dyDescent="0.2">
      <c r="A22" s="306">
        <v>22</v>
      </c>
      <c r="B22" s="307" t="s">
        <v>239</v>
      </c>
      <c r="C22" s="308"/>
      <c r="D22" s="113">
        <v>0.86161420784244769</v>
      </c>
      <c r="E22" s="115">
        <v>98</v>
      </c>
      <c r="F22" s="114">
        <v>110</v>
      </c>
      <c r="G22" s="114">
        <v>110</v>
      </c>
      <c r="H22" s="114">
        <v>111</v>
      </c>
      <c r="I22" s="140">
        <v>116</v>
      </c>
      <c r="J22" s="115">
        <v>-18</v>
      </c>
      <c r="K22" s="116">
        <v>-15.517241379310345</v>
      </c>
    </row>
    <row r="23" spans="1:11" ht="14.1" customHeight="1" x14ac:dyDescent="0.2">
      <c r="A23" s="306">
        <v>23</v>
      </c>
      <c r="B23" s="307" t="s">
        <v>240</v>
      </c>
      <c r="C23" s="308"/>
      <c r="D23" s="113">
        <v>0.3253033233690874</v>
      </c>
      <c r="E23" s="115">
        <v>37</v>
      </c>
      <c r="F23" s="114">
        <v>29</v>
      </c>
      <c r="G23" s="114">
        <v>42</v>
      </c>
      <c r="H23" s="114">
        <v>52</v>
      </c>
      <c r="I23" s="140">
        <v>47</v>
      </c>
      <c r="J23" s="115">
        <v>-10</v>
      </c>
      <c r="K23" s="116">
        <v>-21.276595744680851</v>
      </c>
    </row>
    <row r="24" spans="1:11" ht="14.1" customHeight="1" x14ac:dyDescent="0.2">
      <c r="A24" s="306">
        <v>24</v>
      </c>
      <c r="B24" s="307" t="s">
        <v>241</v>
      </c>
      <c r="C24" s="308"/>
      <c r="D24" s="113">
        <v>1.415509055741164</v>
      </c>
      <c r="E24" s="115">
        <v>161</v>
      </c>
      <c r="F24" s="114">
        <v>167</v>
      </c>
      <c r="G24" s="114">
        <v>200</v>
      </c>
      <c r="H24" s="114">
        <v>217</v>
      </c>
      <c r="I24" s="140">
        <v>207</v>
      </c>
      <c r="J24" s="115">
        <v>-46</v>
      </c>
      <c r="K24" s="116">
        <v>-22.222222222222221</v>
      </c>
    </row>
    <row r="25" spans="1:11" ht="14.1" customHeight="1" x14ac:dyDescent="0.2">
      <c r="A25" s="306">
        <v>25</v>
      </c>
      <c r="B25" s="307" t="s">
        <v>242</v>
      </c>
      <c r="C25" s="308"/>
      <c r="D25" s="113">
        <v>1.7056444522595393</v>
      </c>
      <c r="E25" s="115">
        <v>194</v>
      </c>
      <c r="F25" s="114">
        <v>198</v>
      </c>
      <c r="G25" s="114">
        <v>213</v>
      </c>
      <c r="H25" s="114">
        <v>216</v>
      </c>
      <c r="I25" s="140">
        <v>211</v>
      </c>
      <c r="J25" s="115">
        <v>-17</v>
      </c>
      <c r="K25" s="116">
        <v>-8.0568720379146921</v>
      </c>
    </row>
    <row r="26" spans="1:11" ht="14.1" customHeight="1" x14ac:dyDescent="0.2">
      <c r="A26" s="306">
        <v>26</v>
      </c>
      <c r="B26" s="307" t="s">
        <v>243</v>
      </c>
      <c r="C26" s="308"/>
      <c r="D26" s="113">
        <v>0.82644628099173556</v>
      </c>
      <c r="E26" s="115">
        <v>94</v>
      </c>
      <c r="F26" s="114">
        <v>103</v>
      </c>
      <c r="G26" s="114">
        <v>107</v>
      </c>
      <c r="H26" s="114">
        <v>101</v>
      </c>
      <c r="I26" s="140">
        <v>93</v>
      </c>
      <c r="J26" s="115">
        <v>1</v>
      </c>
      <c r="K26" s="116">
        <v>1.075268817204301</v>
      </c>
    </row>
    <row r="27" spans="1:11" ht="14.1" customHeight="1" x14ac:dyDescent="0.2">
      <c r="A27" s="306">
        <v>27</v>
      </c>
      <c r="B27" s="307" t="s">
        <v>244</v>
      </c>
      <c r="C27" s="308"/>
      <c r="D27" s="113">
        <v>0.703358537014243</v>
      </c>
      <c r="E27" s="115">
        <v>80</v>
      </c>
      <c r="F27" s="114">
        <v>80</v>
      </c>
      <c r="G27" s="114">
        <v>78</v>
      </c>
      <c r="H27" s="114">
        <v>80</v>
      </c>
      <c r="I27" s="140">
        <v>77</v>
      </c>
      <c r="J27" s="115">
        <v>3</v>
      </c>
      <c r="K27" s="116">
        <v>3.8961038961038961</v>
      </c>
    </row>
    <row r="28" spans="1:11" ht="14.1" customHeight="1" x14ac:dyDescent="0.2">
      <c r="A28" s="306">
        <v>28</v>
      </c>
      <c r="B28" s="307" t="s">
        <v>245</v>
      </c>
      <c r="C28" s="308"/>
      <c r="D28" s="113">
        <v>0.93195006154387194</v>
      </c>
      <c r="E28" s="115">
        <v>106</v>
      </c>
      <c r="F28" s="114">
        <v>106</v>
      </c>
      <c r="G28" s="114">
        <v>105</v>
      </c>
      <c r="H28" s="114">
        <v>104</v>
      </c>
      <c r="I28" s="140">
        <v>101</v>
      </c>
      <c r="J28" s="115">
        <v>5</v>
      </c>
      <c r="K28" s="116">
        <v>4.9504950495049505</v>
      </c>
    </row>
    <row r="29" spans="1:11" ht="14.1" customHeight="1" x14ac:dyDescent="0.2">
      <c r="A29" s="306">
        <v>29</v>
      </c>
      <c r="B29" s="307" t="s">
        <v>246</v>
      </c>
      <c r="C29" s="308"/>
      <c r="D29" s="113">
        <v>4.4047828380516965</v>
      </c>
      <c r="E29" s="115">
        <v>501</v>
      </c>
      <c r="F29" s="114">
        <v>566</v>
      </c>
      <c r="G29" s="114">
        <v>572</v>
      </c>
      <c r="H29" s="114">
        <v>587</v>
      </c>
      <c r="I29" s="140">
        <v>534</v>
      </c>
      <c r="J29" s="115">
        <v>-33</v>
      </c>
      <c r="K29" s="116">
        <v>-6.1797752808988768</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3.0420256725866008</v>
      </c>
      <c r="E31" s="115">
        <v>346</v>
      </c>
      <c r="F31" s="114">
        <v>401</v>
      </c>
      <c r="G31" s="114">
        <v>410</v>
      </c>
      <c r="H31" s="114">
        <v>417</v>
      </c>
      <c r="I31" s="140">
        <v>378</v>
      </c>
      <c r="J31" s="115">
        <v>-32</v>
      </c>
      <c r="K31" s="116">
        <v>-8.4656084656084651</v>
      </c>
    </row>
    <row r="32" spans="1:11" ht="14.1" customHeight="1" x14ac:dyDescent="0.2">
      <c r="A32" s="306">
        <v>31</v>
      </c>
      <c r="B32" s="307" t="s">
        <v>251</v>
      </c>
      <c r="C32" s="308"/>
      <c r="D32" s="113">
        <v>0.24617548795498506</v>
      </c>
      <c r="E32" s="115">
        <v>28</v>
      </c>
      <c r="F32" s="114">
        <v>27</v>
      </c>
      <c r="G32" s="114">
        <v>29</v>
      </c>
      <c r="H32" s="114">
        <v>34</v>
      </c>
      <c r="I32" s="140">
        <v>36</v>
      </c>
      <c r="J32" s="115">
        <v>-8</v>
      </c>
      <c r="K32" s="116">
        <v>-22.222222222222221</v>
      </c>
    </row>
    <row r="33" spans="1:11" ht="14.1" customHeight="1" x14ac:dyDescent="0.2">
      <c r="A33" s="306">
        <v>32</v>
      </c>
      <c r="B33" s="307" t="s">
        <v>252</v>
      </c>
      <c r="C33" s="308"/>
      <c r="D33" s="113">
        <v>1.1693335677861789</v>
      </c>
      <c r="E33" s="115">
        <v>133</v>
      </c>
      <c r="F33" s="114">
        <v>121</v>
      </c>
      <c r="G33" s="114">
        <v>135</v>
      </c>
      <c r="H33" s="114">
        <v>122</v>
      </c>
      <c r="I33" s="140">
        <v>135</v>
      </c>
      <c r="J33" s="115">
        <v>-2</v>
      </c>
      <c r="K33" s="116">
        <v>-1.4814814814814814</v>
      </c>
    </row>
    <row r="34" spans="1:11" ht="14.1" customHeight="1" x14ac:dyDescent="0.2">
      <c r="A34" s="306">
        <v>33</v>
      </c>
      <c r="B34" s="307" t="s">
        <v>253</v>
      </c>
      <c r="C34" s="308"/>
      <c r="D34" s="113">
        <v>0.43959908563390188</v>
      </c>
      <c r="E34" s="115">
        <v>50</v>
      </c>
      <c r="F34" s="114">
        <v>50</v>
      </c>
      <c r="G34" s="114">
        <v>52</v>
      </c>
      <c r="H34" s="114">
        <v>46</v>
      </c>
      <c r="I34" s="140">
        <v>47</v>
      </c>
      <c r="J34" s="115">
        <v>3</v>
      </c>
      <c r="K34" s="116">
        <v>6.3829787234042552</v>
      </c>
    </row>
    <row r="35" spans="1:11" ht="14.1" customHeight="1" x14ac:dyDescent="0.2">
      <c r="A35" s="306">
        <v>34</v>
      </c>
      <c r="B35" s="307" t="s">
        <v>254</v>
      </c>
      <c r="C35" s="308"/>
      <c r="D35" s="113">
        <v>5.9345876560576754</v>
      </c>
      <c r="E35" s="115">
        <v>675</v>
      </c>
      <c r="F35" s="114">
        <v>721</v>
      </c>
      <c r="G35" s="114">
        <v>715</v>
      </c>
      <c r="H35" s="114">
        <v>723</v>
      </c>
      <c r="I35" s="140">
        <v>728</v>
      </c>
      <c r="J35" s="115">
        <v>-53</v>
      </c>
      <c r="K35" s="116">
        <v>-7.2802197802197801</v>
      </c>
    </row>
    <row r="36" spans="1:11" ht="14.1" customHeight="1" x14ac:dyDescent="0.2">
      <c r="A36" s="306">
        <v>41</v>
      </c>
      <c r="B36" s="307" t="s">
        <v>255</v>
      </c>
      <c r="C36" s="308"/>
      <c r="D36" s="113">
        <v>0.21100756110427291</v>
      </c>
      <c r="E36" s="115">
        <v>24</v>
      </c>
      <c r="F36" s="114">
        <v>19</v>
      </c>
      <c r="G36" s="114">
        <v>22</v>
      </c>
      <c r="H36" s="114">
        <v>19</v>
      </c>
      <c r="I36" s="140">
        <v>22</v>
      </c>
      <c r="J36" s="115">
        <v>2</v>
      </c>
      <c r="K36" s="116">
        <v>9.0909090909090917</v>
      </c>
    </row>
    <row r="37" spans="1:11" ht="14.1" customHeight="1" x14ac:dyDescent="0.2">
      <c r="A37" s="306">
        <v>42</v>
      </c>
      <c r="B37" s="307" t="s">
        <v>256</v>
      </c>
      <c r="C37" s="308"/>
      <c r="D37" s="113">
        <v>6.1543871988746265E-2</v>
      </c>
      <c r="E37" s="115">
        <v>7</v>
      </c>
      <c r="F37" s="114">
        <v>8</v>
      </c>
      <c r="G37" s="114" t="s">
        <v>514</v>
      </c>
      <c r="H37" s="114" t="s">
        <v>514</v>
      </c>
      <c r="I37" s="140" t="s">
        <v>514</v>
      </c>
      <c r="J37" s="115" t="s">
        <v>514</v>
      </c>
      <c r="K37" s="116" t="s">
        <v>514</v>
      </c>
    </row>
    <row r="38" spans="1:11" ht="14.1" customHeight="1" x14ac:dyDescent="0.2">
      <c r="A38" s="306">
        <v>43</v>
      </c>
      <c r="B38" s="307" t="s">
        <v>257</v>
      </c>
      <c r="C38" s="308"/>
      <c r="D38" s="113">
        <v>0.3516792685071215</v>
      </c>
      <c r="E38" s="115">
        <v>40</v>
      </c>
      <c r="F38" s="114">
        <v>50</v>
      </c>
      <c r="G38" s="114">
        <v>45</v>
      </c>
      <c r="H38" s="114">
        <v>51</v>
      </c>
      <c r="I38" s="140">
        <v>49</v>
      </c>
      <c r="J38" s="115">
        <v>-9</v>
      </c>
      <c r="K38" s="116">
        <v>-18.367346938775512</v>
      </c>
    </row>
    <row r="39" spans="1:11" ht="14.1" customHeight="1" x14ac:dyDescent="0.2">
      <c r="A39" s="306">
        <v>51</v>
      </c>
      <c r="B39" s="307" t="s">
        <v>258</v>
      </c>
      <c r="C39" s="308"/>
      <c r="D39" s="113">
        <v>12.247230525760507</v>
      </c>
      <c r="E39" s="115">
        <v>1393</v>
      </c>
      <c r="F39" s="114">
        <v>1440</v>
      </c>
      <c r="G39" s="114">
        <v>1476</v>
      </c>
      <c r="H39" s="114">
        <v>1495</v>
      </c>
      <c r="I39" s="140">
        <v>1502</v>
      </c>
      <c r="J39" s="115">
        <v>-109</v>
      </c>
      <c r="K39" s="116">
        <v>-7.2569906790945407</v>
      </c>
    </row>
    <row r="40" spans="1:11" ht="14.1" customHeight="1" x14ac:dyDescent="0.2">
      <c r="A40" s="306" t="s">
        <v>259</v>
      </c>
      <c r="B40" s="307" t="s">
        <v>260</v>
      </c>
      <c r="C40" s="308"/>
      <c r="D40" s="113">
        <v>11.860383330402673</v>
      </c>
      <c r="E40" s="115">
        <v>1349</v>
      </c>
      <c r="F40" s="114">
        <v>1394</v>
      </c>
      <c r="G40" s="114">
        <v>1430</v>
      </c>
      <c r="H40" s="114">
        <v>1438</v>
      </c>
      <c r="I40" s="140">
        <v>1454</v>
      </c>
      <c r="J40" s="115">
        <v>-105</v>
      </c>
      <c r="K40" s="116">
        <v>-7.2214580467675376</v>
      </c>
    </row>
    <row r="41" spans="1:11" ht="14.1" customHeight="1" x14ac:dyDescent="0.2">
      <c r="A41" s="306"/>
      <c r="B41" s="307" t="s">
        <v>261</v>
      </c>
      <c r="C41" s="308"/>
      <c r="D41" s="113">
        <v>4.8004220151222086</v>
      </c>
      <c r="E41" s="115">
        <v>546</v>
      </c>
      <c r="F41" s="114">
        <v>562</v>
      </c>
      <c r="G41" s="114">
        <v>569</v>
      </c>
      <c r="H41" s="114">
        <v>579</v>
      </c>
      <c r="I41" s="140">
        <v>592</v>
      </c>
      <c r="J41" s="115">
        <v>-46</v>
      </c>
      <c r="K41" s="116">
        <v>-7.7702702702702702</v>
      </c>
    </row>
    <row r="42" spans="1:11" ht="14.1" customHeight="1" x14ac:dyDescent="0.2">
      <c r="A42" s="306">
        <v>52</v>
      </c>
      <c r="B42" s="307" t="s">
        <v>262</v>
      </c>
      <c r="C42" s="308"/>
      <c r="D42" s="113">
        <v>5.6004923509759097</v>
      </c>
      <c r="E42" s="115">
        <v>637</v>
      </c>
      <c r="F42" s="114">
        <v>615</v>
      </c>
      <c r="G42" s="114">
        <v>624</v>
      </c>
      <c r="H42" s="114">
        <v>612</v>
      </c>
      <c r="I42" s="140">
        <v>611</v>
      </c>
      <c r="J42" s="115">
        <v>26</v>
      </c>
      <c r="K42" s="116">
        <v>4.2553191489361701</v>
      </c>
    </row>
    <row r="43" spans="1:11" ht="14.1" customHeight="1" x14ac:dyDescent="0.2">
      <c r="A43" s="306" t="s">
        <v>263</v>
      </c>
      <c r="B43" s="307" t="s">
        <v>264</v>
      </c>
      <c r="C43" s="308"/>
      <c r="D43" s="113">
        <v>5.3543168630209248</v>
      </c>
      <c r="E43" s="115">
        <v>609</v>
      </c>
      <c r="F43" s="114">
        <v>584</v>
      </c>
      <c r="G43" s="114">
        <v>597</v>
      </c>
      <c r="H43" s="114">
        <v>587</v>
      </c>
      <c r="I43" s="140">
        <v>585</v>
      </c>
      <c r="J43" s="115">
        <v>24</v>
      </c>
      <c r="K43" s="116">
        <v>4.1025641025641022</v>
      </c>
    </row>
    <row r="44" spans="1:11" ht="14.1" customHeight="1" x14ac:dyDescent="0.2">
      <c r="A44" s="306">
        <v>53</v>
      </c>
      <c r="B44" s="307" t="s">
        <v>265</v>
      </c>
      <c r="C44" s="308"/>
      <c r="D44" s="113">
        <v>1.5737647265693688</v>
      </c>
      <c r="E44" s="115">
        <v>179</v>
      </c>
      <c r="F44" s="114">
        <v>168</v>
      </c>
      <c r="G44" s="114">
        <v>169</v>
      </c>
      <c r="H44" s="114">
        <v>166</v>
      </c>
      <c r="I44" s="140">
        <v>160</v>
      </c>
      <c r="J44" s="115">
        <v>19</v>
      </c>
      <c r="K44" s="116">
        <v>11.875</v>
      </c>
    </row>
    <row r="45" spans="1:11" ht="14.1" customHeight="1" x14ac:dyDescent="0.2">
      <c r="A45" s="306" t="s">
        <v>266</v>
      </c>
      <c r="B45" s="307" t="s">
        <v>267</v>
      </c>
      <c r="C45" s="308"/>
      <c r="D45" s="113">
        <v>1.4946368911552663</v>
      </c>
      <c r="E45" s="115">
        <v>170</v>
      </c>
      <c r="F45" s="114">
        <v>159</v>
      </c>
      <c r="G45" s="114">
        <v>160</v>
      </c>
      <c r="H45" s="114">
        <v>157</v>
      </c>
      <c r="I45" s="140">
        <v>151</v>
      </c>
      <c r="J45" s="115">
        <v>19</v>
      </c>
      <c r="K45" s="116">
        <v>12.582781456953642</v>
      </c>
    </row>
    <row r="46" spans="1:11" ht="14.1" customHeight="1" x14ac:dyDescent="0.2">
      <c r="A46" s="306">
        <v>54</v>
      </c>
      <c r="B46" s="307" t="s">
        <v>268</v>
      </c>
      <c r="C46" s="308"/>
      <c r="D46" s="113">
        <v>9.0117812554949879</v>
      </c>
      <c r="E46" s="115">
        <v>1025</v>
      </c>
      <c r="F46" s="114">
        <v>1058</v>
      </c>
      <c r="G46" s="114">
        <v>1073</v>
      </c>
      <c r="H46" s="114">
        <v>1058</v>
      </c>
      <c r="I46" s="140">
        <v>1041</v>
      </c>
      <c r="J46" s="115">
        <v>-16</v>
      </c>
      <c r="K46" s="116">
        <v>-1.5369836695485111</v>
      </c>
    </row>
    <row r="47" spans="1:11" ht="14.1" customHeight="1" x14ac:dyDescent="0.2">
      <c r="A47" s="306">
        <v>61</v>
      </c>
      <c r="B47" s="307" t="s">
        <v>269</v>
      </c>
      <c r="C47" s="308"/>
      <c r="D47" s="113">
        <v>0.74731844557763316</v>
      </c>
      <c r="E47" s="115">
        <v>85</v>
      </c>
      <c r="F47" s="114">
        <v>76</v>
      </c>
      <c r="G47" s="114">
        <v>75</v>
      </c>
      <c r="H47" s="114">
        <v>72</v>
      </c>
      <c r="I47" s="140">
        <v>76</v>
      </c>
      <c r="J47" s="115">
        <v>9</v>
      </c>
      <c r="K47" s="116">
        <v>11.842105263157896</v>
      </c>
    </row>
    <row r="48" spans="1:11" ht="14.1" customHeight="1" x14ac:dyDescent="0.2">
      <c r="A48" s="306">
        <v>62</v>
      </c>
      <c r="B48" s="307" t="s">
        <v>270</v>
      </c>
      <c r="C48" s="308"/>
      <c r="D48" s="113">
        <v>10.981185159134869</v>
      </c>
      <c r="E48" s="115">
        <v>1249</v>
      </c>
      <c r="F48" s="114">
        <v>1242</v>
      </c>
      <c r="G48" s="114">
        <v>1236</v>
      </c>
      <c r="H48" s="114">
        <v>1281</v>
      </c>
      <c r="I48" s="140">
        <v>1215</v>
      </c>
      <c r="J48" s="115">
        <v>34</v>
      </c>
      <c r="K48" s="116">
        <v>2.7983539094650207</v>
      </c>
    </row>
    <row r="49" spans="1:11" ht="14.1" customHeight="1" x14ac:dyDescent="0.2">
      <c r="A49" s="306">
        <v>63</v>
      </c>
      <c r="B49" s="307" t="s">
        <v>271</v>
      </c>
      <c r="C49" s="308"/>
      <c r="D49" s="113">
        <v>7.9479514682609462</v>
      </c>
      <c r="E49" s="115">
        <v>904</v>
      </c>
      <c r="F49" s="114">
        <v>1121</v>
      </c>
      <c r="G49" s="114">
        <v>1111</v>
      </c>
      <c r="H49" s="114">
        <v>1136</v>
      </c>
      <c r="I49" s="140">
        <v>1095</v>
      </c>
      <c r="J49" s="115">
        <v>-191</v>
      </c>
      <c r="K49" s="116">
        <v>-17.442922374429223</v>
      </c>
    </row>
    <row r="50" spans="1:11" ht="14.1" customHeight="1" x14ac:dyDescent="0.2">
      <c r="A50" s="306" t="s">
        <v>272</v>
      </c>
      <c r="B50" s="307" t="s">
        <v>273</v>
      </c>
      <c r="C50" s="308"/>
      <c r="D50" s="113">
        <v>0.59785475646210651</v>
      </c>
      <c r="E50" s="115">
        <v>68</v>
      </c>
      <c r="F50" s="114">
        <v>84</v>
      </c>
      <c r="G50" s="114">
        <v>88</v>
      </c>
      <c r="H50" s="114">
        <v>83</v>
      </c>
      <c r="I50" s="140">
        <v>86</v>
      </c>
      <c r="J50" s="115">
        <v>-18</v>
      </c>
      <c r="K50" s="116">
        <v>-20.930232558139537</v>
      </c>
    </row>
    <row r="51" spans="1:11" ht="14.1" customHeight="1" x14ac:dyDescent="0.2">
      <c r="A51" s="306" t="s">
        <v>274</v>
      </c>
      <c r="B51" s="307" t="s">
        <v>275</v>
      </c>
      <c r="C51" s="308"/>
      <c r="D51" s="113">
        <v>6.6379461930719188</v>
      </c>
      <c r="E51" s="115">
        <v>755</v>
      </c>
      <c r="F51" s="114">
        <v>954</v>
      </c>
      <c r="G51" s="114">
        <v>933</v>
      </c>
      <c r="H51" s="114">
        <v>966</v>
      </c>
      <c r="I51" s="140">
        <v>933</v>
      </c>
      <c r="J51" s="115">
        <v>-178</v>
      </c>
      <c r="K51" s="116">
        <v>-19.078242229367632</v>
      </c>
    </row>
    <row r="52" spans="1:11" ht="14.1" customHeight="1" x14ac:dyDescent="0.2">
      <c r="A52" s="306">
        <v>71</v>
      </c>
      <c r="B52" s="307" t="s">
        <v>276</v>
      </c>
      <c r="C52" s="308"/>
      <c r="D52" s="113">
        <v>14.691401441885001</v>
      </c>
      <c r="E52" s="115">
        <v>1671</v>
      </c>
      <c r="F52" s="114">
        <v>1701</v>
      </c>
      <c r="G52" s="114">
        <v>1654</v>
      </c>
      <c r="H52" s="114">
        <v>1649</v>
      </c>
      <c r="I52" s="140">
        <v>1615</v>
      </c>
      <c r="J52" s="115">
        <v>56</v>
      </c>
      <c r="K52" s="116">
        <v>3.4674922600619196</v>
      </c>
    </row>
    <row r="53" spans="1:11" ht="14.1" customHeight="1" x14ac:dyDescent="0.2">
      <c r="A53" s="306" t="s">
        <v>277</v>
      </c>
      <c r="B53" s="307" t="s">
        <v>278</v>
      </c>
      <c r="C53" s="308"/>
      <c r="D53" s="113">
        <v>1.5298048180059785</v>
      </c>
      <c r="E53" s="115">
        <v>174</v>
      </c>
      <c r="F53" s="114">
        <v>175</v>
      </c>
      <c r="G53" s="114">
        <v>171</v>
      </c>
      <c r="H53" s="114">
        <v>172</v>
      </c>
      <c r="I53" s="140">
        <v>169</v>
      </c>
      <c r="J53" s="115">
        <v>5</v>
      </c>
      <c r="K53" s="116">
        <v>2.9585798816568047</v>
      </c>
    </row>
    <row r="54" spans="1:11" ht="14.1" customHeight="1" x14ac:dyDescent="0.2">
      <c r="A54" s="306" t="s">
        <v>279</v>
      </c>
      <c r="B54" s="307" t="s">
        <v>280</v>
      </c>
      <c r="C54" s="308"/>
      <c r="D54" s="113">
        <v>12.22964656233515</v>
      </c>
      <c r="E54" s="115">
        <v>1391</v>
      </c>
      <c r="F54" s="114">
        <v>1420</v>
      </c>
      <c r="G54" s="114">
        <v>1375</v>
      </c>
      <c r="H54" s="114">
        <v>1368</v>
      </c>
      <c r="I54" s="140">
        <v>1338</v>
      </c>
      <c r="J54" s="115">
        <v>53</v>
      </c>
      <c r="K54" s="116">
        <v>3.9611360239162932</v>
      </c>
    </row>
    <row r="55" spans="1:11" ht="14.1" customHeight="1" x14ac:dyDescent="0.2">
      <c r="A55" s="306">
        <v>72</v>
      </c>
      <c r="B55" s="307" t="s">
        <v>281</v>
      </c>
      <c r="C55" s="308"/>
      <c r="D55" s="113">
        <v>1.8375241779497098</v>
      </c>
      <c r="E55" s="115">
        <v>209</v>
      </c>
      <c r="F55" s="114">
        <v>207</v>
      </c>
      <c r="G55" s="114">
        <v>205</v>
      </c>
      <c r="H55" s="114">
        <v>204</v>
      </c>
      <c r="I55" s="140">
        <v>202</v>
      </c>
      <c r="J55" s="115">
        <v>7</v>
      </c>
      <c r="K55" s="116">
        <v>3.4653465346534653</v>
      </c>
    </row>
    <row r="56" spans="1:11" ht="14.1" customHeight="1" x14ac:dyDescent="0.2">
      <c r="A56" s="306" t="s">
        <v>282</v>
      </c>
      <c r="B56" s="307" t="s">
        <v>283</v>
      </c>
      <c r="C56" s="308"/>
      <c r="D56" s="113">
        <v>0.20221557939159487</v>
      </c>
      <c r="E56" s="115">
        <v>23</v>
      </c>
      <c r="F56" s="114">
        <v>23</v>
      </c>
      <c r="G56" s="114">
        <v>22</v>
      </c>
      <c r="H56" s="114">
        <v>21</v>
      </c>
      <c r="I56" s="140">
        <v>21</v>
      </c>
      <c r="J56" s="115">
        <v>2</v>
      </c>
      <c r="K56" s="116">
        <v>9.5238095238095237</v>
      </c>
    </row>
    <row r="57" spans="1:11" ht="14.1" customHeight="1" x14ac:dyDescent="0.2">
      <c r="A57" s="306" t="s">
        <v>284</v>
      </c>
      <c r="B57" s="307" t="s">
        <v>285</v>
      </c>
      <c r="C57" s="308"/>
      <c r="D57" s="113">
        <v>1.2660453666256375</v>
      </c>
      <c r="E57" s="115">
        <v>144</v>
      </c>
      <c r="F57" s="114">
        <v>144</v>
      </c>
      <c r="G57" s="114">
        <v>148</v>
      </c>
      <c r="H57" s="114">
        <v>150</v>
      </c>
      <c r="I57" s="140">
        <v>152</v>
      </c>
      <c r="J57" s="115">
        <v>-8</v>
      </c>
      <c r="K57" s="116">
        <v>-5.2631578947368425</v>
      </c>
    </row>
    <row r="58" spans="1:11" ht="14.1" customHeight="1" x14ac:dyDescent="0.2">
      <c r="A58" s="306">
        <v>73</v>
      </c>
      <c r="B58" s="307" t="s">
        <v>286</v>
      </c>
      <c r="C58" s="308"/>
      <c r="D58" s="113">
        <v>1.0022859152452963</v>
      </c>
      <c r="E58" s="115">
        <v>114</v>
      </c>
      <c r="F58" s="114">
        <v>114</v>
      </c>
      <c r="G58" s="114">
        <v>119</v>
      </c>
      <c r="H58" s="114">
        <v>113</v>
      </c>
      <c r="I58" s="140">
        <v>111</v>
      </c>
      <c r="J58" s="115">
        <v>3</v>
      </c>
      <c r="K58" s="116">
        <v>2.7027027027027026</v>
      </c>
    </row>
    <row r="59" spans="1:11" ht="14.1" customHeight="1" x14ac:dyDescent="0.2">
      <c r="A59" s="306" t="s">
        <v>287</v>
      </c>
      <c r="B59" s="307" t="s">
        <v>288</v>
      </c>
      <c r="C59" s="308"/>
      <c r="D59" s="113">
        <v>0.7824863724283454</v>
      </c>
      <c r="E59" s="115">
        <v>89</v>
      </c>
      <c r="F59" s="114">
        <v>90</v>
      </c>
      <c r="G59" s="114">
        <v>96</v>
      </c>
      <c r="H59" s="114">
        <v>93</v>
      </c>
      <c r="I59" s="140">
        <v>91</v>
      </c>
      <c r="J59" s="115">
        <v>-2</v>
      </c>
      <c r="K59" s="116">
        <v>-2.197802197802198</v>
      </c>
    </row>
    <row r="60" spans="1:11" ht="14.1" customHeight="1" x14ac:dyDescent="0.2">
      <c r="A60" s="306">
        <v>81</v>
      </c>
      <c r="B60" s="307" t="s">
        <v>289</v>
      </c>
      <c r="C60" s="308"/>
      <c r="D60" s="113">
        <v>3.5871285387726393</v>
      </c>
      <c r="E60" s="115">
        <v>408</v>
      </c>
      <c r="F60" s="114">
        <v>403</v>
      </c>
      <c r="G60" s="114">
        <v>403</v>
      </c>
      <c r="H60" s="114">
        <v>429</v>
      </c>
      <c r="I60" s="140">
        <v>426</v>
      </c>
      <c r="J60" s="115">
        <v>-18</v>
      </c>
      <c r="K60" s="116">
        <v>-4.225352112676056</v>
      </c>
    </row>
    <row r="61" spans="1:11" ht="14.1" customHeight="1" x14ac:dyDescent="0.2">
      <c r="A61" s="306" t="s">
        <v>290</v>
      </c>
      <c r="B61" s="307" t="s">
        <v>291</v>
      </c>
      <c r="C61" s="308"/>
      <c r="D61" s="113">
        <v>1.1605415860735009</v>
      </c>
      <c r="E61" s="115">
        <v>132</v>
      </c>
      <c r="F61" s="114">
        <v>133</v>
      </c>
      <c r="G61" s="114">
        <v>133</v>
      </c>
      <c r="H61" s="114">
        <v>140</v>
      </c>
      <c r="I61" s="140">
        <v>139</v>
      </c>
      <c r="J61" s="115">
        <v>-7</v>
      </c>
      <c r="K61" s="116">
        <v>-5.0359712230215825</v>
      </c>
    </row>
    <row r="62" spans="1:11" ht="14.1" customHeight="1" x14ac:dyDescent="0.2">
      <c r="A62" s="306" t="s">
        <v>292</v>
      </c>
      <c r="B62" s="307" t="s">
        <v>293</v>
      </c>
      <c r="C62" s="308"/>
      <c r="D62" s="113">
        <v>1.2308774397749254</v>
      </c>
      <c r="E62" s="115">
        <v>140</v>
      </c>
      <c r="F62" s="114">
        <v>136</v>
      </c>
      <c r="G62" s="114">
        <v>137</v>
      </c>
      <c r="H62" s="114">
        <v>149</v>
      </c>
      <c r="I62" s="140">
        <v>145</v>
      </c>
      <c r="J62" s="115">
        <v>-5</v>
      </c>
      <c r="K62" s="116">
        <v>-3.4482758620689653</v>
      </c>
    </row>
    <row r="63" spans="1:11" ht="14.1" customHeight="1" x14ac:dyDescent="0.2">
      <c r="A63" s="306"/>
      <c r="B63" s="307" t="s">
        <v>294</v>
      </c>
      <c r="C63" s="308"/>
      <c r="D63" s="113">
        <v>0.85282222612976966</v>
      </c>
      <c r="E63" s="115">
        <v>97</v>
      </c>
      <c r="F63" s="114">
        <v>95</v>
      </c>
      <c r="G63" s="114">
        <v>99</v>
      </c>
      <c r="H63" s="114">
        <v>106</v>
      </c>
      <c r="I63" s="140">
        <v>99</v>
      </c>
      <c r="J63" s="115">
        <v>-2</v>
      </c>
      <c r="K63" s="116">
        <v>-2.0202020202020203</v>
      </c>
    </row>
    <row r="64" spans="1:11" ht="14.1" customHeight="1" x14ac:dyDescent="0.2">
      <c r="A64" s="306" t="s">
        <v>295</v>
      </c>
      <c r="B64" s="307" t="s">
        <v>296</v>
      </c>
      <c r="C64" s="308"/>
      <c r="D64" s="113">
        <v>0.18463161596623878</v>
      </c>
      <c r="E64" s="115">
        <v>21</v>
      </c>
      <c r="F64" s="114">
        <v>18</v>
      </c>
      <c r="G64" s="114">
        <v>17</v>
      </c>
      <c r="H64" s="114">
        <v>17</v>
      </c>
      <c r="I64" s="140">
        <v>17</v>
      </c>
      <c r="J64" s="115">
        <v>4</v>
      </c>
      <c r="K64" s="116">
        <v>23.529411764705884</v>
      </c>
    </row>
    <row r="65" spans="1:11" ht="14.1" customHeight="1" x14ac:dyDescent="0.2">
      <c r="A65" s="306" t="s">
        <v>297</v>
      </c>
      <c r="B65" s="307" t="s">
        <v>298</v>
      </c>
      <c r="C65" s="308"/>
      <c r="D65" s="113">
        <v>0.86161420784244769</v>
      </c>
      <c r="E65" s="115">
        <v>98</v>
      </c>
      <c r="F65" s="114">
        <v>93</v>
      </c>
      <c r="G65" s="114">
        <v>96</v>
      </c>
      <c r="H65" s="114">
        <v>102</v>
      </c>
      <c r="I65" s="140">
        <v>103</v>
      </c>
      <c r="J65" s="115">
        <v>-5</v>
      </c>
      <c r="K65" s="116">
        <v>-4.8543689320388346</v>
      </c>
    </row>
    <row r="66" spans="1:11" ht="14.1" customHeight="1" x14ac:dyDescent="0.2">
      <c r="A66" s="306">
        <v>82</v>
      </c>
      <c r="B66" s="307" t="s">
        <v>299</v>
      </c>
      <c r="C66" s="308"/>
      <c r="D66" s="113">
        <v>1.9430279585018464</v>
      </c>
      <c r="E66" s="115">
        <v>221</v>
      </c>
      <c r="F66" s="114">
        <v>229</v>
      </c>
      <c r="G66" s="114">
        <v>230</v>
      </c>
      <c r="H66" s="114">
        <v>221</v>
      </c>
      <c r="I66" s="140">
        <v>221</v>
      </c>
      <c r="J66" s="115">
        <v>0</v>
      </c>
      <c r="K66" s="116">
        <v>0</v>
      </c>
    </row>
    <row r="67" spans="1:11" ht="14.1" customHeight="1" x14ac:dyDescent="0.2">
      <c r="A67" s="306" t="s">
        <v>300</v>
      </c>
      <c r="B67" s="307" t="s">
        <v>301</v>
      </c>
      <c r="C67" s="308"/>
      <c r="D67" s="113">
        <v>0.65060664673817481</v>
      </c>
      <c r="E67" s="115">
        <v>74</v>
      </c>
      <c r="F67" s="114">
        <v>77</v>
      </c>
      <c r="G67" s="114">
        <v>75</v>
      </c>
      <c r="H67" s="114">
        <v>75</v>
      </c>
      <c r="I67" s="140">
        <v>74</v>
      </c>
      <c r="J67" s="115">
        <v>0</v>
      </c>
      <c r="K67" s="116">
        <v>0</v>
      </c>
    </row>
    <row r="68" spans="1:11" ht="14.1" customHeight="1" x14ac:dyDescent="0.2">
      <c r="A68" s="306" t="s">
        <v>302</v>
      </c>
      <c r="B68" s="307" t="s">
        <v>303</v>
      </c>
      <c r="C68" s="308"/>
      <c r="D68" s="113">
        <v>0.63302268331281875</v>
      </c>
      <c r="E68" s="115">
        <v>72</v>
      </c>
      <c r="F68" s="114">
        <v>79</v>
      </c>
      <c r="G68" s="114">
        <v>79</v>
      </c>
      <c r="H68" s="114">
        <v>69</v>
      </c>
      <c r="I68" s="140">
        <v>69</v>
      </c>
      <c r="J68" s="115">
        <v>3</v>
      </c>
      <c r="K68" s="116">
        <v>4.3478260869565215</v>
      </c>
    </row>
    <row r="69" spans="1:11" ht="14.1" customHeight="1" x14ac:dyDescent="0.2">
      <c r="A69" s="306">
        <v>83</v>
      </c>
      <c r="B69" s="307" t="s">
        <v>304</v>
      </c>
      <c r="C69" s="308"/>
      <c r="D69" s="113">
        <v>1.890276068225778</v>
      </c>
      <c r="E69" s="115">
        <v>215</v>
      </c>
      <c r="F69" s="114">
        <v>217</v>
      </c>
      <c r="G69" s="114">
        <v>222</v>
      </c>
      <c r="H69" s="114">
        <v>226</v>
      </c>
      <c r="I69" s="140">
        <v>236</v>
      </c>
      <c r="J69" s="115">
        <v>-21</v>
      </c>
      <c r="K69" s="116">
        <v>-8.898305084745763</v>
      </c>
    </row>
    <row r="70" spans="1:11" ht="14.1" customHeight="1" x14ac:dyDescent="0.2">
      <c r="A70" s="306" t="s">
        <v>305</v>
      </c>
      <c r="B70" s="307" t="s">
        <v>306</v>
      </c>
      <c r="C70" s="308"/>
      <c r="D70" s="113">
        <v>0.94953402496922812</v>
      </c>
      <c r="E70" s="115">
        <v>108</v>
      </c>
      <c r="F70" s="114">
        <v>105</v>
      </c>
      <c r="G70" s="114">
        <v>106</v>
      </c>
      <c r="H70" s="114">
        <v>101</v>
      </c>
      <c r="I70" s="140">
        <v>103</v>
      </c>
      <c r="J70" s="115">
        <v>5</v>
      </c>
      <c r="K70" s="116">
        <v>4.8543689320388346</v>
      </c>
    </row>
    <row r="71" spans="1:11" ht="14.1" customHeight="1" x14ac:dyDescent="0.2">
      <c r="A71" s="306"/>
      <c r="B71" s="307" t="s">
        <v>307</v>
      </c>
      <c r="C71" s="308"/>
      <c r="D71" s="113">
        <v>0.43080710392122384</v>
      </c>
      <c r="E71" s="115">
        <v>49</v>
      </c>
      <c r="F71" s="114">
        <v>43</v>
      </c>
      <c r="G71" s="114">
        <v>49</v>
      </c>
      <c r="H71" s="114">
        <v>44</v>
      </c>
      <c r="I71" s="140">
        <v>43</v>
      </c>
      <c r="J71" s="115">
        <v>6</v>
      </c>
      <c r="K71" s="116">
        <v>13.953488372093023</v>
      </c>
    </row>
    <row r="72" spans="1:11" ht="14.1" customHeight="1" x14ac:dyDescent="0.2">
      <c r="A72" s="306">
        <v>84</v>
      </c>
      <c r="B72" s="307" t="s">
        <v>308</v>
      </c>
      <c r="C72" s="308"/>
      <c r="D72" s="113">
        <v>1.1605415860735009</v>
      </c>
      <c r="E72" s="115">
        <v>132</v>
      </c>
      <c r="F72" s="114">
        <v>131</v>
      </c>
      <c r="G72" s="114">
        <v>143</v>
      </c>
      <c r="H72" s="114">
        <v>133</v>
      </c>
      <c r="I72" s="140">
        <v>130</v>
      </c>
      <c r="J72" s="115">
        <v>2</v>
      </c>
      <c r="K72" s="116">
        <v>1.5384615384615385</v>
      </c>
    </row>
    <row r="73" spans="1:11" ht="14.1" customHeight="1" x14ac:dyDescent="0.2">
      <c r="A73" s="306" t="s">
        <v>309</v>
      </c>
      <c r="B73" s="307" t="s">
        <v>310</v>
      </c>
      <c r="C73" s="308"/>
      <c r="D73" s="113">
        <v>0.11429576226481448</v>
      </c>
      <c r="E73" s="115">
        <v>13</v>
      </c>
      <c r="F73" s="114">
        <v>13</v>
      </c>
      <c r="G73" s="114">
        <v>15</v>
      </c>
      <c r="H73" s="114">
        <v>14</v>
      </c>
      <c r="I73" s="140">
        <v>14</v>
      </c>
      <c r="J73" s="115">
        <v>-1</v>
      </c>
      <c r="K73" s="116">
        <v>-7.1428571428571432</v>
      </c>
    </row>
    <row r="74" spans="1:11" ht="14.1" customHeight="1" x14ac:dyDescent="0.2">
      <c r="A74" s="306" t="s">
        <v>311</v>
      </c>
      <c r="B74" s="307" t="s">
        <v>312</v>
      </c>
      <c r="C74" s="308"/>
      <c r="D74" s="113">
        <v>0.19342359767891681</v>
      </c>
      <c r="E74" s="115">
        <v>22</v>
      </c>
      <c r="F74" s="114">
        <v>19</v>
      </c>
      <c r="G74" s="114">
        <v>21</v>
      </c>
      <c r="H74" s="114">
        <v>18</v>
      </c>
      <c r="I74" s="140">
        <v>18</v>
      </c>
      <c r="J74" s="115">
        <v>4</v>
      </c>
      <c r="K74" s="116">
        <v>22.222222222222221</v>
      </c>
    </row>
    <row r="75" spans="1:11" ht="14.1" customHeight="1" x14ac:dyDescent="0.2">
      <c r="A75" s="306" t="s">
        <v>313</v>
      </c>
      <c r="B75" s="307" t="s">
        <v>314</v>
      </c>
      <c r="C75" s="308"/>
      <c r="D75" s="113">
        <v>0</v>
      </c>
      <c r="E75" s="115">
        <v>0</v>
      </c>
      <c r="F75" s="114">
        <v>0</v>
      </c>
      <c r="G75" s="114">
        <v>0</v>
      </c>
      <c r="H75" s="114" t="s">
        <v>514</v>
      </c>
      <c r="I75" s="140" t="s">
        <v>514</v>
      </c>
      <c r="J75" s="115" t="s">
        <v>514</v>
      </c>
      <c r="K75" s="116" t="s">
        <v>514</v>
      </c>
    </row>
    <row r="76" spans="1:11" ht="14.1" customHeight="1" x14ac:dyDescent="0.2">
      <c r="A76" s="306">
        <v>91</v>
      </c>
      <c r="B76" s="307" t="s">
        <v>315</v>
      </c>
      <c r="C76" s="308"/>
      <c r="D76" s="113">
        <v>9.6711798839458407E-2</v>
      </c>
      <c r="E76" s="115">
        <v>11</v>
      </c>
      <c r="F76" s="114">
        <v>11</v>
      </c>
      <c r="G76" s="114">
        <v>11</v>
      </c>
      <c r="H76" s="114">
        <v>11</v>
      </c>
      <c r="I76" s="140">
        <v>11</v>
      </c>
      <c r="J76" s="115">
        <v>0</v>
      </c>
      <c r="K76" s="116">
        <v>0</v>
      </c>
    </row>
    <row r="77" spans="1:11" ht="14.1" customHeight="1" x14ac:dyDescent="0.2">
      <c r="A77" s="306">
        <v>92</v>
      </c>
      <c r="B77" s="307" t="s">
        <v>316</v>
      </c>
      <c r="C77" s="308"/>
      <c r="D77" s="113">
        <v>0.12308774397749253</v>
      </c>
      <c r="E77" s="115">
        <v>14</v>
      </c>
      <c r="F77" s="114">
        <v>15</v>
      </c>
      <c r="G77" s="114">
        <v>16</v>
      </c>
      <c r="H77" s="114">
        <v>16</v>
      </c>
      <c r="I77" s="140">
        <v>13</v>
      </c>
      <c r="J77" s="115">
        <v>1</v>
      </c>
      <c r="K77" s="116">
        <v>7.6923076923076925</v>
      </c>
    </row>
    <row r="78" spans="1:11" ht="14.1" customHeight="1" x14ac:dyDescent="0.2">
      <c r="A78" s="306">
        <v>93</v>
      </c>
      <c r="B78" s="307" t="s">
        <v>317</v>
      </c>
      <c r="C78" s="308"/>
      <c r="D78" s="113">
        <v>0.3253033233690874</v>
      </c>
      <c r="E78" s="115">
        <v>37</v>
      </c>
      <c r="F78" s="114">
        <v>39</v>
      </c>
      <c r="G78" s="114">
        <v>42</v>
      </c>
      <c r="H78" s="114">
        <v>40</v>
      </c>
      <c r="I78" s="140">
        <v>39</v>
      </c>
      <c r="J78" s="115">
        <v>-2</v>
      </c>
      <c r="K78" s="116">
        <v>-5.1282051282051286</v>
      </c>
    </row>
    <row r="79" spans="1:11" ht="14.1" customHeight="1" x14ac:dyDescent="0.2">
      <c r="A79" s="306">
        <v>94</v>
      </c>
      <c r="B79" s="307" t="s">
        <v>318</v>
      </c>
      <c r="C79" s="308"/>
      <c r="D79" s="113">
        <v>0.69456655530156497</v>
      </c>
      <c r="E79" s="115">
        <v>79</v>
      </c>
      <c r="F79" s="114">
        <v>79</v>
      </c>
      <c r="G79" s="114">
        <v>86</v>
      </c>
      <c r="H79" s="114">
        <v>84</v>
      </c>
      <c r="I79" s="140">
        <v>92</v>
      </c>
      <c r="J79" s="115">
        <v>-13</v>
      </c>
      <c r="K79" s="116">
        <v>-14.130434782608695</v>
      </c>
    </row>
    <row r="80" spans="1:11" ht="14.1" customHeight="1" x14ac:dyDescent="0.2">
      <c r="A80" s="306" t="s">
        <v>319</v>
      </c>
      <c r="B80" s="307" t="s">
        <v>320</v>
      </c>
      <c r="C80" s="308"/>
      <c r="D80" s="113">
        <v>0</v>
      </c>
      <c r="E80" s="115">
        <v>0</v>
      </c>
      <c r="F80" s="114">
        <v>0</v>
      </c>
      <c r="G80" s="114" t="s">
        <v>514</v>
      </c>
      <c r="H80" s="114" t="s">
        <v>514</v>
      </c>
      <c r="I80" s="140" t="s">
        <v>514</v>
      </c>
      <c r="J80" s="115" t="s">
        <v>514</v>
      </c>
      <c r="K80" s="116" t="s">
        <v>514</v>
      </c>
    </row>
    <row r="81" spans="1:11" ht="14.1" customHeight="1" x14ac:dyDescent="0.2">
      <c r="A81" s="310" t="s">
        <v>321</v>
      </c>
      <c r="B81" s="311" t="s">
        <v>334</v>
      </c>
      <c r="C81" s="312"/>
      <c r="D81" s="125">
        <v>2.4441709161244947</v>
      </c>
      <c r="E81" s="143">
        <v>278</v>
      </c>
      <c r="F81" s="144">
        <v>293</v>
      </c>
      <c r="G81" s="144">
        <v>296</v>
      </c>
      <c r="H81" s="144">
        <v>303</v>
      </c>
      <c r="I81" s="145">
        <v>287</v>
      </c>
      <c r="J81" s="143">
        <v>-9</v>
      </c>
      <c r="K81" s="146">
        <v>-3.1358885017421603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5456</v>
      </c>
      <c r="G12" s="536">
        <v>4087</v>
      </c>
      <c r="H12" s="536">
        <v>6329</v>
      </c>
      <c r="I12" s="536">
        <v>4979</v>
      </c>
      <c r="J12" s="537">
        <v>5843</v>
      </c>
      <c r="K12" s="538">
        <v>-387</v>
      </c>
      <c r="L12" s="349">
        <v>-6.6233099435221634</v>
      </c>
    </row>
    <row r="13" spans="1:17" s="110" customFormat="1" ht="15" customHeight="1" x14ac:dyDescent="0.2">
      <c r="A13" s="350" t="s">
        <v>345</v>
      </c>
      <c r="B13" s="351" t="s">
        <v>346</v>
      </c>
      <c r="C13" s="347"/>
      <c r="D13" s="347"/>
      <c r="E13" s="348"/>
      <c r="F13" s="536">
        <v>3140</v>
      </c>
      <c r="G13" s="536">
        <v>2187</v>
      </c>
      <c r="H13" s="536">
        <v>3566</v>
      </c>
      <c r="I13" s="536">
        <v>2955</v>
      </c>
      <c r="J13" s="537">
        <v>3561</v>
      </c>
      <c r="K13" s="538">
        <v>-421</v>
      </c>
      <c r="L13" s="349">
        <v>-11.822521763549565</v>
      </c>
    </row>
    <row r="14" spans="1:17" s="110" customFormat="1" ht="22.5" customHeight="1" x14ac:dyDescent="0.2">
      <c r="A14" s="350"/>
      <c r="B14" s="351" t="s">
        <v>347</v>
      </c>
      <c r="C14" s="347"/>
      <c r="D14" s="347"/>
      <c r="E14" s="348"/>
      <c r="F14" s="536">
        <v>2316</v>
      </c>
      <c r="G14" s="536">
        <v>1900</v>
      </c>
      <c r="H14" s="536">
        <v>2763</v>
      </c>
      <c r="I14" s="536">
        <v>2024</v>
      </c>
      <c r="J14" s="537">
        <v>2282</v>
      </c>
      <c r="K14" s="538">
        <v>34</v>
      </c>
      <c r="L14" s="349">
        <v>1.4899211218229622</v>
      </c>
    </row>
    <row r="15" spans="1:17" s="110" customFormat="1" ht="15" customHeight="1" x14ac:dyDescent="0.2">
      <c r="A15" s="350" t="s">
        <v>348</v>
      </c>
      <c r="B15" s="351" t="s">
        <v>108</v>
      </c>
      <c r="C15" s="347"/>
      <c r="D15" s="347"/>
      <c r="E15" s="348"/>
      <c r="F15" s="536">
        <v>882</v>
      </c>
      <c r="G15" s="536">
        <v>781</v>
      </c>
      <c r="H15" s="536">
        <v>2377</v>
      </c>
      <c r="I15" s="536">
        <v>779</v>
      </c>
      <c r="J15" s="537">
        <v>891</v>
      </c>
      <c r="K15" s="538">
        <v>-9</v>
      </c>
      <c r="L15" s="349">
        <v>-1.0101010101010102</v>
      </c>
    </row>
    <row r="16" spans="1:17" s="110" customFormat="1" ht="15" customHeight="1" x14ac:dyDescent="0.2">
      <c r="A16" s="350"/>
      <c r="B16" s="351" t="s">
        <v>109</v>
      </c>
      <c r="C16" s="347"/>
      <c r="D16" s="347"/>
      <c r="E16" s="348"/>
      <c r="F16" s="536">
        <v>3720</v>
      </c>
      <c r="G16" s="536">
        <v>2774</v>
      </c>
      <c r="H16" s="536">
        <v>3296</v>
      </c>
      <c r="I16" s="536">
        <v>3403</v>
      </c>
      <c r="J16" s="537">
        <v>3995</v>
      </c>
      <c r="K16" s="538">
        <v>-275</v>
      </c>
      <c r="L16" s="349">
        <v>-6.8836045056320403</v>
      </c>
    </row>
    <row r="17" spans="1:12" s="110" customFormat="1" ht="15" customHeight="1" x14ac:dyDescent="0.2">
      <c r="A17" s="350"/>
      <c r="B17" s="351" t="s">
        <v>110</v>
      </c>
      <c r="C17" s="347"/>
      <c r="D17" s="347"/>
      <c r="E17" s="348"/>
      <c r="F17" s="536">
        <v>788</v>
      </c>
      <c r="G17" s="536">
        <v>483</v>
      </c>
      <c r="H17" s="536">
        <v>581</v>
      </c>
      <c r="I17" s="536">
        <v>700</v>
      </c>
      <c r="J17" s="537">
        <v>854</v>
      </c>
      <c r="K17" s="538">
        <v>-66</v>
      </c>
      <c r="L17" s="349">
        <v>-7.7283372365339575</v>
      </c>
    </row>
    <row r="18" spans="1:12" s="110" customFormat="1" ht="15" customHeight="1" x14ac:dyDescent="0.2">
      <c r="A18" s="350"/>
      <c r="B18" s="351" t="s">
        <v>111</v>
      </c>
      <c r="C18" s="347"/>
      <c r="D18" s="347"/>
      <c r="E18" s="348"/>
      <c r="F18" s="536">
        <v>66</v>
      </c>
      <c r="G18" s="536">
        <v>49</v>
      </c>
      <c r="H18" s="536">
        <v>75</v>
      </c>
      <c r="I18" s="536">
        <v>97</v>
      </c>
      <c r="J18" s="537">
        <v>103</v>
      </c>
      <c r="K18" s="538">
        <v>-37</v>
      </c>
      <c r="L18" s="349">
        <v>-35.922330097087375</v>
      </c>
    </row>
    <row r="19" spans="1:12" s="110" customFormat="1" ht="15" customHeight="1" x14ac:dyDescent="0.2">
      <c r="A19" s="118" t="s">
        <v>113</v>
      </c>
      <c r="B19" s="119" t="s">
        <v>181</v>
      </c>
      <c r="C19" s="347"/>
      <c r="D19" s="347"/>
      <c r="E19" s="348"/>
      <c r="F19" s="536">
        <v>3592</v>
      </c>
      <c r="G19" s="536">
        <v>2576</v>
      </c>
      <c r="H19" s="536">
        <v>4433</v>
      </c>
      <c r="I19" s="536">
        <v>3217</v>
      </c>
      <c r="J19" s="537">
        <v>3960</v>
      </c>
      <c r="K19" s="538">
        <v>-368</v>
      </c>
      <c r="L19" s="349">
        <v>-9.2929292929292924</v>
      </c>
    </row>
    <row r="20" spans="1:12" s="110" customFormat="1" ht="15" customHeight="1" x14ac:dyDescent="0.2">
      <c r="A20" s="118"/>
      <c r="B20" s="119" t="s">
        <v>182</v>
      </c>
      <c r="C20" s="347"/>
      <c r="D20" s="347"/>
      <c r="E20" s="348"/>
      <c r="F20" s="536">
        <v>1864</v>
      </c>
      <c r="G20" s="536">
        <v>1511</v>
      </c>
      <c r="H20" s="536">
        <v>1896</v>
      </c>
      <c r="I20" s="536">
        <v>1762</v>
      </c>
      <c r="J20" s="537">
        <v>1883</v>
      </c>
      <c r="K20" s="538">
        <v>-19</v>
      </c>
      <c r="L20" s="349">
        <v>-1.0090281465746149</v>
      </c>
    </row>
    <row r="21" spans="1:12" s="110" customFormat="1" ht="15" customHeight="1" x14ac:dyDescent="0.2">
      <c r="A21" s="118" t="s">
        <v>113</v>
      </c>
      <c r="B21" s="119" t="s">
        <v>116</v>
      </c>
      <c r="C21" s="347"/>
      <c r="D21" s="347"/>
      <c r="E21" s="348"/>
      <c r="F21" s="536">
        <v>4577</v>
      </c>
      <c r="G21" s="536">
        <v>3369</v>
      </c>
      <c r="H21" s="536">
        <v>5324</v>
      </c>
      <c r="I21" s="536">
        <v>4133</v>
      </c>
      <c r="J21" s="537">
        <v>5002</v>
      </c>
      <c r="K21" s="538">
        <v>-425</v>
      </c>
      <c r="L21" s="349">
        <v>-8.4966013594562178</v>
      </c>
    </row>
    <row r="22" spans="1:12" s="110" customFormat="1" ht="15" customHeight="1" x14ac:dyDescent="0.2">
      <c r="A22" s="118"/>
      <c r="B22" s="119" t="s">
        <v>117</v>
      </c>
      <c r="C22" s="347"/>
      <c r="D22" s="347"/>
      <c r="E22" s="348"/>
      <c r="F22" s="536">
        <v>878</v>
      </c>
      <c r="G22" s="536">
        <v>717</v>
      </c>
      <c r="H22" s="536">
        <v>1003</v>
      </c>
      <c r="I22" s="536">
        <v>844</v>
      </c>
      <c r="J22" s="537">
        <v>841</v>
      </c>
      <c r="K22" s="538">
        <v>37</v>
      </c>
      <c r="L22" s="349">
        <v>4.3995243757431632</v>
      </c>
    </row>
    <row r="23" spans="1:12" s="110" customFormat="1" ht="15" customHeight="1" x14ac:dyDescent="0.2">
      <c r="A23" s="352" t="s">
        <v>348</v>
      </c>
      <c r="B23" s="353" t="s">
        <v>193</v>
      </c>
      <c r="C23" s="354"/>
      <c r="D23" s="354"/>
      <c r="E23" s="355"/>
      <c r="F23" s="539">
        <v>91</v>
      </c>
      <c r="G23" s="539">
        <v>176</v>
      </c>
      <c r="H23" s="539">
        <v>1095</v>
      </c>
      <c r="I23" s="539">
        <v>35</v>
      </c>
      <c r="J23" s="540">
        <v>67</v>
      </c>
      <c r="K23" s="541">
        <v>24</v>
      </c>
      <c r="L23" s="356">
        <v>35.820895522388057</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25.8</v>
      </c>
      <c r="G25" s="542">
        <v>36.700000000000003</v>
      </c>
      <c r="H25" s="542">
        <v>32.4</v>
      </c>
      <c r="I25" s="542">
        <v>31</v>
      </c>
      <c r="J25" s="542">
        <v>28.5</v>
      </c>
      <c r="K25" s="543" t="s">
        <v>350</v>
      </c>
      <c r="L25" s="364">
        <v>-2.6999999999999993</v>
      </c>
    </row>
    <row r="26" spans="1:12" s="110" customFormat="1" ht="15" customHeight="1" x14ac:dyDescent="0.2">
      <c r="A26" s="365" t="s">
        <v>105</v>
      </c>
      <c r="B26" s="366" t="s">
        <v>346</v>
      </c>
      <c r="C26" s="362"/>
      <c r="D26" s="362"/>
      <c r="E26" s="363"/>
      <c r="F26" s="542">
        <v>26.1</v>
      </c>
      <c r="G26" s="542">
        <v>35.4</v>
      </c>
      <c r="H26" s="542">
        <v>30.2</v>
      </c>
      <c r="I26" s="542">
        <v>28.7</v>
      </c>
      <c r="J26" s="544">
        <v>27</v>
      </c>
      <c r="K26" s="543" t="s">
        <v>350</v>
      </c>
      <c r="L26" s="364">
        <v>-0.89999999999999858</v>
      </c>
    </row>
    <row r="27" spans="1:12" s="110" customFormat="1" ht="15" customHeight="1" x14ac:dyDescent="0.2">
      <c r="A27" s="365"/>
      <c r="B27" s="366" t="s">
        <v>347</v>
      </c>
      <c r="C27" s="362"/>
      <c r="D27" s="362"/>
      <c r="E27" s="363"/>
      <c r="F27" s="542">
        <v>25.4</v>
      </c>
      <c r="G27" s="542">
        <v>38.1</v>
      </c>
      <c r="H27" s="542">
        <v>35.200000000000003</v>
      </c>
      <c r="I27" s="542">
        <v>34.5</v>
      </c>
      <c r="J27" s="542">
        <v>30.8</v>
      </c>
      <c r="K27" s="543" t="s">
        <v>350</v>
      </c>
      <c r="L27" s="364">
        <v>-5.4000000000000021</v>
      </c>
    </row>
    <row r="28" spans="1:12" s="110" customFormat="1" ht="15" customHeight="1" x14ac:dyDescent="0.2">
      <c r="A28" s="365" t="s">
        <v>113</v>
      </c>
      <c r="B28" s="366" t="s">
        <v>108</v>
      </c>
      <c r="C28" s="362"/>
      <c r="D28" s="362"/>
      <c r="E28" s="363"/>
      <c r="F28" s="542">
        <v>39.200000000000003</v>
      </c>
      <c r="G28" s="542">
        <v>45.9</v>
      </c>
      <c r="H28" s="542">
        <v>41.8</v>
      </c>
      <c r="I28" s="542">
        <v>43.1</v>
      </c>
      <c r="J28" s="542">
        <v>39.6</v>
      </c>
      <c r="K28" s="543" t="s">
        <v>350</v>
      </c>
      <c r="L28" s="364">
        <v>-0.39999999999999858</v>
      </c>
    </row>
    <row r="29" spans="1:12" s="110" customFormat="1" ht="11.25" x14ac:dyDescent="0.2">
      <c r="A29" s="365"/>
      <c r="B29" s="366" t="s">
        <v>109</v>
      </c>
      <c r="C29" s="362"/>
      <c r="D29" s="362"/>
      <c r="E29" s="363"/>
      <c r="F29" s="542">
        <v>24.5</v>
      </c>
      <c r="G29" s="542">
        <v>36</v>
      </c>
      <c r="H29" s="542">
        <v>29.3</v>
      </c>
      <c r="I29" s="542">
        <v>28.1</v>
      </c>
      <c r="J29" s="544">
        <v>27.4</v>
      </c>
      <c r="K29" s="543" t="s">
        <v>350</v>
      </c>
      <c r="L29" s="364">
        <v>-2.8999999999999986</v>
      </c>
    </row>
    <row r="30" spans="1:12" s="110" customFormat="1" ht="15" customHeight="1" x14ac:dyDescent="0.2">
      <c r="A30" s="365"/>
      <c r="B30" s="366" t="s">
        <v>110</v>
      </c>
      <c r="C30" s="362"/>
      <c r="D30" s="362"/>
      <c r="E30" s="363"/>
      <c r="F30" s="542">
        <v>18.3</v>
      </c>
      <c r="G30" s="542">
        <v>29.1</v>
      </c>
      <c r="H30" s="542">
        <v>28</v>
      </c>
      <c r="I30" s="542">
        <v>30.2</v>
      </c>
      <c r="J30" s="542">
        <v>23</v>
      </c>
      <c r="K30" s="543" t="s">
        <v>350</v>
      </c>
      <c r="L30" s="364">
        <v>-4.6999999999999993</v>
      </c>
    </row>
    <row r="31" spans="1:12" s="110" customFormat="1" ht="15" customHeight="1" x14ac:dyDescent="0.2">
      <c r="A31" s="365"/>
      <c r="B31" s="366" t="s">
        <v>111</v>
      </c>
      <c r="C31" s="362"/>
      <c r="D31" s="362"/>
      <c r="E31" s="363"/>
      <c r="F31" s="542">
        <v>28.8</v>
      </c>
      <c r="G31" s="542">
        <v>38.799999999999997</v>
      </c>
      <c r="H31" s="542">
        <v>48</v>
      </c>
      <c r="I31" s="542">
        <v>48.5</v>
      </c>
      <c r="J31" s="542">
        <v>29.1</v>
      </c>
      <c r="K31" s="543" t="s">
        <v>350</v>
      </c>
      <c r="L31" s="364">
        <v>-0.30000000000000071</v>
      </c>
    </row>
    <row r="32" spans="1:12" s="110" customFormat="1" ht="15" customHeight="1" x14ac:dyDescent="0.2">
      <c r="A32" s="367" t="s">
        <v>113</v>
      </c>
      <c r="B32" s="368" t="s">
        <v>181</v>
      </c>
      <c r="C32" s="362"/>
      <c r="D32" s="362"/>
      <c r="E32" s="363"/>
      <c r="F32" s="542">
        <v>24.7</v>
      </c>
      <c r="G32" s="542">
        <v>32</v>
      </c>
      <c r="H32" s="542">
        <v>29.7</v>
      </c>
      <c r="I32" s="542">
        <v>26.6</v>
      </c>
      <c r="J32" s="544">
        <v>26.8</v>
      </c>
      <c r="K32" s="543" t="s">
        <v>350</v>
      </c>
      <c r="L32" s="364">
        <v>-2.1000000000000014</v>
      </c>
    </row>
    <row r="33" spans="1:12" s="110" customFormat="1" ht="15" customHeight="1" x14ac:dyDescent="0.2">
      <c r="A33" s="367"/>
      <c r="B33" s="368" t="s">
        <v>182</v>
      </c>
      <c r="C33" s="362"/>
      <c r="D33" s="362"/>
      <c r="E33" s="363"/>
      <c r="F33" s="542">
        <v>27.8</v>
      </c>
      <c r="G33" s="542">
        <v>44</v>
      </c>
      <c r="H33" s="542">
        <v>37.1</v>
      </c>
      <c r="I33" s="542">
        <v>39.1</v>
      </c>
      <c r="J33" s="542">
        <v>32</v>
      </c>
      <c r="K33" s="543" t="s">
        <v>350</v>
      </c>
      <c r="L33" s="364">
        <v>-4.1999999999999993</v>
      </c>
    </row>
    <row r="34" spans="1:12" s="369" customFormat="1" ht="15" customHeight="1" x14ac:dyDescent="0.2">
      <c r="A34" s="367" t="s">
        <v>113</v>
      </c>
      <c r="B34" s="368" t="s">
        <v>116</v>
      </c>
      <c r="C34" s="362"/>
      <c r="D34" s="362"/>
      <c r="E34" s="363"/>
      <c r="F34" s="542">
        <v>23.2</v>
      </c>
      <c r="G34" s="542">
        <v>34.200000000000003</v>
      </c>
      <c r="H34" s="542">
        <v>30.7</v>
      </c>
      <c r="I34" s="542">
        <v>30.8</v>
      </c>
      <c r="J34" s="542">
        <v>27.3</v>
      </c>
      <c r="K34" s="543" t="s">
        <v>350</v>
      </c>
      <c r="L34" s="364">
        <v>-4.1000000000000014</v>
      </c>
    </row>
    <row r="35" spans="1:12" s="369" customFormat="1" ht="11.25" x14ac:dyDescent="0.2">
      <c r="A35" s="370"/>
      <c r="B35" s="371" t="s">
        <v>117</v>
      </c>
      <c r="C35" s="372"/>
      <c r="D35" s="372"/>
      <c r="E35" s="373"/>
      <c r="F35" s="545">
        <v>39</v>
      </c>
      <c r="G35" s="545">
        <v>47.4</v>
      </c>
      <c r="H35" s="545">
        <v>39.799999999999997</v>
      </c>
      <c r="I35" s="545">
        <v>32</v>
      </c>
      <c r="J35" s="546">
        <v>35.6</v>
      </c>
      <c r="K35" s="547" t="s">
        <v>350</v>
      </c>
      <c r="L35" s="374">
        <v>3.3999999999999986</v>
      </c>
    </row>
    <row r="36" spans="1:12" s="369" customFormat="1" ht="15.95" customHeight="1" x14ac:dyDescent="0.2">
      <c r="A36" s="375" t="s">
        <v>351</v>
      </c>
      <c r="B36" s="376"/>
      <c r="C36" s="377"/>
      <c r="D36" s="376"/>
      <c r="E36" s="378"/>
      <c r="F36" s="548">
        <v>5313</v>
      </c>
      <c r="G36" s="548">
        <v>3838</v>
      </c>
      <c r="H36" s="548">
        <v>5052</v>
      </c>
      <c r="I36" s="548">
        <v>4876</v>
      </c>
      <c r="J36" s="548">
        <v>5713</v>
      </c>
      <c r="K36" s="549">
        <v>-400</v>
      </c>
      <c r="L36" s="380">
        <v>-7.0015753544547525</v>
      </c>
    </row>
    <row r="37" spans="1:12" s="369" customFormat="1" ht="15.95" customHeight="1" x14ac:dyDescent="0.2">
      <c r="A37" s="381"/>
      <c r="B37" s="382" t="s">
        <v>113</v>
      </c>
      <c r="C37" s="382" t="s">
        <v>352</v>
      </c>
      <c r="D37" s="382"/>
      <c r="E37" s="383"/>
      <c r="F37" s="548">
        <v>1370</v>
      </c>
      <c r="G37" s="548">
        <v>1407</v>
      </c>
      <c r="H37" s="548">
        <v>1637</v>
      </c>
      <c r="I37" s="548">
        <v>1513</v>
      </c>
      <c r="J37" s="548">
        <v>1627</v>
      </c>
      <c r="K37" s="549">
        <v>-257</v>
      </c>
      <c r="L37" s="380">
        <v>-15.795943454210203</v>
      </c>
    </row>
    <row r="38" spans="1:12" s="369" customFormat="1" ht="15.95" customHeight="1" x14ac:dyDescent="0.2">
      <c r="A38" s="381"/>
      <c r="B38" s="384" t="s">
        <v>105</v>
      </c>
      <c r="C38" s="384" t="s">
        <v>106</v>
      </c>
      <c r="D38" s="385"/>
      <c r="E38" s="383"/>
      <c r="F38" s="548">
        <v>3086</v>
      </c>
      <c r="G38" s="548">
        <v>2071</v>
      </c>
      <c r="H38" s="548">
        <v>2818</v>
      </c>
      <c r="I38" s="548">
        <v>2909</v>
      </c>
      <c r="J38" s="550">
        <v>3494</v>
      </c>
      <c r="K38" s="549">
        <v>-408</v>
      </c>
      <c r="L38" s="380">
        <v>-11.67716084716657</v>
      </c>
    </row>
    <row r="39" spans="1:12" s="369" customFormat="1" ht="15.95" customHeight="1" x14ac:dyDescent="0.2">
      <c r="A39" s="381"/>
      <c r="B39" s="385"/>
      <c r="C39" s="382" t="s">
        <v>353</v>
      </c>
      <c r="D39" s="385"/>
      <c r="E39" s="383"/>
      <c r="F39" s="548">
        <v>805</v>
      </c>
      <c r="G39" s="548">
        <v>734</v>
      </c>
      <c r="H39" s="548">
        <v>850</v>
      </c>
      <c r="I39" s="548">
        <v>834</v>
      </c>
      <c r="J39" s="548">
        <v>944</v>
      </c>
      <c r="K39" s="549">
        <v>-139</v>
      </c>
      <c r="L39" s="380">
        <v>-14.724576271186441</v>
      </c>
    </row>
    <row r="40" spans="1:12" s="369" customFormat="1" ht="15.95" customHeight="1" x14ac:dyDescent="0.2">
      <c r="A40" s="381"/>
      <c r="B40" s="384"/>
      <c r="C40" s="384" t="s">
        <v>107</v>
      </c>
      <c r="D40" s="385"/>
      <c r="E40" s="383"/>
      <c r="F40" s="548">
        <v>2227</v>
      </c>
      <c r="G40" s="548">
        <v>1767</v>
      </c>
      <c r="H40" s="548">
        <v>2234</v>
      </c>
      <c r="I40" s="548">
        <v>1967</v>
      </c>
      <c r="J40" s="548">
        <v>2219</v>
      </c>
      <c r="K40" s="549">
        <v>8</v>
      </c>
      <c r="L40" s="380">
        <v>0.36052275799909872</v>
      </c>
    </row>
    <row r="41" spans="1:12" s="369" customFormat="1" ht="24" customHeight="1" x14ac:dyDescent="0.2">
      <c r="A41" s="381"/>
      <c r="B41" s="385"/>
      <c r="C41" s="382" t="s">
        <v>353</v>
      </c>
      <c r="D41" s="385"/>
      <c r="E41" s="383"/>
      <c r="F41" s="548">
        <v>565</v>
      </c>
      <c r="G41" s="548">
        <v>673</v>
      </c>
      <c r="H41" s="548">
        <v>787</v>
      </c>
      <c r="I41" s="548">
        <v>679</v>
      </c>
      <c r="J41" s="550">
        <v>683</v>
      </c>
      <c r="K41" s="549">
        <v>-118</v>
      </c>
      <c r="L41" s="380">
        <v>-17.276720351390921</v>
      </c>
    </row>
    <row r="42" spans="1:12" s="110" customFormat="1" ht="15" customHeight="1" x14ac:dyDescent="0.2">
      <c r="A42" s="381"/>
      <c r="B42" s="384" t="s">
        <v>113</v>
      </c>
      <c r="C42" s="384" t="s">
        <v>354</v>
      </c>
      <c r="D42" s="385"/>
      <c r="E42" s="383"/>
      <c r="F42" s="548">
        <v>773</v>
      </c>
      <c r="G42" s="548">
        <v>573</v>
      </c>
      <c r="H42" s="548">
        <v>1195</v>
      </c>
      <c r="I42" s="548">
        <v>721</v>
      </c>
      <c r="J42" s="548">
        <v>804</v>
      </c>
      <c r="K42" s="549">
        <v>-31</v>
      </c>
      <c r="L42" s="380">
        <v>-3.855721393034826</v>
      </c>
    </row>
    <row r="43" spans="1:12" s="110" customFormat="1" ht="15" customHeight="1" x14ac:dyDescent="0.2">
      <c r="A43" s="381"/>
      <c r="B43" s="385"/>
      <c r="C43" s="382" t="s">
        <v>353</v>
      </c>
      <c r="D43" s="385"/>
      <c r="E43" s="383"/>
      <c r="F43" s="548">
        <v>303</v>
      </c>
      <c r="G43" s="548">
        <v>263</v>
      </c>
      <c r="H43" s="548">
        <v>500</v>
      </c>
      <c r="I43" s="548">
        <v>311</v>
      </c>
      <c r="J43" s="548">
        <v>318</v>
      </c>
      <c r="K43" s="549">
        <v>-15</v>
      </c>
      <c r="L43" s="380">
        <v>-4.716981132075472</v>
      </c>
    </row>
    <row r="44" spans="1:12" s="110" customFormat="1" ht="15" customHeight="1" x14ac:dyDescent="0.2">
      <c r="A44" s="381"/>
      <c r="B44" s="384"/>
      <c r="C44" s="366" t="s">
        <v>109</v>
      </c>
      <c r="D44" s="385"/>
      <c r="E44" s="383"/>
      <c r="F44" s="548">
        <v>3687</v>
      </c>
      <c r="G44" s="548">
        <v>2741</v>
      </c>
      <c r="H44" s="548">
        <v>3208</v>
      </c>
      <c r="I44" s="548">
        <v>3372</v>
      </c>
      <c r="J44" s="550">
        <v>3966</v>
      </c>
      <c r="K44" s="549">
        <v>-279</v>
      </c>
      <c r="L44" s="380">
        <v>-7.0347957639939489</v>
      </c>
    </row>
    <row r="45" spans="1:12" s="110" customFormat="1" ht="15" customHeight="1" x14ac:dyDescent="0.2">
      <c r="A45" s="381"/>
      <c r="B45" s="385"/>
      <c r="C45" s="382" t="s">
        <v>353</v>
      </c>
      <c r="D45" s="385"/>
      <c r="E45" s="383"/>
      <c r="F45" s="548">
        <v>904</v>
      </c>
      <c r="G45" s="548">
        <v>987</v>
      </c>
      <c r="H45" s="548">
        <v>940</v>
      </c>
      <c r="I45" s="548">
        <v>948</v>
      </c>
      <c r="J45" s="548">
        <v>1086</v>
      </c>
      <c r="K45" s="549">
        <v>-182</v>
      </c>
      <c r="L45" s="380">
        <v>-16.758747697974218</v>
      </c>
    </row>
    <row r="46" spans="1:12" s="110" customFormat="1" ht="15" customHeight="1" x14ac:dyDescent="0.2">
      <c r="A46" s="381"/>
      <c r="B46" s="384"/>
      <c r="C46" s="366" t="s">
        <v>110</v>
      </c>
      <c r="D46" s="385"/>
      <c r="E46" s="383"/>
      <c r="F46" s="548">
        <v>787</v>
      </c>
      <c r="G46" s="548">
        <v>475</v>
      </c>
      <c r="H46" s="548">
        <v>574</v>
      </c>
      <c r="I46" s="548">
        <v>686</v>
      </c>
      <c r="J46" s="548">
        <v>840</v>
      </c>
      <c r="K46" s="549">
        <v>-53</v>
      </c>
      <c r="L46" s="380">
        <v>-6.3095238095238093</v>
      </c>
    </row>
    <row r="47" spans="1:12" s="110" customFormat="1" ht="15" customHeight="1" x14ac:dyDescent="0.2">
      <c r="A47" s="381"/>
      <c r="B47" s="385"/>
      <c r="C47" s="382" t="s">
        <v>353</v>
      </c>
      <c r="D47" s="385"/>
      <c r="E47" s="383"/>
      <c r="F47" s="548">
        <v>144</v>
      </c>
      <c r="G47" s="548">
        <v>138</v>
      </c>
      <c r="H47" s="548">
        <v>161</v>
      </c>
      <c r="I47" s="548">
        <v>207</v>
      </c>
      <c r="J47" s="550">
        <v>193</v>
      </c>
      <c r="K47" s="549">
        <v>-49</v>
      </c>
      <c r="L47" s="380">
        <v>-25.388601036269431</v>
      </c>
    </row>
    <row r="48" spans="1:12" s="110" customFormat="1" ht="15" customHeight="1" x14ac:dyDescent="0.2">
      <c r="A48" s="381"/>
      <c r="B48" s="385"/>
      <c r="C48" s="366" t="s">
        <v>111</v>
      </c>
      <c r="D48" s="386"/>
      <c r="E48" s="387"/>
      <c r="F48" s="548">
        <v>66</v>
      </c>
      <c r="G48" s="548">
        <v>49</v>
      </c>
      <c r="H48" s="548">
        <v>75</v>
      </c>
      <c r="I48" s="548">
        <v>97</v>
      </c>
      <c r="J48" s="548">
        <v>103</v>
      </c>
      <c r="K48" s="549">
        <v>-37</v>
      </c>
      <c r="L48" s="380">
        <v>-35.922330097087375</v>
      </c>
    </row>
    <row r="49" spans="1:12" s="110" customFormat="1" ht="15" customHeight="1" x14ac:dyDescent="0.2">
      <c r="A49" s="381"/>
      <c r="B49" s="385"/>
      <c r="C49" s="382" t="s">
        <v>353</v>
      </c>
      <c r="D49" s="385"/>
      <c r="E49" s="383"/>
      <c r="F49" s="548">
        <v>19</v>
      </c>
      <c r="G49" s="548">
        <v>19</v>
      </c>
      <c r="H49" s="548">
        <v>36</v>
      </c>
      <c r="I49" s="548">
        <v>47</v>
      </c>
      <c r="J49" s="548">
        <v>30</v>
      </c>
      <c r="K49" s="549">
        <v>-11</v>
      </c>
      <c r="L49" s="380">
        <v>-36.666666666666664</v>
      </c>
    </row>
    <row r="50" spans="1:12" s="110" customFormat="1" ht="15" customHeight="1" x14ac:dyDescent="0.2">
      <c r="A50" s="381"/>
      <c r="B50" s="384" t="s">
        <v>113</v>
      </c>
      <c r="C50" s="382" t="s">
        <v>181</v>
      </c>
      <c r="D50" s="385"/>
      <c r="E50" s="383"/>
      <c r="F50" s="548">
        <v>3461</v>
      </c>
      <c r="G50" s="548">
        <v>2348</v>
      </c>
      <c r="H50" s="548">
        <v>3207</v>
      </c>
      <c r="I50" s="548">
        <v>3145</v>
      </c>
      <c r="J50" s="550">
        <v>3869</v>
      </c>
      <c r="K50" s="549">
        <v>-408</v>
      </c>
      <c r="L50" s="380">
        <v>-10.545360558283795</v>
      </c>
    </row>
    <row r="51" spans="1:12" s="110" customFormat="1" ht="15" customHeight="1" x14ac:dyDescent="0.2">
      <c r="A51" s="381"/>
      <c r="B51" s="385"/>
      <c r="C51" s="382" t="s">
        <v>353</v>
      </c>
      <c r="D51" s="385"/>
      <c r="E51" s="383"/>
      <c r="F51" s="548">
        <v>855</v>
      </c>
      <c r="G51" s="548">
        <v>751</v>
      </c>
      <c r="H51" s="548">
        <v>952</v>
      </c>
      <c r="I51" s="548">
        <v>836</v>
      </c>
      <c r="J51" s="548">
        <v>1036</v>
      </c>
      <c r="K51" s="549">
        <v>-181</v>
      </c>
      <c r="L51" s="380">
        <v>-17.47104247104247</v>
      </c>
    </row>
    <row r="52" spans="1:12" s="110" customFormat="1" ht="15" customHeight="1" x14ac:dyDescent="0.2">
      <c r="A52" s="381"/>
      <c r="B52" s="384"/>
      <c r="C52" s="382" t="s">
        <v>182</v>
      </c>
      <c r="D52" s="385"/>
      <c r="E52" s="383"/>
      <c r="F52" s="548">
        <v>1852</v>
      </c>
      <c r="G52" s="548">
        <v>1490</v>
      </c>
      <c r="H52" s="548">
        <v>1845</v>
      </c>
      <c r="I52" s="548">
        <v>1731</v>
      </c>
      <c r="J52" s="548">
        <v>1844</v>
      </c>
      <c r="K52" s="549">
        <v>8</v>
      </c>
      <c r="L52" s="380">
        <v>0.43383947939262474</v>
      </c>
    </row>
    <row r="53" spans="1:12" s="269" customFormat="1" ht="11.25" customHeight="1" x14ac:dyDescent="0.2">
      <c r="A53" s="381"/>
      <c r="B53" s="385"/>
      <c r="C53" s="382" t="s">
        <v>353</v>
      </c>
      <c r="D53" s="385"/>
      <c r="E53" s="383"/>
      <c r="F53" s="548">
        <v>515</v>
      </c>
      <c r="G53" s="548">
        <v>656</v>
      </c>
      <c r="H53" s="548">
        <v>685</v>
      </c>
      <c r="I53" s="548">
        <v>677</v>
      </c>
      <c r="J53" s="550">
        <v>591</v>
      </c>
      <c r="K53" s="549">
        <v>-76</v>
      </c>
      <c r="L53" s="380">
        <v>-12.859560067681896</v>
      </c>
    </row>
    <row r="54" spans="1:12" s="151" customFormat="1" ht="12.75" customHeight="1" x14ac:dyDescent="0.2">
      <c r="A54" s="381"/>
      <c r="B54" s="384" t="s">
        <v>113</v>
      </c>
      <c r="C54" s="384" t="s">
        <v>116</v>
      </c>
      <c r="D54" s="385"/>
      <c r="E54" s="383"/>
      <c r="F54" s="548">
        <v>4451</v>
      </c>
      <c r="G54" s="548">
        <v>3139</v>
      </c>
      <c r="H54" s="548">
        <v>4128</v>
      </c>
      <c r="I54" s="548">
        <v>4037</v>
      </c>
      <c r="J54" s="548">
        <v>4879</v>
      </c>
      <c r="K54" s="549">
        <v>-428</v>
      </c>
      <c r="L54" s="380">
        <v>-8.7722894035663046</v>
      </c>
    </row>
    <row r="55" spans="1:12" ht="11.25" x14ac:dyDescent="0.2">
      <c r="A55" s="381"/>
      <c r="B55" s="385"/>
      <c r="C55" s="382" t="s">
        <v>353</v>
      </c>
      <c r="D55" s="385"/>
      <c r="E55" s="383"/>
      <c r="F55" s="548">
        <v>1034</v>
      </c>
      <c r="G55" s="548">
        <v>1075</v>
      </c>
      <c r="H55" s="548">
        <v>1269</v>
      </c>
      <c r="I55" s="548">
        <v>1244</v>
      </c>
      <c r="J55" s="548">
        <v>1330</v>
      </c>
      <c r="K55" s="549">
        <v>-296</v>
      </c>
      <c r="L55" s="380">
        <v>-22.255639097744361</v>
      </c>
    </row>
    <row r="56" spans="1:12" ht="14.25" customHeight="1" x14ac:dyDescent="0.2">
      <c r="A56" s="381"/>
      <c r="B56" s="385"/>
      <c r="C56" s="384" t="s">
        <v>117</v>
      </c>
      <c r="D56" s="385"/>
      <c r="E56" s="383"/>
      <c r="F56" s="548">
        <v>861</v>
      </c>
      <c r="G56" s="548">
        <v>698</v>
      </c>
      <c r="H56" s="548">
        <v>923</v>
      </c>
      <c r="I56" s="548">
        <v>837</v>
      </c>
      <c r="J56" s="548">
        <v>834</v>
      </c>
      <c r="K56" s="549">
        <v>27</v>
      </c>
      <c r="L56" s="380">
        <v>3.2374100719424459</v>
      </c>
    </row>
    <row r="57" spans="1:12" ht="18.75" customHeight="1" x14ac:dyDescent="0.2">
      <c r="A57" s="388"/>
      <c r="B57" s="389"/>
      <c r="C57" s="390" t="s">
        <v>353</v>
      </c>
      <c r="D57" s="389"/>
      <c r="E57" s="391"/>
      <c r="F57" s="551">
        <v>336</v>
      </c>
      <c r="G57" s="552">
        <v>331</v>
      </c>
      <c r="H57" s="552">
        <v>367</v>
      </c>
      <c r="I57" s="552">
        <v>268</v>
      </c>
      <c r="J57" s="552">
        <v>297</v>
      </c>
      <c r="K57" s="553">
        <f t="shared" ref="K57" si="0">IF(OR(F57=".",J57=".")=TRUE,".",IF(OR(F57="*",J57="*")=TRUE,"*",IF(AND(F57="-",J57="-")=TRUE,"-",IF(AND(ISNUMBER(J57),ISNUMBER(F57))=TRUE,IF(F57-J57=0,0,F57-J57),IF(ISNUMBER(F57)=TRUE,F57,-J57)))))</f>
        <v>39</v>
      </c>
      <c r="L57" s="392">
        <f t="shared" ref="L57" si="1">IF(K57 =".",".",IF(K57 ="*","*",IF(K57="-","-",IF(K57=0,0,IF(OR(J57="-",J57=".",F57="-",F57=".")=TRUE,"X",IF(J57=0,"0,0",IF(ABS(K57*100/J57)&gt;250,".X",(K57*100/J57))))))))</f>
        <v>13.131313131313131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5456</v>
      </c>
      <c r="E11" s="114">
        <v>4087</v>
      </c>
      <c r="F11" s="114">
        <v>6329</v>
      </c>
      <c r="G11" s="114">
        <v>4979</v>
      </c>
      <c r="H11" s="140">
        <v>5843</v>
      </c>
      <c r="I11" s="115">
        <v>-387</v>
      </c>
      <c r="J11" s="116">
        <v>-6.6233099435221634</v>
      </c>
    </row>
    <row r="12" spans="1:15" s="110" customFormat="1" ht="24.95" customHeight="1" x14ac:dyDescent="0.2">
      <c r="A12" s="193" t="s">
        <v>132</v>
      </c>
      <c r="B12" s="194" t="s">
        <v>133</v>
      </c>
      <c r="C12" s="113">
        <v>2.4193548387096775</v>
      </c>
      <c r="D12" s="115">
        <v>132</v>
      </c>
      <c r="E12" s="114">
        <v>57</v>
      </c>
      <c r="F12" s="114">
        <v>121</v>
      </c>
      <c r="G12" s="114">
        <v>88</v>
      </c>
      <c r="H12" s="140">
        <v>88</v>
      </c>
      <c r="I12" s="115">
        <v>44</v>
      </c>
      <c r="J12" s="116">
        <v>50</v>
      </c>
    </row>
    <row r="13" spans="1:15" s="110" customFormat="1" ht="24.95" customHeight="1" x14ac:dyDescent="0.2">
      <c r="A13" s="193" t="s">
        <v>134</v>
      </c>
      <c r="B13" s="199" t="s">
        <v>214</v>
      </c>
      <c r="C13" s="113">
        <v>0.95307917888563054</v>
      </c>
      <c r="D13" s="115">
        <v>52</v>
      </c>
      <c r="E13" s="114">
        <v>26</v>
      </c>
      <c r="F13" s="114">
        <v>43</v>
      </c>
      <c r="G13" s="114">
        <v>68</v>
      </c>
      <c r="H13" s="140">
        <v>75</v>
      </c>
      <c r="I13" s="115">
        <v>-23</v>
      </c>
      <c r="J13" s="116">
        <v>-30.666666666666668</v>
      </c>
    </row>
    <row r="14" spans="1:15" s="287" customFormat="1" ht="24.95" customHeight="1" x14ac:dyDescent="0.2">
      <c r="A14" s="193" t="s">
        <v>215</v>
      </c>
      <c r="B14" s="199" t="s">
        <v>137</v>
      </c>
      <c r="C14" s="113">
        <v>19.648093841642229</v>
      </c>
      <c r="D14" s="115">
        <v>1072</v>
      </c>
      <c r="E14" s="114">
        <v>910</v>
      </c>
      <c r="F14" s="114">
        <v>1276</v>
      </c>
      <c r="G14" s="114">
        <v>848</v>
      </c>
      <c r="H14" s="140">
        <v>1431</v>
      </c>
      <c r="I14" s="115">
        <v>-359</v>
      </c>
      <c r="J14" s="116">
        <v>-25.087351502445841</v>
      </c>
      <c r="K14" s="110"/>
      <c r="L14" s="110"/>
      <c r="M14" s="110"/>
      <c r="N14" s="110"/>
      <c r="O14" s="110"/>
    </row>
    <row r="15" spans="1:15" s="110" customFormat="1" ht="24.95" customHeight="1" x14ac:dyDescent="0.2">
      <c r="A15" s="193" t="s">
        <v>216</v>
      </c>
      <c r="B15" s="199" t="s">
        <v>217</v>
      </c>
      <c r="C15" s="113">
        <v>6.854838709677419</v>
      </c>
      <c r="D15" s="115">
        <v>374</v>
      </c>
      <c r="E15" s="114">
        <v>285</v>
      </c>
      <c r="F15" s="114">
        <v>480</v>
      </c>
      <c r="G15" s="114">
        <v>299</v>
      </c>
      <c r="H15" s="140">
        <v>409</v>
      </c>
      <c r="I15" s="115">
        <v>-35</v>
      </c>
      <c r="J15" s="116">
        <v>-8.5574572127139366</v>
      </c>
    </row>
    <row r="16" spans="1:15" s="287" customFormat="1" ht="24.95" customHeight="1" x14ac:dyDescent="0.2">
      <c r="A16" s="193" t="s">
        <v>218</v>
      </c>
      <c r="B16" s="199" t="s">
        <v>141</v>
      </c>
      <c r="C16" s="113">
        <v>10.64882697947214</v>
      </c>
      <c r="D16" s="115">
        <v>581</v>
      </c>
      <c r="E16" s="114">
        <v>536</v>
      </c>
      <c r="F16" s="114">
        <v>656</v>
      </c>
      <c r="G16" s="114">
        <v>460</v>
      </c>
      <c r="H16" s="140">
        <v>908</v>
      </c>
      <c r="I16" s="115">
        <v>-327</v>
      </c>
      <c r="J16" s="116">
        <v>-36.013215859030836</v>
      </c>
      <c r="K16" s="110"/>
      <c r="L16" s="110"/>
      <c r="M16" s="110"/>
      <c r="N16" s="110"/>
      <c r="O16" s="110"/>
    </row>
    <row r="17" spans="1:15" s="110" customFormat="1" ht="24.95" customHeight="1" x14ac:dyDescent="0.2">
      <c r="A17" s="193" t="s">
        <v>142</v>
      </c>
      <c r="B17" s="199" t="s">
        <v>220</v>
      </c>
      <c r="C17" s="113">
        <v>2.1444281524926687</v>
      </c>
      <c r="D17" s="115">
        <v>117</v>
      </c>
      <c r="E17" s="114">
        <v>89</v>
      </c>
      <c r="F17" s="114">
        <v>140</v>
      </c>
      <c r="G17" s="114">
        <v>89</v>
      </c>
      <c r="H17" s="140">
        <v>114</v>
      </c>
      <c r="I17" s="115">
        <v>3</v>
      </c>
      <c r="J17" s="116">
        <v>2.6315789473684212</v>
      </c>
    </row>
    <row r="18" spans="1:15" s="287" customFormat="1" ht="24.95" customHeight="1" x14ac:dyDescent="0.2">
      <c r="A18" s="201" t="s">
        <v>144</v>
      </c>
      <c r="B18" s="202" t="s">
        <v>145</v>
      </c>
      <c r="C18" s="113">
        <v>10.813782991202347</v>
      </c>
      <c r="D18" s="115">
        <v>590</v>
      </c>
      <c r="E18" s="114">
        <v>183</v>
      </c>
      <c r="F18" s="114">
        <v>544</v>
      </c>
      <c r="G18" s="114">
        <v>538</v>
      </c>
      <c r="H18" s="140">
        <v>573</v>
      </c>
      <c r="I18" s="115">
        <v>17</v>
      </c>
      <c r="J18" s="116">
        <v>2.9668411867364748</v>
      </c>
      <c r="K18" s="110"/>
      <c r="L18" s="110"/>
      <c r="M18" s="110"/>
      <c r="N18" s="110"/>
      <c r="O18" s="110"/>
    </row>
    <row r="19" spans="1:15" s="110" customFormat="1" ht="24.95" customHeight="1" x14ac:dyDescent="0.2">
      <c r="A19" s="193" t="s">
        <v>146</v>
      </c>
      <c r="B19" s="199" t="s">
        <v>147</v>
      </c>
      <c r="C19" s="113">
        <v>13.233137829912023</v>
      </c>
      <c r="D19" s="115">
        <v>722</v>
      </c>
      <c r="E19" s="114">
        <v>519</v>
      </c>
      <c r="F19" s="114">
        <v>789</v>
      </c>
      <c r="G19" s="114">
        <v>576</v>
      </c>
      <c r="H19" s="140">
        <v>654</v>
      </c>
      <c r="I19" s="115">
        <v>68</v>
      </c>
      <c r="J19" s="116">
        <v>10.397553516819572</v>
      </c>
    </row>
    <row r="20" spans="1:15" s="287" customFormat="1" ht="24.95" customHeight="1" x14ac:dyDescent="0.2">
      <c r="A20" s="193" t="s">
        <v>148</v>
      </c>
      <c r="B20" s="199" t="s">
        <v>149</v>
      </c>
      <c r="C20" s="113">
        <v>6.0667155425219939</v>
      </c>
      <c r="D20" s="115">
        <v>331</v>
      </c>
      <c r="E20" s="114">
        <v>367</v>
      </c>
      <c r="F20" s="114">
        <v>368</v>
      </c>
      <c r="G20" s="114">
        <v>328</v>
      </c>
      <c r="H20" s="140">
        <v>388</v>
      </c>
      <c r="I20" s="115">
        <v>-57</v>
      </c>
      <c r="J20" s="116">
        <v>-14.690721649484535</v>
      </c>
      <c r="K20" s="110"/>
      <c r="L20" s="110"/>
      <c r="M20" s="110"/>
      <c r="N20" s="110"/>
      <c r="O20" s="110"/>
    </row>
    <row r="21" spans="1:15" s="110" customFormat="1" ht="24.95" customHeight="1" x14ac:dyDescent="0.2">
      <c r="A21" s="201" t="s">
        <v>150</v>
      </c>
      <c r="B21" s="202" t="s">
        <v>151</v>
      </c>
      <c r="C21" s="113">
        <v>4.1055718475073313</v>
      </c>
      <c r="D21" s="115">
        <v>224</v>
      </c>
      <c r="E21" s="114">
        <v>203</v>
      </c>
      <c r="F21" s="114">
        <v>265</v>
      </c>
      <c r="G21" s="114">
        <v>332</v>
      </c>
      <c r="H21" s="140">
        <v>259</v>
      </c>
      <c r="I21" s="115">
        <v>-35</v>
      </c>
      <c r="J21" s="116">
        <v>-13.513513513513514</v>
      </c>
    </row>
    <row r="22" spans="1:15" s="110" customFormat="1" ht="24.95" customHeight="1" x14ac:dyDescent="0.2">
      <c r="A22" s="201" t="s">
        <v>152</v>
      </c>
      <c r="B22" s="199" t="s">
        <v>153</v>
      </c>
      <c r="C22" s="113">
        <v>1.282991202346041</v>
      </c>
      <c r="D22" s="115">
        <v>70</v>
      </c>
      <c r="E22" s="114">
        <v>34</v>
      </c>
      <c r="F22" s="114">
        <v>76</v>
      </c>
      <c r="G22" s="114">
        <v>55</v>
      </c>
      <c r="H22" s="140">
        <v>55</v>
      </c>
      <c r="I22" s="115">
        <v>15</v>
      </c>
      <c r="J22" s="116">
        <v>27.272727272727273</v>
      </c>
    </row>
    <row r="23" spans="1:15" s="110" customFormat="1" ht="24.95" customHeight="1" x14ac:dyDescent="0.2">
      <c r="A23" s="193" t="s">
        <v>154</v>
      </c>
      <c r="B23" s="199" t="s">
        <v>155</v>
      </c>
      <c r="C23" s="113">
        <v>0.43988269794721407</v>
      </c>
      <c r="D23" s="115">
        <v>24</v>
      </c>
      <c r="E23" s="114">
        <v>14</v>
      </c>
      <c r="F23" s="114">
        <v>31</v>
      </c>
      <c r="G23" s="114">
        <v>17</v>
      </c>
      <c r="H23" s="140">
        <v>32</v>
      </c>
      <c r="I23" s="115">
        <v>-8</v>
      </c>
      <c r="J23" s="116">
        <v>-25</v>
      </c>
    </row>
    <row r="24" spans="1:15" s="110" customFormat="1" ht="24.95" customHeight="1" x14ac:dyDescent="0.2">
      <c r="A24" s="193" t="s">
        <v>156</v>
      </c>
      <c r="B24" s="199" t="s">
        <v>221</v>
      </c>
      <c r="C24" s="113">
        <v>3.1158357771260996</v>
      </c>
      <c r="D24" s="115">
        <v>170</v>
      </c>
      <c r="E24" s="114">
        <v>128</v>
      </c>
      <c r="F24" s="114">
        <v>200</v>
      </c>
      <c r="G24" s="114">
        <v>159</v>
      </c>
      <c r="H24" s="140">
        <v>178</v>
      </c>
      <c r="I24" s="115">
        <v>-8</v>
      </c>
      <c r="J24" s="116">
        <v>-4.4943820224719104</v>
      </c>
    </row>
    <row r="25" spans="1:15" s="110" customFormat="1" ht="24.95" customHeight="1" x14ac:dyDescent="0.2">
      <c r="A25" s="193" t="s">
        <v>222</v>
      </c>
      <c r="B25" s="204" t="s">
        <v>159</v>
      </c>
      <c r="C25" s="113">
        <v>4.5821114369501466</v>
      </c>
      <c r="D25" s="115">
        <v>250</v>
      </c>
      <c r="E25" s="114">
        <v>191</v>
      </c>
      <c r="F25" s="114">
        <v>173</v>
      </c>
      <c r="G25" s="114">
        <v>257</v>
      </c>
      <c r="H25" s="140">
        <v>218</v>
      </c>
      <c r="I25" s="115">
        <v>32</v>
      </c>
      <c r="J25" s="116">
        <v>14.678899082568808</v>
      </c>
    </row>
    <row r="26" spans="1:15" s="110" customFormat="1" ht="24.95" customHeight="1" x14ac:dyDescent="0.2">
      <c r="A26" s="201">
        <v>782.78300000000002</v>
      </c>
      <c r="B26" s="203" t="s">
        <v>160</v>
      </c>
      <c r="C26" s="113">
        <v>9.9706744868035191</v>
      </c>
      <c r="D26" s="115">
        <v>544</v>
      </c>
      <c r="E26" s="114">
        <v>411</v>
      </c>
      <c r="F26" s="114">
        <v>639</v>
      </c>
      <c r="G26" s="114">
        <v>626</v>
      </c>
      <c r="H26" s="140">
        <v>664</v>
      </c>
      <c r="I26" s="115">
        <v>-120</v>
      </c>
      <c r="J26" s="116">
        <v>-18.072289156626507</v>
      </c>
    </row>
    <row r="27" spans="1:15" s="110" customFormat="1" ht="24.95" customHeight="1" x14ac:dyDescent="0.2">
      <c r="A27" s="193" t="s">
        <v>161</v>
      </c>
      <c r="B27" s="199" t="s">
        <v>162</v>
      </c>
      <c r="C27" s="113">
        <v>1.7228739002932552</v>
      </c>
      <c r="D27" s="115">
        <v>94</v>
      </c>
      <c r="E27" s="114">
        <v>79</v>
      </c>
      <c r="F27" s="114">
        <v>190</v>
      </c>
      <c r="G27" s="114">
        <v>114</v>
      </c>
      <c r="H27" s="140">
        <v>206</v>
      </c>
      <c r="I27" s="115">
        <v>-112</v>
      </c>
      <c r="J27" s="116">
        <v>-54.368932038834949</v>
      </c>
    </row>
    <row r="28" spans="1:15" s="110" customFormat="1" ht="24.95" customHeight="1" x14ac:dyDescent="0.2">
      <c r="A28" s="193" t="s">
        <v>163</v>
      </c>
      <c r="B28" s="199" t="s">
        <v>164</v>
      </c>
      <c r="C28" s="113">
        <v>1.814516129032258</v>
      </c>
      <c r="D28" s="115">
        <v>99</v>
      </c>
      <c r="E28" s="114">
        <v>89</v>
      </c>
      <c r="F28" s="114">
        <v>171</v>
      </c>
      <c r="G28" s="114">
        <v>80</v>
      </c>
      <c r="H28" s="140">
        <v>99</v>
      </c>
      <c r="I28" s="115">
        <v>0</v>
      </c>
      <c r="J28" s="116">
        <v>0</v>
      </c>
    </row>
    <row r="29" spans="1:15" s="110" customFormat="1" ht="24.95" customHeight="1" x14ac:dyDescent="0.2">
      <c r="A29" s="193">
        <v>86</v>
      </c>
      <c r="B29" s="199" t="s">
        <v>165</v>
      </c>
      <c r="C29" s="113">
        <v>8.1011730205278596</v>
      </c>
      <c r="D29" s="115">
        <v>442</v>
      </c>
      <c r="E29" s="114">
        <v>289</v>
      </c>
      <c r="F29" s="114">
        <v>505</v>
      </c>
      <c r="G29" s="114">
        <v>268</v>
      </c>
      <c r="H29" s="140">
        <v>323</v>
      </c>
      <c r="I29" s="115">
        <v>119</v>
      </c>
      <c r="J29" s="116">
        <v>36.842105263157897</v>
      </c>
    </row>
    <row r="30" spans="1:15" s="110" customFormat="1" ht="24.95" customHeight="1" x14ac:dyDescent="0.2">
      <c r="A30" s="193">
        <v>87.88</v>
      </c>
      <c r="B30" s="204" t="s">
        <v>166</v>
      </c>
      <c r="C30" s="113">
        <v>8.7976539589442808</v>
      </c>
      <c r="D30" s="115">
        <v>480</v>
      </c>
      <c r="E30" s="114">
        <v>406</v>
      </c>
      <c r="F30" s="114">
        <v>759</v>
      </c>
      <c r="G30" s="114">
        <v>389</v>
      </c>
      <c r="H30" s="140">
        <v>451</v>
      </c>
      <c r="I30" s="115">
        <v>29</v>
      </c>
      <c r="J30" s="116">
        <v>6.4301552106430151</v>
      </c>
    </row>
    <row r="31" spans="1:15" s="110" customFormat="1" ht="24.95" customHeight="1" x14ac:dyDescent="0.2">
      <c r="A31" s="193" t="s">
        <v>167</v>
      </c>
      <c r="B31" s="199" t="s">
        <v>168</v>
      </c>
      <c r="C31" s="113">
        <v>2.9325513196480939</v>
      </c>
      <c r="D31" s="115">
        <v>160</v>
      </c>
      <c r="E31" s="114">
        <v>181</v>
      </c>
      <c r="F31" s="114">
        <v>179</v>
      </c>
      <c r="G31" s="114">
        <v>236</v>
      </c>
      <c r="H31" s="140">
        <v>149</v>
      </c>
      <c r="I31" s="115">
        <v>11</v>
      </c>
      <c r="J31" s="116">
        <v>7.3825503355704694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2.4193548387096775</v>
      </c>
      <c r="D34" s="115">
        <v>132</v>
      </c>
      <c r="E34" s="114">
        <v>57</v>
      </c>
      <c r="F34" s="114">
        <v>121</v>
      </c>
      <c r="G34" s="114">
        <v>88</v>
      </c>
      <c r="H34" s="140">
        <v>88</v>
      </c>
      <c r="I34" s="115">
        <v>44</v>
      </c>
      <c r="J34" s="116">
        <v>50</v>
      </c>
    </row>
    <row r="35" spans="1:10" s="110" customFormat="1" ht="24.95" customHeight="1" x14ac:dyDescent="0.2">
      <c r="A35" s="292" t="s">
        <v>171</v>
      </c>
      <c r="B35" s="293" t="s">
        <v>172</v>
      </c>
      <c r="C35" s="113">
        <v>31.414956011730204</v>
      </c>
      <c r="D35" s="115">
        <v>1714</v>
      </c>
      <c r="E35" s="114">
        <v>1119</v>
      </c>
      <c r="F35" s="114">
        <v>1863</v>
      </c>
      <c r="G35" s="114">
        <v>1454</v>
      </c>
      <c r="H35" s="140">
        <v>2079</v>
      </c>
      <c r="I35" s="115">
        <v>-365</v>
      </c>
      <c r="J35" s="116">
        <v>-17.556517556517555</v>
      </c>
    </row>
    <row r="36" spans="1:10" s="110" customFormat="1" ht="24.95" customHeight="1" x14ac:dyDescent="0.2">
      <c r="A36" s="294" t="s">
        <v>173</v>
      </c>
      <c r="B36" s="295" t="s">
        <v>174</v>
      </c>
      <c r="C36" s="125">
        <v>66.165689149560123</v>
      </c>
      <c r="D36" s="143">
        <v>3610</v>
      </c>
      <c r="E36" s="144">
        <v>2911</v>
      </c>
      <c r="F36" s="144">
        <v>4345</v>
      </c>
      <c r="G36" s="144">
        <v>3437</v>
      </c>
      <c r="H36" s="145">
        <v>3676</v>
      </c>
      <c r="I36" s="143">
        <v>-66</v>
      </c>
      <c r="J36" s="146">
        <v>-1.7954298150163222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5456</v>
      </c>
      <c r="F11" s="264">
        <v>4087</v>
      </c>
      <c r="G11" s="264">
        <v>6329</v>
      </c>
      <c r="H11" s="264">
        <v>4979</v>
      </c>
      <c r="I11" s="265">
        <v>5843</v>
      </c>
      <c r="J11" s="263">
        <v>-387</v>
      </c>
      <c r="K11" s="266">
        <v>-6.6233099435221634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24.670087976539591</v>
      </c>
      <c r="E13" s="115">
        <v>1346</v>
      </c>
      <c r="F13" s="114">
        <v>1001</v>
      </c>
      <c r="G13" s="114">
        <v>1534</v>
      </c>
      <c r="H13" s="114">
        <v>1511</v>
      </c>
      <c r="I13" s="140">
        <v>1473</v>
      </c>
      <c r="J13" s="115">
        <v>-127</v>
      </c>
      <c r="K13" s="116">
        <v>-8.621860149355058</v>
      </c>
    </row>
    <row r="14" spans="1:15" ht="15.95" customHeight="1" x14ac:dyDescent="0.2">
      <c r="A14" s="306" t="s">
        <v>230</v>
      </c>
      <c r="B14" s="307"/>
      <c r="C14" s="308"/>
      <c r="D14" s="113">
        <v>60.26392961876833</v>
      </c>
      <c r="E14" s="115">
        <v>3288</v>
      </c>
      <c r="F14" s="114">
        <v>2354</v>
      </c>
      <c r="G14" s="114">
        <v>4000</v>
      </c>
      <c r="H14" s="114">
        <v>2814</v>
      </c>
      <c r="I14" s="140">
        <v>3532</v>
      </c>
      <c r="J14" s="115">
        <v>-244</v>
      </c>
      <c r="K14" s="116">
        <v>-6.9082672706681763</v>
      </c>
    </row>
    <row r="15" spans="1:15" ht="15.95" customHeight="1" x14ac:dyDescent="0.2">
      <c r="A15" s="306" t="s">
        <v>231</v>
      </c>
      <c r="B15" s="307"/>
      <c r="C15" s="308"/>
      <c r="D15" s="113">
        <v>6.653225806451613</v>
      </c>
      <c r="E15" s="115">
        <v>363</v>
      </c>
      <c r="F15" s="114">
        <v>401</v>
      </c>
      <c r="G15" s="114">
        <v>376</v>
      </c>
      <c r="H15" s="114">
        <v>318</v>
      </c>
      <c r="I15" s="140">
        <v>454</v>
      </c>
      <c r="J15" s="115">
        <v>-91</v>
      </c>
      <c r="K15" s="116">
        <v>-20.044052863436125</v>
      </c>
    </row>
    <row r="16" spans="1:15" ht="15.95" customHeight="1" x14ac:dyDescent="0.2">
      <c r="A16" s="306" t="s">
        <v>232</v>
      </c>
      <c r="B16" s="307"/>
      <c r="C16" s="308"/>
      <c r="D16" s="113">
        <v>7.5879765395894427</v>
      </c>
      <c r="E16" s="115">
        <v>414</v>
      </c>
      <c r="F16" s="114">
        <v>294</v>
      </c>
      <c r="G16" s="114">
        <v>309</v>
      </c>
      <c r="H16" s="114">
        <v>301</v>
      </c>
      <c r="I16" s="140">
        <v>363</v>
      </c>
      <c r="J16" s="115">
        <v>51</v>
      </c>
      <c r="K16" s="116">
        <v>14.049586776859504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2.7126099706744866</v>
      </c>
      <c r="E18" s="115">
        <v>148</v>
      </c>
      <c r="F18" s="114">
        <v>85</v>
      </c>
      <c r="G18" s="114">
        <v>137</v>
      </c>
      <c r="H18" s="114">
        <v>85</v>
      </c>
      <c r="I18" s="140">
        <v>175</v>
      </c>
      <c r="J18" s="115">
        <v>-27</v>
      </c>
      <c r="K18" s="116">
        <v>-15.428571428571429</v>
      </c>
    </row>
    <row r="19" spans="1:11" ht="14.1" customHeight="1" x14ac:dyDescent="0.2">
      <c r="A19" s="306" t="s">
        <v>235</v>
      </c>
      <c r="B19" s="307" t="s">
        <v>236</v>
      </c>
      <c r="C19" s="308"/>
      <c r="D19" s="113">
        <v>1.9978005865102639</v>
      </c>
      <c r="E19" s="115">
        <v>109</v>
      </c>
      <c r="F19" s="114">
        <v>51</v>
      </c>
      <c r="G19" s="114">
        <v>91</v>
      </c>
      <c r="H19" s="114">
        <v>45</v>
      </c>
      <c r="I19" s="140">
        <v>64</v>
      </c>
      <c r="J19" s="115">
        <v>45</v>
      </c>
      <c r="K19" s="116">
        <v>70.3125</v>
      </c>
    </row>
    <row r="20" spans="1:11" ht="14.1" customHeight="1" x14ac:dyDescent="0.2">
      <c r="A20" s="306">
        <v>12</v>
      </c>
      <c r="B20" s="307" t="s">
        <v>237</v>
      </c>
      <c r="C20" s="308"/>
      <c r="D20" s="113">
        <v>1.1730205278592376</v>
      </c>
      <c r="E20" s="115">
        <v>64</v>
      </c>
      <c r="F20" s="114">
        <v>29</v>
      </c>
      <c r="G20" s="114">
        <v>46</v>
      </c>
      <c r="H20" s="114">
        <v>76</v>
      </c>
      <c r="I20" s="140">
        <v>90</v>
      </c>
      <c r="J20" s="115">
        <v>-26</v>
      </c>
      <c r="K20" s="116">
        <v>-28.888888888888889</v>
      </c>
    </row>
    <row r="21" spans="1:11" ht="14.1" customHeight="1" x14ac:dyDescent="0.2">
      <c r="A21" s="306">
        <v>21</v>
      </c>
      <c r="B21" s="307" t="s">
        <v>238</v>
      </c>
      <c r="C21" s="308"/>
      <c r="D21" s="113">
        <v>0.47653958944281527</v>
      </c>
      <c r="E21" s="115">
        <v>26</v>
      </c>
      <c r="F21" s="114">
        <v>28</v>
      </c>
      <c r="G21" s="114">
        <v>28</v>
      </c>
      <c r="H21" s="114">
        <v>31</v>
      </c>
      <c r="I21" s="140">
        <v>30</v>
      </c>
      <c r="J21" s="115">
        <v>-4</v>
      </c>
      <c r="K21" s="116">
        <v>-13.333333333333334</v>
      </c>
    </row>
    <row r="22" spans="1:11" ht="14.1" customHeight="1" x14ac:dyDescent="0.2">
      <c r="A22" s="306">
        <v>22</v>
      </c>
      <c r="B22" s="307" t="s">
        <v>239</v>
      </c>
      <c r="C22" s="308"/>
      <c r="D22" s="113">
        <v>1.8328445747800586</v>
      </c>
      <c r="E22" s="115">
        <v>100</v>
      </c>
      <c r="F22" s="114">
        <v>80</v>
      </c>
      <c r="G22" s="114">
        <v>123</v>
      </c>
      <c r="H22" s="114">
        <v>96</v>
      </c>
      <c r="I22" s="140">
        <v>133</v>
      </c>
      <c r="J22" s="115">
        <v>-33</v>
      </c>
      <c r="K22" s="116">
        <v>-24.81203007518797</v>
      </c>
    </row>
    <row r="23" spans="1:11" ht="14.1" customHeight="1" x14ac:dyDescent="0.2">
      <c r="A23" s="306">
        <v>23</v>
      </c>
      <c r="B23" s="307" t="s">
        <v>240</v>
      </c>
      <c r="C23" s="308"/>
      <c r="D23" s="113">
        <v>0.71480938416422291</v>
      </c>
      <c r="E23" s="115">
        <v>39</v>
      </c>
      <c r="F23" s="114">
        <v>25</v>
      </c>
      <c r="G23" s="114">
        <v>59</v>
      </c>
      <c r="H23" s="114">
        <v>58</v>
      </c>
      <c r="I23" s="140">
        <v>56</v>
      </c>
      <c r="J23" s="115">
        <v>-17</v>
      </c>
      <c r="K23" s="116">
        <v>-30.357142857142858</v>
      </c>
    </row>
    <row r="24" spans="1:11" ht="14.1" customHeight="1" x14ac:dyDescent="0.2">
      <c r="A24" s="306">
        <v>24</v>
      </c>
      <c r="B24" s="307" t="s">
        <v>241</v>
      </c>
      <c r="C24" s="308"/>
      <c r="D24" s="113">
        <v>6.9831378299120237</v>
      </c>
      <c r="E24" s="115">
        <v>381</v>
      </c>
      <c r="F24" s="114">
        <v>277</v>
      </c>
      <c r="G24" s="114">
        <v>434</v>
      </c>
      <c r="H24" s="114">
        <v>307</v>
      </c>
      <c r="I24" s="140">
        <v>554</v>
      </c>
      <c r="J24" s="115">
        <v>-173</v>
      </c>
      <c r="K24" s="116">
        <v>-31.227436823104693</v>
      </c>
    </row>
    <row r="25" spans="1:11" ht="14.1" customHeight="1" x14ac:dyDescent="0.2">
      <c r="A25" s="306">
        <v>25</v>
      </c>
      <c r="B25" s="307" t="s">
        <v>242</v>
      </c>
      <c r="C25" s="308"/>
      <c r="D25" s="113">
        <v>6.1033724340175954</v>
      </c>
      <c r="E25" s="115">
        <v>333</v>
      </c>
      <c r="F25" s="114">
        <v>235</v>
      </c>
      <c r="G25" s="114">
        <v>452</v>
      </c>
      <c r="H25" s="114">
        <v>358</v>
      </c>
      <c r="I25" s="140">
        <v>455</v>
      </c>
      <c r="J25" s="115">
        <v>-122</v>
      </c>
      <c r="K25" s="116">
        <v>-26.813186813186814</v>
      </c>
    </row>
    <row r="26" spans="1:11" ht="14.1" customHeight="1" x14ac:dyDescent="0.2">
      <c r="A26" s="306">
        <v>26</v>
      </c>
      <c r="B26" s="307" t="s">
        <v>243</v>
      </c>
      <c r="C26" s="308"/>
      <c r="D26" s="113">
        <v>1.6129032258064515</v>
      </c>
      <c r="E26" s="115">
        <v>88</v>
      </c>
      <c r="F26" s="114">
        <v>68</v>
      </c>
      <c r="G26" s="114">
        <v>125</v>
      </c>
      <c r="H26" s="114">
        <v>66</v>
      </c>
      <c r="I26" s="140">
        <v>129</v>
      </c>
      <c r="J26" s="115">
        <v>-41</v>
      </c>
      <c r="K26" s="116">
        <v>-31.782945736434108</v>
      </c>
    </row>
    <row r="27" spans="1:11" ht="14.1" customHeight="1" x14ac:dyDescent="0.2">
      <c r="A27" s="306">
        <v>27</v>
      </c>
      <c r="B27" s="307" t="s">
        <v>244</v>
      </c>
      <c r="C27" s="308"/>
      <c r="D27" s="113">
        <v>1.7595307917888563</v>
      </c>
      <c r="E27" s="115">
        <v>96</v>
      </c>
      <c r="F27" s="114">
        <v>84</v>
      </c>
      <c r="G27" s="114">
        <v>101</v>
      </c>
      <c r="H27" s="114">
        <v>80</v>
      </c>
      <c r="I27" s="140">
        <v>116</v>
      </c>
      <c r="J27" s="115">
        <v>-20</v>
      </c>
      <c r="K27" s="116">
        <v>-17.241379310344829</v>
      </c>
    </row>
    <row r="28" spans="1:11" ht="14.1" customHeight="1" x14ac:dyDescent="0.2">
      <c r="A28" s="306">
        <v>28</v>
      </c>
      <c r="B28" s="307" t="s">
        <v>245</v>
      </c>
      <c r="C28" s="308"/>
      <c r="D28" s="113">
        <v>1.8878299120234605</v>
      </c>
      <c r="E28" s="115">
        <v>103</v>
      </c>
      <c r="F28" s="114">
        <v>91</v>
      </c>
      <c r="G28" s="114">
        <v>107</v>
      </c>
      <c r="H28" s="114">
        <v>92</v>
      </c>
      <c r="I28" s="140">
        <v>88</v>
      </c>
      <c r="J28" s="115">
        <v>15</v>
      </c>
      <c r="K28" s="116">
        <v>17.045454545454547</v>
      </c>
    </row>
    <row r="29" spans="1:11" ht="14.1" customHeight="1" x14ac:dyDescent="0.2">
      <c r="A29" s="306">
        <v>29</v>
      </c>
      <c r="B29" s="307" t="s">
        <v>246</v>
      </c>
      <c r="C29" s="308"/>
      <c r="D29" s="113">
        <v>3.7390029325513194</v>
      </c>
      <c r="E29" s="115">
        <v>204</v>
      </c>
      <c r="F29" s="114">
        <v>153</v>
      </c>
      <c r="G29" s="114">
        <v>223</v>
      </c>
      <c r="H29" s="114">
        <v>196</v>
      </c>
      <c r="I29" s="140">
        <v>213</v>
      </c>
      <c r="J29" s="115">
        <v>-9</v>
      </c>
      <c r="K29" s="116">
        <v>-4.225352112676056</v>
      </c>
    </row>
    <row r="30" spans="1:11" ht="14.1" customHeight="1" x14ac:dyDescent="0.2">
      <c r="A30" s="306" t="s">
        <v>247</v>
      </c>
      <c r="B30" s="307" t="s">
        <v>248</v>
      </c>
      <c r="C30" s="308"/>
      <c r="D30" s="113" t="s">
        <v>514</v>
      </c>
      <c r="E30" s="115" t="s">
        <v>514</v>
      </c>
      <c r="F30" s="114">
        <v>62</v>
      </c>
      <c r="G30" s="114">
        <v>95</v>
      </c>
      <c r="H30" s="114" t="s">
        <v>514</v>
      </c>
      <c r="I30" s="140">
        <v>92</v>
      </c>
      <c r="J30" s="115" t="s">
        <v>514</v>
      </c>
      <c r="K30" s="116" t="s">
        <v>514</v>
      </c>
    </row>
    <row r="31" spans="1:11" ht="14.1" customHeight="1" x14ac:dyDescent="0.2">
      <c r="A31" s="306" t="s">
        <v>249</v>
      </c>
      <c r="B31" s="307" t="s">
        <v>250</v>
      </c>
      <c r="C31" s="308"/>
      <c r="D31" s="113">
        <v>2.217741935483871</v>
      </c>
      <c r="E31" s="115">
        <v>121</v>
      </c>
      <c r="F31" s="114">
        <v>91</v>
      </c>
      <c r="G31" s="114">
        <v>122</v>
      </c>
      <c r="H31" s="114">
        <v>137</v>
      </c>
      <c r="I31" s="140">
        <v>121</v>
      </c>
      <c r="J31" s="115">
        <v>0</v>
      </c>
      <c r="K31" s="116">
        <v>0</v>
      </c>
    </row>
    <row r="32" spans="1:11" ht="14.1" customHeight="1" x14ac:dyDescent="0.2">
      <c r="A32" s="306">
        <v>31</v>
      </c>
      <c r="B32" s="307" t="s">
        <v>251</v>
      </c>
      <c r="C32" s="308"/>
      <c r="D32" s="113">
        <v>0.36656891495601174</v>
      </c>
      <c r="E32" s="115">
        <v>20</v>
      </c>
      <c r="F32" s="114">
        <v>25</v>
      </c>
      <c r="G32" s="114">
        <v>30</v>
      </c>
      <c r="H32" s="114">
        <v>29</v>
      </c>
      <c r="I32" s="140">
        <v>30</v>
      </c>
      <c r="J32" s="115">
        <v>-10</v>
      </c>
      <c r="K32" s="116">
        <v>-33.333333333333336</v>
      </c>
    </row>
    <row r="33" spans="1:11" ht="14.1" customHeight="1" x14ac:dyDescent="0.2">
      <c r="A33" s="306">
        <v>32</v>
      </c>
      <c r="B33" s="307" t="s">
        <v>252</v>
      </c>
      <c r="C33" s="308"/>
      <c r="D33" s="113">
        <v>4.9853372434017595</v>
      </c>
      <c r="E33" s="115">
        <v>272</v>
      </c>
      <c r="F33" s="114">
        <v>70</v>
      </c>
      <c r="G33" s="114">
        <v>267</v>
      </c>
      <c r="H33" s="114">
        <v>334</v>
      </c>
      <c r="I33" s="140">
        <v>260</v>
      </c>
      <c r="J33" s="115">
        <v>12</v>
      </c>
      <c r="K33" s="116">
        <v>4.615384615384615</v>
      </c>
    </row>
    <row r="34" spans="1:11" ht="14.1" customHeight="1" x14ac:dyDescent="0.2">
      <c r="A34" s="306">
        <v>33</v>
      </c>
      <c r="B34" s="307" t="s">
        <v>253</v>
      </c>
      <c r="C34" s="308"/>
      <c r="D34" s="113">
        <v>2.7859237536656893</v>
      </c>
      <c r="E34" s="115">
        <v>152</v>
      </c>
      <c r="F34" s="114">
        <v>36</v>
      </c>
      <c r="G34" s="114">
        <v>97</v>
      </c>
      <c r="H34" s="114">
        <v>83</v>
      </c>
      <c r="I34" s="140">
        <v>142</v>
      </c>
      <c r="J34" s="115">
        <v>10</v>
      </c>
      <c r="K34" s="116">
        <v>7.042253521126761</v>
      </c>
    </row>
    <row r="35" spans="1:11" ht="14.1" customHeight="1" x14ac:dyDescent="0.2">
      <c r="A35" s="306">
        <v>34</v>
      </c>
      <c r="B35" s="307" t="s">
        <v>254</v>
      </c>
      <c r="C35" s="308"/>
      <c r="D35" s="113">
        <v>2.9325513196480939</v>
      </c>
      <c r="E35" s="115">
        <v>160</v>
      </c>
      <c r="F35" s="114">
        <v>116</v>
      </c>
      <c r="G35" s="114">
        <v>174</v>
      </c>
      <c r="H35" s="114">
        <v>187</v>
      </c>
      <c r="I35" s="140">
        <v>214</v>
      </c>
      <c r="J35" s="115">
        <v>-54</v>
      </c>
      <c r="K35" s="116">
        <v>-25.233644859813083</v>
      </c>
    </row>
    <row r="36" spans="1:11" ht="14.1" customHeight="1" x14ac:dyDescent="0.2">
      <c r="A36" s="306">
        <v>41</v>
      </c>
      <c r="B36" s="307" t="s">
        <v>255</v>
      </c>
      <c r="C36" s="308"/>
      <c r="D36" s="113">
        <v>0.5865102639296188</v>
      </c>
      <c r="E36" s="115">
        <v>32</v>
      </c>
      <c r="F36" s="114">
        <v>13</v>
      </c>
      <c r="G36" s="114">
        <v>17</v>
      </c>
      <c r="H36" s="114">
        <v>13</v>
      </c>
      <c r="I36" s="140">
        <v>28</v>
      </c>
      <c r="J36" s="115">
        <v>4</v>
      </c>
      <c r="K36" s="116">
        <v>14.285714285714286</v>
      </c>
    </row>
    <row r="37" spans="1:11" ht="14.1" customHeight="1" x14ac:dyDescent="0.2">
      <c r="A37" s="306">
        <v>42</v>
      </c>
      <c r="B37" s="307" t="s">
        <v>256</v>
      </c>
      <c r="C37" s="308"/>
      <c r="D37" s="113" t="s">
        <v>514</v>
      </c>
      <c r="E37" s="115" t="s">
        <v>514</v>
      </c>
      <c r="F37" s="114">
        <v>3</v>
      </c>
      <c r="G37" s="114">
        <v>4</v>
      </c>
      <c r="H37" s="114" t="s">
        <v>514</v>
      </c>
      <c r="I37" s="140">
        <v>3</v>
      </c>
      <c r="J37" s="115" t="s">
        <v>514</v>
      </c>
      <c r="K37" s="116" t="s">
        <v>514</v>
      </c>
    </row>
    <row r="38" spans="1:11" ht="14.1" customHeight="1" x14ac:dyDescent="0.2">
      <c r="A38" s="306">
        <v>43</v>
      </c>
      <c r="B38" s="307" t="s">
        <v>257</v>
      </c>
      <c r="C38" s="308"/>
      <c r="D38" s="113">
        <v>0.86143695014662758</v>
      </c>
      <c r="E38" s="115">
        <v>47</v>
      </c>
      <c r="F38" s="114">
        <v>29</v>
      </c>
      <c r="G38" s="114">
        <v>83</v>
      </c>
      <c r="H38" s="114">
        <v>28</v>
      </c>
      <c r="I38" s="140">
        <v>36</v>
      </c>
      <c r="J38" s="115">
        <v>11</v>
      </c>
      <c r="K38" s="116">
        <v>30.555555555555557</v>
      </c>
    </row>
    <row r="39" spans="1:11" ht="14.1" customHeight="1" x14ac:dyDescent="0.2">
      <c r="A39" s="306">
        <v>51</v>
      </c>
      <c r="B39" s="307" t="s">
        <v>258</v>
      </c>
      <c r="C39" s="308"/>
      <c r="D39" s="113">
        <v>7.6246334310850443</v>
      </c>
      <c r="E39" s="115">
        <v>416</v>
      </c>
      <c r="F39" s="114">
        <v>352</v>
      </c>
      <c r="G39" s="114">
        <v>486</v>
      </c>
      <c r="H39" s="114">
        <v>440</v>
      </c>
      <c r="I39" s="140">
        <v>478</v>
      </c>
      <c r="J39" s="115">
        <v>-62</v>
      </c>
      <c r="K39" s="116">
        <v>-12.97071129707113</v>
      </c>
    </row>
    <row r="40" spans="1:11" ht="14.1" customHeight="1" x14ac:dyDescent="0.2">
      <c r="A40" s="306" t="s">
        <v>259</v>
      </c>
      <c r="B40" s="307" t="s">
        <v>260</v>
      </c>
      <c r="C40" s="308"/>
      <c r="D40" s="113">
        <v>6.5432551319648091</v>
      </c>
      <c r="E40" s="115">
        <v>357</v>
      </c>
      <c r="F40" s="114">
        <v>331</v>
      </c>
      <c r="G40" s="114">
        <v>460</v>
      </c>
      <c r="H40" s="114">
        <v>397</v>
      </c>
      <c r="I40" s="140">
        <v>443</v>
      </c>
      <c r="J40" s="115">
        <v>-86</v>
      </c>
      <c r="K40" s="116">
        <v>-19.413092550790068</v>
      </c>
    </row>
    <row r="41" spans="1:11" ht="14.1" customHeight="1" x14ac:dyDescent="0.2">
      <c r="A41" s="306"/>
      <c r="B41" s="307" t="s">
        <v>261</v>
      </c>
      <c r="C41" s="308"/>
      <c r="D41" s="113">
        <v>5.9567448680351909</v>
      </c>
      <c r="E41" s="115">
        <v>325</v>
      </c>
      <c r="F41" s="114">
        <v>260</v>
      </c>
      <c r="G41" s="114">
        <v>396</v>
      </c>
      <c r="H41" s="114">
        <v>350</v>
      </c>
      <c r="I41" s="140">
        <v>392</v>
      </c>
      <c r="J41" s="115">
        <v>-67</v>
      </c>
      <c r="K41" s="116">
        <v>-17.091836734693878</v>
      </c>
    </row>
    <row r="42" spans="1:11" ht="14.1" customHeight="1" x14ac:dyDescent="0.2">
      <c r="A42" s="306">
        <v>52</v>
      </c>
      <c r="B42" s="307" t="s">
        <v>262</v>
      </c>
      <c r="C42" s="308"/>
      <c r="D42" s="113">
        <v>6.4149560117302054</v>
      </c>
      <c r="E42" s="115">
        <v>350</v>
      </c>
      <c r="F42" s="114">
        <v>333</v>
      </c>
      <c r="G42" s="114">
        <v>320</v>
      </c>
      <c r="H42" s="114">
        <v>365</v>
      </c>
      <c r="I42" s="140">
        <v>402</v>
      </c>
      <c r="J42" s="115">
        <v>-52</v>
      </c>
      <c r="K42" s="116">
        <v>-12.935323383084578</v>
      </c>
    </row>
    <row r="43" spans="1:11" ht="14.1" customHeight="1" x14ac:dyDescent="0.2">
      <c r="A43" s="306" t="s">
        <v>263</v>
      </c>
      <c r="B43" s="307" t="s">
        <v>264</v>
      </c>
      <c r="C43" s="308"/>
      <c r="D43" s="113">
        <v>5.333577712609971</v>
      </c>
      <c r="E43" s="115">
        <v>291</v>
      </c>
      <c r="F43" s="114">
        <v>308</v>
      </c>
      <c r="G43" s="114">
        <v>276</v>
      </c>
      <c r="H43" s="114">
        <v>303</v>
      </c>
      <c r="I43" s="140">
        <v>339</v>
      </c>
      <c r="J43" s="115">
        <v>-48</v>
      </c>
      <c r="K43" s="116">
        <v>-14.159292035398231</v>
      </c>
    </row>
    <row r="44" spans="1:11" ht="14.1" customHeight="1" x14ac:dyDescent="0.2">
      <c r="A44" s="306">
        <v>53</v>
      </c>
      <c r="B44" s="307" t="s">
        <v>265</v>
      </c>
      <c r="C44" s="308"/>
      <c r="D44" s="113">
        <v>0.67815249266862165</v>
      </c>
      <c r="E44" s="115">
        <v>37</v>
      </c>
      <c r="F44" s="114">
        <v>20</v>
      </c>
      <c r="G44" s="114">
        <v>37</v>
      </c>
      <c r="H44" s="114">
        <v>46</v>
      </c>
      <c r="I44" s="140">
        <v>31</v>
      </c>
      <c r="J44" s="115">
        <v>6</v>
      </c>
      <c r="K44" s="116">
        <v>19.35483870967742</v>
      </c>
    </row>
    <row r="45" spans="1:11" ht="14.1" customHeight="1" x14ac:dyDescent="0.2">
      <c r="A45" s="306" t="s">
        <v>266</v>
      </c>
      <c r="B45" s="307" t="s">
        <v>267</v>
      </c>
      <c r="C45" s="308"/>
      <c r="D45" s="113">
        <v>0.65982404692082108</v>
      </c>
      <c r="E45" s="115">
        <v>36</v>
      </c>
      <c r="F45" s="114">
        <v>18</v>
      </c>
      <c r="G45" s="114">
        <v>37</v>
      </c>
      <c r="H45" s="114">
        <v>42</v>
      </c>
      <c r="I45" s="140">
        <v>29</v>
      </c>
      <c r="J45" s="115">
        <v>7</v>
      </c>
      <c r="K45" s="116">
        <v>24.137931034482758</v>
      </c>
    </row>
    <row r="46" spans="1:11" ht="14.1" customHeight="1" x14ac:dyDescent="0.2">
      <c r="A46" s="306">
        <v>54</v>
      </c>
      <c r="B46" s="307" t="s">
        <v>268</v>
      </c>
      <c r="C46" s="308"/>
      <c r="D46" s="113">
        <v>2.4376832844574778</v>
      </c>
      <c r="E46" s="115">
        <v>133</v>
      </c>
      <c r="F46" s="114">
        <v>91</v>
      </c>
      <c r="G46" s="114">
        <v>108</v>
      </c>
      <c r="H46" s="114">
        <v>174</v>
      </c>
      <c r="I46" s="140">
        <v>134</v>
      </c>
      <c r="J46" s="115">
        <v>-1</v>
      </c>
      <c r="K46" s="116">
        <v>-0.74626865671641796</v>
      </c>
    </row>
    <row r="47" spans="1:11" ht="14.1" customHeight="1" x14ac:dyDescent="0.2">
      <c r="A47" s="306">
        <v>61</v>
      </c>
      <c r="B47" s="307" t="s">
        <v>269</v>
      </c>
      <c r="C47" s="308"/>
      <c r="D47" s="113">
        <v>1.3013196480938416</v>
      </c>
      <c r="E47" s="115">
        <v>71</v>
      </c>
      <c r="F47" s="114">
        <v>70</v>
      </c>
      <c r="G47" s="114">
        <v>73</v>
      </c>
      <c r="H47" s="114">
        <v>75</v>
      </c>
      <c r="I47" s="140">
        <v>98</v>
      </c>
      <c r="J47" s="115">
        <v>-27</v>
      </c>
      <c r="K47" s="116">
        <v>-27.551020408163264</v>
      </c>
    </row>
    <row r="48" spans="1:11" ht="14.1" customHeight="1" x14ac:dyDescent="0.2">
      <c r="A48" s="306">
        <v>62</v>
      </c>
      <c r="B48" s="307" t="s">
        <v>270</v>
      </c>
      <c r="C48" s="308"/>
      <c r="D48" s="113">
        <v>9.07258064516129</v>
      </c>
      <c r="E48" s="115">
        <v>495</v>
      </c>
      <c r="F48" s="114">
        <v>421</v>
      </c>
      <c r="G48" s="114">
        <v>518</v>
      </c>
      <c r="H48" s="114">
        <v>383</v>
      </c>
      <c r="I48" s="140">
        <v>372</v>
      </c>
      <c r="J48" s="115">
        <v>123</v>
      </c>
      <c r="K48" s="116">
        <v>33.064516129032256</v>
      </c>
    </row>
    <row r="49" spans="1:11" ht="14.1" customHeight="1" x14ac:dyDescent="0.2">
      <c r="A49" s="306">
        <v>63</v>
      </c>
      <c r="B49" s="307" t="s">
        <v>271</v>
      </c>
      <c r="C49" s="308"/>
      <c r="D49" s="113">
        <v>2.6576246334310851</v>
      </c>
      <c r="E49" s="115">
        <v>145</v>
      </c>
      <c r="F49" s="114">
        <v>133</v>
      </c>
      <c r="G49" s="114">
        <v>179</v>
      </c>
      <c r="H49" s="114">
        <v>225</v>
      </c>
      <c r="I49" s="140">
        <v>161</v>
      </c>
      <c r="J49" s="115">
        <v>-16</v>
      </c>
      <c r="K49" s="116">
        <v>-9.9378881987577632</v>
      </c>
    </row>
    <row r="50" spans="1:11" ht="14.1" customHeight="1" x14ac:dyDescent="0.2">
      <c r="A50" s="306" t="s">
        <v>272</v>
      </c>
      <c r="B50" s="307" t="s">
        <v>273</v>
      </c>
      <c r="C50" s="308"/>
      <c r="D50" s="113">
        <v>0.76979472140762462</v>
      </c>
      <c r="E50" s="115">
        <v>42</v>
      </c>
      <c r="F50" s="114">
        <v>36</v>
      </c>
      <c r="G50" s="114">
        <v>28</v>
      </c>
      <c r="H50" s="114">
        <v>44</v>
      </c>
      <c r="I50" s="140">
        <v>21</v>
      </c>
      <c r="J50" s="115">
        <v>21</v>
      </c>
      <c r="K50" s="116">
        <v>100</v>
      </c>
    </row>
    <row r="51" spans="1:11" ht="14.1" customHeight="1" x14ac:dyDescent="0.2">
      <c r="A51" s="306" t="s">
        <v>274</v>
      </c>
      <c r="B51" s="307" t="s">
        <v>275</v>
      </c>
      <c r="C51" s="308"/>
      <c r="D51" s="113">
        <v>1.5579178885630498</v>
      </c>
      <c r="E51" s="115">
        <v>85</v>
      </c>
      <c r="F51" s="114">
        <v>80</v>
      </c>
      <c r="G51" s="114">
        <v>119</v>
      </c>
      <c r="H51" s="114">
        <v>147</v>
      </c>
      <c r="I51" s="140">
        <v>121</v>
      </c>
      <c r="J51" s="115">
        <v>-36</v>
      </c>
      <c r="K51" s="116">
        <v>-29.75206611570248</v>
      </c>
    </row>
    <row r="52" spans="1:11" ht="14.1" customHeight="1" x14ac:dyDescent="0.2">
      <c r="A52" s="306">
        <v>71</v>
      </c>
      <c r="B52" s="307" t="s">
        <v>276</v>
      </c>
      <c r="C52" s="308"/>
      <c r="D52" s="113">
        <v>5.2785923753665687</v>
      </c>
      <c r="E52" s="115">
        <v>288</v>
      </c>
      <c r="F52" s="114">
        <v>261</v>
      </c>
      <c r="G52" s="114">
        <v>373</v>
      </c>
      <c r="H52" s="114">
        <v>291</v>
      </c>
      <c r="I52" s="140">
        <v>361</v>
      </c>
      <c r="J52" s="115">
        <v>-73</v>
      </c>
      <c r="K52" s="116">
        <v>-20.221606648199447</v>
      </c>
    </row>
    <row r="53" spans="1:11" ht="14.1" customHeight="1" x14ac:dyDescent="0.2">
      <c r="A53" s="306" t="s">
        <v>277</v>
      </c>
      <c r="B53" s="307" t="s">
        <v>278</v>
      </c>
      <c r="C53" s="308"/>
      <c r="D53" s="113">
        <v>1.4112903225806452</v>
      </c>
      <c r="E53" s="115">
        <v>77</v>
      </c>
      <c r="F53" s="114">
        <v>98</v>
      </c>
      <c r="G53" s="114">
        <v>132</v>
      </c>
      <c r="H53" s="114">
        <v>90</v>
      </c>
      <c r="I53" s="140">
        <v>124</v>
      </c>
      <c r="J53" s="115">
        <v>-47</v>
      </c>
      <c r="K53" s="116">
        <v>-37.903225806451616</v>
      </c>
    </row>
    <row r="54" spans="1:11" ht="14.1" customHeight="1" x14ac:dyDescent="0.2">
      <c r="A54" s="306" t="s">
        <v>279</v>
      </c>
      <c r="B54" s="307" t="s">
        <v>280</v>
      </c>
      <c r="C54" s="308"/>
      <c r="D54" s="113">
        <v>3.2441348973607038</v>
      </c>
      <c r="E54" s="115">
        <v>177</v>
      </c>
      <c r="F54" s="114">
        <v>140</v>
      </c>
      <c r="G54" s="114">
        <v>209</v>
      </c>
      <c r="H54" s="114">
        <v>165</v>
      </c>
      <c r="I54" s="140">
        <v>207</v>
      </c>
      <c r="J54" s="115">
        <v>-30</v>
      </c>
      <c r="K54" s="116">
        <v>-14.492753623188406</v>
      </c>
    </row>
    <row r="55" spans="1:11" ht="14.1" customHeight="1" x14ac:dyDescent="0.2">
      <c r="A55" s="306">
        <v>72</v>
      </c>
      <c r="B55" s="307" t="s">
        <v>281</v>
      </c>
      <c r="C55" s="308"/>
      <c r="D55" s="113">
        <v>1.6312316715542523</v>
      </c>
      <c r="E55" s="115">
        <v>89</v>
      </c>
      <c r="F55" s="114">
        <v>49</v>
      </c>
      <c r="G55" s="114">
        <v>84</v>
      </c>
      <c r="H55" s="114">
        <v>69</v>
      </c>
      <c r="I55" s="140">
        <v>77</v>
      </c>
      <c r="J55" s="115">
        <v>12</v>
      </c>
      <c r="K55" s="116">
        <v>15.584415584415584</v>
      </c>
    </row>
    <row r="56" spans="1:11" ht="14.1" customHeight="1" x14ac:dyDescent="0.2">
      <c r="A56" s="306" t="s">
        <v>282</v>
      </c>
      <c r="B56" s="307" t="s">
        <v>283</v>
      </c>
      <c r="C56" s="308"/>
      <c r="D56" s="113">
        <v>0.23826979472140764</v>
      </c>
      <c r="E56" s="115">
        <v>13</v>
      </c>
      <c r="F56" s="114">
        <v>9</v>
      </c>
      <c r="G56" s="114">
        <v>26</v>
      </c>
      <c r="H56" s="114">
        <v>14</v>
      </c>
      <c r="I56" s="140">
        <v>18</v>
      </c>
      <c r="J56" s="115">
        <v>-5</v>
      </c>
      <c r="K56" s="116">
        <v>-27.777777777777779</v>
      </c>
    </row>
    <row r="57" spans="1:11" ht="14.1" customHeight="1" x14ac:dyDescent="0.2">
      <c r="A57" s="306" t="s">
        <v>284</v>
      </c>
      <c r="B57" s="307" t="s">
        <v>285</v>
      </c>
      <c r="C57" s="308"/>
      <c r="D57" s="113">
        <v>0.93475073313782986</v>
      </c>
      <c r="E57" s="115">
        <v>51</v>
      </c>
      <c r="F57" s="114">
        <v>32</v>
      </c>
      <c r="G57" s="114">
        <v>39</v>
      </c>
      <c r="H57" s="114">
        <v>40</v>
      </c>
      <c r="I57" s="140">
        <v>39</v>
      </c>
      <c r="J57" s="115">
        <v>12</v>
      </c>
      <c r="K57" s="116">
        <v>30.76923076923077</v>
      </c>
    </row>
    <row r="58" spans="1:11" ht="14.1" customHeight="1" x14ac:dyDescent="0.2">
      <c r="A58" s="306">
        <v>73</v>
      </c>
      <c r="B58" s="307" t="s">
        <v>286</v>
      </c>
      <c r="C58" s="308"/>
      <c r="D58" s="113">
        <v>1.3746334310850439</v>
      </c>
      <c r="E58" s="115">
        <v>75</v>
      </c>
      <c r="F58" s="114">
        <v>54</v>
      </c>
      <c r="G58" s="114">
        <v>96</v>
      </c>
      <c r="H58" s="114">
        <v>45</v>
      </c>
      <c r="I58" s="140">
        <v>57</v>
      </c>
      <c r="J58" s="115">
        <v>18</v>
      </c>
      <c r="K58" s="116">
        <v>31.578947368421051</v>
      </c>
    </row>
    <row r="59" spans="1:11" ht="14.1" customHeight="1" x14ac:dyDescent="0.2">
      <c r="A59" s="306" t="s">
        <v>287</v>
      </c>
      <c r="B59" s="307" t="s">
        <v>288</v>
      </c>
      <c r="C59" s="308"/>
      <c r="D59" s="113">
        <v>1.282991202346041</v>
      </c>
      <c r="E59" s="115">
        <v>70</v>
      </c>
      <c r="F59" s="114">
        <v>42</v>
      </c>
      <c r="G59" s="114">
        <v>73</v>
      </c>
      <c r="H59" s="114">
        <v>40</v>
      </c>
      <c r="I59" s="140">
        <v>44</v>
      </c>
      <c r="J59" s="115">
        <v>26</v>
      </c>
      <c r="K59" s="116">
        <v>59.090909090909093</v>
      </c>
    </row>
    <row r="60" spans="1:11" ht="14.1" customHeight="1" x14ac:dyDescent="0.2">
      <c r="A60" s="306">
        <v>81</v>
      </c>
      <c r="B60" s="307" t="s">
        <v>289</v>
      </c>
      <c r="C60" s="308"/>
      <c r="D60" s="113">
        <v>8.1561583577712611</v>
      </c>
      <c r="E60" s="115">
        <v>445</v>
      </c>
      <c r="F60" s="114">
        <v>309</v>
      </c>
      <c r="G60" s="114">
        <v>564</v>
      </c>
      <c r="H60" s="114">
        <v>273</v>
      </c>
      <c r="I60" s="140">
        <v>350</v>
      </c>
      <c r="J60" s="115">
        <v>95</v>
      </c>
      <c r="K60" s="116">
        <v>27.142857142857142</v>
      </c>
    </row>
    <row r="61" spans="1:11" ht="14.1" customHeight="1" x14ac:dyDescent="0.2">
      <c r="A61" s="306" t="s">
        <v>290</v>
      </c>
      <c r="B61" s="307" t="s">
        <v>291</v>
      </c>
      <c r="C61" s="308"/>
      <c r="D61" s="113">
        <v>1.2280058651026393</v>
      </c>
      <c r="E61" s="115">
        <v>67</v>
      </c>
      <c r="F61" s="114">
        <v>40</v>
      </c>
      <c r="G61" s="114">
        <v>83</v>
      </c>
      <c r="H61" s="114">
        <v>49</v>
      </c>
      <c r="I61" s="140">
        <v>67</v>
      </c>
      <c r="J61" s="115">
        <v>0</v>
      </c>
      <c r="K61" s="116">
        <v>0</v>
      </c>
    </row>
    <row r="62" spans="1:11" ht="14.1" customHeight="1" x14ac:dyDescent="0.2">
      <c r="A62" s="306" t="s">
        <v>292</v>
      </c>
      <c r="B62" s="307" t="s">
        <v>293</v>
      </c>
      <c r="C62" s="308"/>
      <c r="D62" s="113">
        <v>3.4274193548387095</v>
      </c>
      <c r="E62" s="115">
        <v>187</v>
      </c>
      <c r="F62" s="114">
        <v>140</v>
      </c>
      <c r="G62" s="114">
        <v>320</v>
      </c>
      <c r="H62" s="114">
        <v>123</v>
      </c>
      <c r="I62" s="140">
        <v>121</v>
      </c>
      <c r="J62" s="115">
        <v>66</v>
      </c>
      <c r="K62" s="116">
        <v>54.545454545454547</v>
      </c>
    </row>
    <row r="63" spans="1:11" ht="14.1" customHeight="1" x14ac:dyDescent="0.2">
      <c r="A63" s="306"/>
      <c r="B63" s="307" t="s">
        <v>294</v>
      </c>
      <c r="C63" s="308"/>
      <c r="D63" s="113">
        <v>3.0791788856304985</v>
      </c>
      <c r="E63" s="115">
        <v>168</v>
      </c>
      <c r="F63" s="114">
        <v>128</v>
      </c>
      <c r="G63" s="114">
        <v>272</v>
      </c>
      <c r="H63" s="114">
        <v>108</v>
      </c>
      <c r="I63" s="140">
        <v>99</v>
      </c>
      <c r="J63" s="115">
        <v>69</v>
      </c>
      <c r="K63" s="116">
        <v>69.696969696969703</v>
      </c>
    </row>
    <row r="64" spans="1:11" ht="14.1" customHeight="1" x14ac:dyDescent="0.2">
      <c r="A64" s="306" t="s">
        <v>295</v>
      </c>
      <c r="B64" s="307" t="s">
        <v>296</v>
      </c>
      <c r="C64" s="308"/>
      <c r="D64" s="113">
        <v>1.5579178885630498</v>
      </c>
      <c r="E64" s="115">
        <v>85</v>
      </c>
      <c r="F64" s="114">
        <v>46</v>
      </c>
      <c r="G64" s="114">
        <v>58</v>
      </c>
      <c r="H64" s="114">
        <v>43</v>
      </c>
      <c r="I64" s="140">
        <v>70</v>
      </c>
      <c r="J64" s="115">
        <v>15</v>
      </c>
      <c r="K64" s="116">
        <v>21.428571428571427</v>
      </c>
    </row>
    <row r="65" spans="1:11" ht="14.1" customHeight="1" x14ac:dyDescent="0.2">
      <c r="A65" s="306" t="s">
        <v>297</v>
      </c>
      <c r="B65" s="307" t="s">
        <v>298</v>
      </c>
      <c r="C65" s="308"/>
      <c r="D65" s="113">
        <v>1.0263929618768328</v>
      </c>
      <c r="E65" s="115">
        <v>56</v>
      </c>
      <c r="F65" s="114">
        <v>54</v>
      </c>
      <c r="G65" s="114">
        <v>73</v>
      </c>
      <c r="H65" s="114">
        <v>35</v>
      </c>
      <c r="I65" s="140">
        <v>63</v>
      </c>
      <c r="J65" s="115">
        <v>-7</v>
      </c>
      <c r="K65" s="116">
        <v>-11.111111111111111</v>
      </c>
    </row>
    <row r="66" spans="1:11" ht="14.1" customHeight="1" x14ac:dyDescent="0.2">
      <c r="A66" s="306">
        <v>82</v>
      </c>
      <c r="B66" s="307" t="s">
        <v>299</v>
      </c>
      <c r="C66" s="308"/>
      <c r="D66" s="113">
        <v>4.7104105571847503</v>
      </c>
      <c r="E66" s="115">
        <v>257</v>
      </c>
      <c r="F66" s="114">
        <v>171</v>
      </c>
      <c r="G66" s="114">
        <v>370</v>
      </c>
      <c r="H66" s="114">
        <v>167</v>
      </c>
      <c r="I66" s="140">
        <v>172</v>
      </c>
      <c r="J66" s="115">
        <v>85</v>
      </c>
      <c r="K66" s="116">
        <v>49.418604651162788</v>
      </c>
    </row>
    <row r="67" spans="1:11" ht="14.1" customHeight="1" x14ac:dyDescent="0.2">
      <c r="A67" s="306" t="s">
        <v>300</v>
      </c>
      <c r="B67" s="307" t="s">
        <v>301</v>
      </c>
      <c r="C67" s="308"/>
      <c r="D67" s="113">
        <v>3.6656891495601172</v>
      </c>
      <c r="E67" s="115">
        <v>200</v>
      </c>
      <c r="F67" s="114">
        <v>125</v>
      </c>
      <c r="G67" s="114">
        <v>293</v>
      </c>
      <c r="H67" s="114">
        <v>121</v>
      </c>
      <c r="I67" s="140">
        <v>130</v>
      </c>
      <c r="J67" s="115">
        <v>70</v>
      </c>
      <c r="K67" s="116">
        <v>53.846153846153847</v>
      </c>
    </row>
    <row r="68" spans="1:11" ht="14.1" customHeight="1" x14ac:dyDescent="0.2">
      <c r="A68" s="306" t="s">
        <v>302</v>
      </c>
      <c r="B68" s="307" t="s">
        <v>303</v>
      </c>
      <c r="C68" s="308"/>
      <c r="D68" s="113">
        <v>0.45821114369501464</v>
      </c>
      <c r="E68" s="115">
        <v>25</v>
      </c>
      <c r="F68" s="114">
        <v>26</v>
      </c>
      <c r="G68" s="114">
        <v>47</v>
      </c>
      <c r="H68" s="114">
        <v>14</v>
      </c>
      <c r="I68" s="140">
        <v>25</v>
      </c>
      <c r="J68" s="115">
        <v>0</v>
      </c>
      <c r="K68" s="116">
        <v>0</v>
      </c>
    </row>
    <row r="69" spans="1:11" ht="14.1" customHeight="1" x14ac:dyDescent="0.2">
      <c r="A69" s="306">
        <v>83</v>
      </c>
      <c r="B69" s="307" t="s">
        <v>304</v>
      </c>
      <c r="C69" s="308"/>
      <c r="D69" s="113">
        <v>3.3357771260997069</v>
      </c>
      <c r="E69" s="115">
        <v>182</v>
      </c>
      <c r="F69" s="114">
        <v>200</v>
      </c>
      <c r="G69" s="114">
        <v>336</v>
      </c>
      <c r="H69" s="114">
        <v>177</v>
      </c>
      <c r="I69" s="140">
        <v>261</v>
      </c>
      <c r="J69" s="115">
        <v>-79</v>
      </c>
      <c r="K69" s="116">
        <v>-30.268199233716476</v>
      </c>
    </row>
    <row r="70" spans="1:11" ht="14.1" customHeight="1" x14ac:dyDescent="0.2">
      <c r="A70" s="306" t="s">
        <v>305</v>
      </c>
      <c r="B70" s="307" t="s">
        <v>306</v>
      </c>
      <c r="C70" s="308"/>
      <c r="D70" s="113">
        <v>2.3643695014662756</v>
      </c>
      <c r="E70" s="115">
        <v>129</v>
      </c>
      <c r="F70" s="114">
        <v>178</v>
      </c>
      <c r="G70" s="114">
        <v>302</v>
      </c>
      <c r="H70" s="114">
        <v>148</v>
      </c>
      <c r="I70" s="140">
        <v>216</v>
      </c>
      <c r="J70" s="115">
        <v>-87</v>
      </c>
      <c r="K70" s="116">
        <v>-40.277777777777779</v>
      </c>
    </row>
    <row r="71" spans="1:11" ht="14.1" customHeight="1" x14ac:dyDescent="0.2">
      <c r="A71" s="306"/>
      <c r="B71" s="307" t="s">
        <v>307</v>
      </c>
      <c r="C71" s="308"/>
      <c r="D71" s="113">
        <v>1.1180351906158357</v>
      </c>
      <c r="E71" s="115">
        <v>61</v>
      </c>
      <c r="F71" s="114">
        <v>68</v>
      </c>
      <c r="G71" s="114">
        <v>201</v>
      </c>
      <c r="H71" s="114">
        <v>56</v>
      </c>
      <c r="I71" s="140">
        <v>111</v>
      </c>
      <c r="J71" s="115">
        <v>-50</v>
      </c>
      <c r="K71" s="116">
        <v>-45.045045045045043</v>
      </c>
    </row>
    <row r="72" spans="1:11" ht="14.1" customHeight="1" x14ac:dyDescent="0.2">
      <c r="A72" s="306">
        <v>84</v>
      </c>
      <c r="B72" s="307" t="s">
        <v>308</v>
      </c>
      <c r="C72" s="308"/>
      <c r="D72" s="113">
        <v>1.0080645161290323</v>
      </c>
      <c r="E72" s="115">
        <v>55</v>
      </c>
      <c r="F72" s="114">
        <v>43</v>
      </c>
      <c r="G72" s="114">
        <v>85</v>
      </c>
      <c r="H72" s="114">
        <v>43</v>
      </c>
      <c r="I72" s="140">
        <v>60</v>
      </c>
      <c r="J72" s="115">
        <v>-5</v>
      </c>
      <c r="K72" s="116">
        <v>-8.3333333333333339</v>
      </c>
    </row>
    <row r="73" spans="1:11" ht="14.1" customHeight="1" x14ac:dyDescent="0.2">
      <c r="A73" s="306" t="s">
        <v>309</v>
      </c>
      <c r="B73" s="307" t="s">
        <v>310</v>
      </c>
      <c r="C73" s="308"/>
      <c r="D73" s="113">
        <v>0.40322580645161288</v>
      </c>
      <c r="E73" s="115">
        <v>22</v>
      </c>
      <c r="F73" s="114">
        <v>21</v>
      </c>
      <c r="G73" s="114">
        <v>46</v>
      </c>
      <c r="H73" s="114">
        <v>17</v>
      </c>
      <c r="I73" s="140">
        <v>32</v>
      </c>
      <c r="J73" s="115">
        <v>-10</v>
      </c>
      <c r="K73" s="116">
        <v>-31.25</v>
      </c>
    </row>
    <row r="74" spans="1:11" ht="14.1" customHeight="1" x14ac:dyDescent="0.2">
      <c r="A74" s="306" t="s">
        <v>311</v>
      </c>
      <c r="B74" s="307" t="s">
        <v>312</v>
      </c>
      <c r="C74" s="308"/>
      <c r="D74" s="113">
        <v>0.10997067448680352</v>
      </c>
      <c r="E74" s="115">
        <v>6</v>
      </c>
      <c r="F74" s="114">
        <v>7</v>
      </c>
      <c r="G74" s="114">
        <v>10</v>
      </c>
      <c r="H74" s="114">
        <v>7</v>
      </c>
      <c r="I74" s="140">
        <v>6</v>
      </c>
      <c r="J74" s="115">
        <v>0</v>
      </c>
      <c r="K74" s="116">
        <v>0</v>
      </c>
    </row>
    <row r="75" spans="1:11" ht="14.1" customHeight="1" x14ac:dyDescent="0.2">
      <c r="A75" s="306" t="s">
        <v>313</v>
      </c>
      <c r="B75" s="307" t="s">
        <v>314</v>
      </c>
      <c r="C75" s="308"/>
      <c r="D75" s="113" t="s">
        <v>514</v>
      </c>
      <c r="E75" s="115" t="s">
        <v>514</v>
      </c>
      <c r="F75" s="114" t="s">
        <v>514</v>
      </c>
      <c r="G75" s="114" t="s">
        <v>514</v>
      </c>
      <c r="H75" s="114">
        <v>0</v>
      </c>
      <c r="I75" s="140" t="s">
        <v>514</v>
      </c>
      <c r="J75" s="115" t="s">
        <v>514</v>
      </c>
      <c r="K75" s="116" t="s">
        <v>514</v>
      </c>
    </row>
    <row r="76" spans="1:11" ht="14.1" customHeight="1" x14ac:dyDescent="0.2">
      <c r="A76" s="306">
        <v>91</v>
      </c>
      <c r="B76" s="307" t="s">
        <v>315</v>
      </c>
      <c r="C76" s="308"/>
      <c r="D76" s="113" t="s">
        <v>514</v>
      </c>
      <c r="E76" s="115" t="s">
        <v>514</v>
      </c>
      <c r="F76" s="114">
        <v>6</v>
      </c>
      <c r="G76" s="114">
        <v>10</v>
      </c>
      <c r="H76" s="114" t="s">
        <v>514</v>
      </c>
      <c r="I76" s="140">
        <v>8</v>
      </c>
      <c r="J76" s="115" t="s">
        <v>514</v>
      </c>
      <c r="K76" s="116" t="s">
        <v>514</v>
      </c>
    </row>
    <row r="77" spans="1:11" ht="14.1" customHeight="1" x14ac:dyDescent="0.2">
      <c r="A77" s="306">
        <v>92</v>
      </c>
      <c r="B77" s="307" t="s">
        <v>316</v>
      </c>
      <c r="C77" s="308"/>
      <c r="D77" s="113">
        <v>0.65982404692082108</v>
      </c>
      <c r="E77" s="115">
        <v>36</v>
      </c>
      <c r="F77" s="114">
        <v>63</v>
      </c>
      <c r="G77" s="114">
        <v>26</v>
      </c>
      <c r="H77" s="114">
        <v>13</v>
      </c>
      <c r="I77" s="140">
        <v>16</v>
      </c>
      <c r="J77" s="115">
        <v>20</v>
      </c>
      <c r="K77" s="116">
        <v>125</v>
      </c>
    </row>
    <row r="78" spans="1:11" ht="14.1" customHeight="1" x14ac:dyDescent="0.2">
      <c r="A78" s="306">
        <v>93</v>
      </c>
      <c r="B78" s="307" t="s">
        <v>317</v>
      </c>
      <c r="C78" s="308"/>
      <c r="D78" s="113">
        <v>0.38489736070381231</v>
      </c>
      <c r="E78" s="115">
        <v>21</v>
      </c>
      <c r="F78" s="114">
        <v>20</v>
      </c>
      <c r="G78" s="114">
        <v>35</v>
      </c>
      <c r="H78" s="114">
        <v>18</v>
      </c>
      <c r="I78" s="140">
        <v>17</v>
      </c>
      <c r="J78" s="115">
        <v>4</v>
      </c>
      <c r="K78" s="116">
        <v>23.529411764705884</v>
      </c>
    </row>
    <row r="79" spans="1:11" ht="14.1" customHeight="1" x14ac:dyDescent="0.2">
      <c r="A79" s="306">
        <v>94</v>
      </c>
      <c r="B79" s="307" t="s">
        <v>318</v>
      </c>
      <c r="C79" s="308"/>
      <c r="D79" s="113">
        <v>0.71480938416422291</v>
      </c>
      <c r="E79" s="115">
        <v>39</v>
      </c>
      <c r="F79" s="114">
        <v>7</v>
      </c>
      <c r="G79" s="114">
        <v>12</v>
      </c>
      <c r="H79" s="114">
        <v>13</v>
      </c>
      <c r="I79" s="140">
        <v>15</v>
      </c>
      <c r="J79" s="115">
        <v>24</v>
      </c>
      <c r="K79" s="116">
        <v>160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0.82478005865102644</v>
      </c>
      <c r="E81" s="143">
        <v>45</v>
      </c>
      <c r="F81" s="144">
        <v>37</v>
      </c>
      <c r="G81" s="144">
        <v>110</v>
      </c>
      <c r="H81" s="144">
        <v>35</v>
      </c>
      <c r="I81" s="145">
        <v>21</v>
      </c>
      <c r="J81" s="143">
        <v>24</v>
      </c>
      <c r="K81" s="146">
        <v>114.28571428571429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6050</v>
      </c>
      <c r="E11" s="114">
        <v>5143</v>
      </c>
      <c r="F11" s="114">
        <v>5599</v>
      </c>
      <c r="G11" s="114">
        <v>4588</v>
      </c>
      <c r="H11" s="140">
        <v>6188</v>
      </c>
      <c r="I11" s="115">
        <v>-138</v>
      </c>
      <c r="J11" s="116">
        <v>-2.2301228183581125</v>
      </c>
    </row>
    <row r="12" spans="1:15" s="110" customFormat="1" ht="24.95" customHeight="1" x14ac:dyDescent="0.2">
      <c r="A12" s="193" t="s">
        <v>132</v>
      </c>
      <c r="B12" s="194" t="s">
        <v>133</v>
      </c>
      <c r="C12" s="113">
        <v>1.834710743801653</v>
      </c>
      <c r="D12" s="115">
        <v>111</v>
      </c>
      <c r="E12" s="114">
        <v>99</v>
      </c>
      <c r="F12" s="114">
        <v>98</v>
      </c>
      <c r="G12" s="114">
        <v>70</v>
      </c>
      <c r="H12" s="140">
        <v>87</v>
      </c>
      <c r="I12" s="115">
        <v>24</v>
      </c>
      <c r="J12" s="116">
        <v>27.586206896551722</v>
      </c>
    </row>
    <row r="13" spans="1:15" s="110" customFormat="1" ht="24.95" customHeight="1" x14ac:dyDescent="0.2">
      <c r="A13" s="193" t="s">
        <v>134</v>
      </c>
      <c r="B13" s="199" t="s">
        <v>214</v>
      </c>
      <c r="C13" s="113">
        <v>1.024793388429752</v>
      </c>
      <c r="D13" s="115">
        <v>62</v>
      </c>
      <c r="E13" s="114">
        <v>49</v>
      </c>
      <c r="F13" s="114">
        <v>41</v>
      </c>
      <c r="G13" s="114">
        <v>35</v>
      </c>
      <c r="H13" s="140">
        <v>64</v>
      </c>
      <c r="I13" s="115">
        <v>-2</v>
      </c>
      <c r="J13" s="116">
        <v>-3.125</v>
      </c>
    </row>
    <row r="14" spans="1:15" s="287" customFormat="1" ht="24.95" customHeight="1" x14ac:dyDescent="0.2">
      <c r="A14" s="193" t="s">
        <v>215</v>
      </c>
      <c r="B14" s="199" t="s">
        <v>137</v>
      </c>
      <c r="C14" s="113">
        <v>20.198347107438018</v>
      </c>
      <c r="D14" s="115">
        <v>1222</v>
      </c>
      <c r="E14" s="114">
        <v>1064</v>
      </c>
      <c r="F14" s="114">
        <v>1078</v>
      </c>
      <c r="G14" s="114">
        <v>986</v>
      </c>
      <c r="H14" s="140">
        <v>1320</v>
      </c>
      <c r="I14" s="115">
        <v>-98</v>
      </c>
      <c r="J14" s="116">
        <v>-7.4242424242424239</v>
      </c>
      <c r="K14" s="110"/>
      <c r="L14" s="110"/>
      <c r="M14" s="110"/>
      <c r="N14" s="110"/>
      <c r="O14" s="110"/>
    </row>
    <row r="15" spans="1:15" s="110" customFormat="1" ht="24.95" customHeight="1" x14ac:dyDescent="0.2">
      <c r="A15" s="193" t="s">
        <v>216</v>
      </c>
      <c r="B15" s="199" t="s">
        <v>217</v>
      </c>
      <c r="C15" s="113">
        <v>6.2314049586776861</v>
      </c>
      <c r="D15" s="115">
        <v>377</v>
      </c>
      <c r="E15" s="114">
        <v>332</v>
      </c>
      <c r="F15" s="114">
        <v>389</v>
      </c>
      <c r="G15" s="114">
        <v>370</v>
      </c>
      <c r="H15" s="140">
        <v>424</v>
      </c>
      <c r="I15" s="115">
        <v>-47</v>
      </c>
      <c r="J15" s="116">
        <v>-11.084905660377359</v>
      </c>
    </row>
    <row r="16" spans="1:15" s="287" customFormat="1" ht="24.95" customHeight="1" x14ac:dyDescent="0.2">
      <c r="A16" s="193" t="s">
        <v>218</v>
      </c>
      <c r="B16" s="199" t="s">
        <v>141</v>
      </c>
      <c r="C16" s="113">
        <v>11.652892561983471</v>
      </c>
      <c r="D16" s="115">
        <v>705</v>
      </c>
      <c r="E16" s="114">
        <v>605</v>
      </c>
      <c r="F16" s="114">
        <v>560</v>
      </c>
      <c r="G16" s="114">
        <v>489</v>
      </c>
      <c r="H16" s="140">
        <v>770</v>
      </c>
      <c r="I16" s="115">
        <v>-65</v>
      </c>
      <c r="J16" s="116">
        <v>-8.4415584415584419</v>
      </c>
      <c r="K16" s="110"/>
      <c r="L16" s="110"/>
      <c r="M16" s="110"/>
      <c r="N16" s="110"/>
      <c r="O16" s="110"/>
    </row>
    <row r="17" spans="1:15" s="110" customFormat="1" ht="24.95" customHeight="1" x14ac:dyDescent="0.2">
      <c r="A17" s="193" t="s">
        <v>142</v>
      </c>
      <c r="B17" s="199" t="s">
        <v>220</v>
      </c>
      <c r="C17" s="113">
        <v>2.3140495867768593</v>
      </c>
      <c r="D17" s="115">
        <v>140</v>
      </c>
      <c r="E17" s="114">
        <v>127</v>
      </c>
      <c r="F17" s="114">
        <v>129</v>
      </c>
      <c r="G17" s="114">
        <v>127</v>
      </c>
      <c r="H17" s="140">
        <v>126</v>
      </c>
      <c r="I17" s="115">
        <v>14</v>
      </c>
      <c r="J17" s="116">
        <v>11.111111111111111</v>
      </c>
    </row>
    <row r="18" spans="1:15" s="287" customFormat="1" ht="24.95" customHeight="1" x14ac:dyDescent="0.2">
      <c r="A18" s="201" t="s">
        <v>144</v>
      </c>
      <c r="B18" s="202" t="s">
        <v>145</v>
      </c>
      <c r="C18" s="113">
        <v>8.8099173553719012</v>
      </c>
      <c r="D18" s="115">
        <v>533</v>
      </c>
      <c r="E18" s="114">
        <v>556</v>
      </c>
      <c r="F18" s="114">
        <v>475</v>
      </c>
      <c r="G18" s="114">
        <v>333</v>
      </c>
      <c r="H18" s="140">
        <v>537</v>
      </c>
      <c r="I18" s="115">
        <v>-4</v>
      </c>
      <c r="J18" s="116">
        <v>-0.74487895716945995</v>
      </c>
      <c r="K18" s="110"/>
      <c r="L18" s="110"/>
      <c r="M18" s="110"/>
      <c r="N18" s="110"/>
      <c r="O18" s="110"/>
    </row>
    <row r="19" spans="1:15" s="110" customFormat="1" ht="24.95" customHeight="1" x14ac:dyDescent="0.2">
      <c r="A19" s="193" t="s">
        <v>146</v>
      </c>
      <c r="B19" s="199" t="s">
        <v>147</v>
      </c>
      <c r="C19" s="113">
        <v>13.768595041322314</v>
      </c>
      <c r="D19" s="115">
        <v>833</v>
      </c>
      <c r="E19" s="114">
        <v>557</v>
      </c>
      <c r="F19" s="114">
        <v>608</v>
      </c>
      <c r="G19" s="114">
        <v>592</v>
      </c>
      <c r="H19" s="140">
        <v>690</v>
      </c>
      <c r="I19" s="115">
        <v>143</v>
      </c>
      <c r="J19" s="116">
        <v>20.724637681159422</v>
      </c>
    </row>
    <row r="20" spans="1:15" s="287" customFormat="1" ht="24.95" customHeight="1" x14ac:dyDescent="0.2">
      <c r="A20" s="193" t="s">
        <v>148</v>
      </c>
      <c r="B20" s="199" t="s">
        <v>149</v>
      </c>
      <c r="C20" s="113">
        <v>6.5619834710743801</v>
      </c>
      <c r="D20" s="115">
        <v>397</v>
      </c>
      <c r="E20" s="114">
        <v>332</v>
      </c>
      <c r="F20" s="114">
        <v>336</v>
      </c>
      <c r="G20" s="114">
        <v>279</v>
      </c>
      <c r="H20" s="140">
        <v>397</v>
      </c>
      <c r="I20" s="115">
        <v>0</v>
      </c>
      <c r="J20" s="116">
        <v>0</v>
      </c>
      <c r="K20" s="110"/>
      <c r="L20" s="110"/>
      <c r="M20" s="110"/>
      <c r="N20" s="110"/>
      <c r="O20" s="110"/>
    </row>
    <row r="21" spans="1:15" s="110" customFormat="1" ht="24.95" customHeight="1" x14ac:dyDescent="0.2">
      <c r="A21" s="201" t="s">
        <v>150</v>
      </c>
      <c r="B21" s="202" t="s">
        <v>151</v>
      </c>
      <c r="C21" s="113">
        <v>4.4628099173553721</v>
      </c>
      <c r="D21" s="115">
        <v>270</v>
      </c>
      <c r="E21" s="114">
        <v>267</v>
      </c>
      <c r="F21" s="114">
        <v>268</v>
      </c>
      <c r="G21" s="114">
        <v>297</v>
      </c>
      <c r="H21" s="140">
        <v>274</v>
      </c>
      <c r="I21" s="115">
        <v>-4</v>
      </c>
      <c r="J21" s="116">
        <v>-1.4598540145985401</v>
      </c>
    </row>
    <row r="22" spans="1:15" s="110" customFormat="1" ht="24.95" customHeight="1" x14ac:dyDescent="0.2">
      <c r="A22" s="201" t="s">
        <v>152</v>
      </c>
      <c r="B22" s="199" t="s">
        <v>153</v>
      </c>
      <c r="C22" s="113">
        <v>0.99173553719008267</v>
      </c>
      <c r="D22" s="115">
        <v>60</v>
      </c>
      <c r="E22" s="114">
        <v>58</v>
      </c>
      <c r="F22" s="114">
        <v>84</v>
      </c>
      <c r="G22" s="114">
        <v>44</v>
      </c>
      <c r="H22" s="140">
        <v>57</v>
      </c>
      <c r="I22" s="115">
        <v>3</v>
      </c>
      <c r="J22" s="116">
        <v>5.2631578947368425</v>
      </c>
    </row>
    <row r="23" spans="1:15" s="110" customFormat="1" ht="24.95" customHeight="1" x14ac:dyDescent="0.2">
      <c r="A23" s="193" t="s">
        <v>154</v>
      </c>
      <c r="B23" s="199" t="s">
        <v>155</v>
      </c>
      <c r="C23" s="113">
        <v>0.72727272727272729</v>
      </c>
      <c r="D23" s="115">
        <v>44</v>
      </c>
      <c r="E23" s="114">
        <v>28</v>
      </c>
      <c r="F23" s="114">
        <v>25</v>
      </c>
      <c r="G23" s="114">
        <v>23</v>
      </c>
      <c r="H23" s="140">
        <v>54</v>
      </c>
      <c r="I23" s="115">
        <v>-10</v>
      </c>
      <c r="J23" s="116">
        <v>-18.518518518518519</v>
      </c>
    </row>
    <row r="24" spans="1:15" s="110" customFormat="1" ht="24.95" customHeight="1" x14ac:dyDescent="0.2">
      <c r="A24" s="193" t="s">
        <v>156</v>
      </c>
      <c r="B24" s="199" t="s">
        <v>221</v>
      </c>
      <c r="C24" s="113">
        <v>3.0909090909090908</v>
      </c>
      <c r="D24" s="115">
        <v>187</v>
      </c>
      <c r="E24" s="114">
        <v>126</v>
      </c>
      <c r="F24" s="114">
        <v>187</v>
      </c>
      <c r="G24" s="114">
        <v>136</v>
      </c>
      <c r="H24" s="140">
        <v>274</v>
      </c>
      <c r="I24" s="115">
        <v>-87</v>
      </c>
      <c r="J24" s="116">
        <v>-31.751824817518248</v>
      </c>
    </row>
    <row r="25" spans="1:15" s="110" customFormat="1" ht="24.95" customHeight="1" x14ac:dyDescent="0.2">
      <c r="A25" s="193" t="s">
        <v>222</v>
      </c>
      <c r="B25" s="204" t="s">
        <v>159</v>
      </c>
      <c r="C25" s="113">
        <v>3.7024793388429753</v>
      </c>
      <c r="D25" s="115">
        <v>224</v>
      </c>
      <c r="E25" s="114">
        <v>263</v>
      </c>
      <c r="F25" s="114">
        <v>174</v>
      </c>
      <c r="G25" s="114">
        <v>172</v>
      </c>
      <c r="H25" s="140">
        <v>274</v>
      </c>
      <c r="I25" s="115">
        <v>-50</v>
      </c>
      <c r="J25" s="116">
        <v>-18.248175182481752</v>
      </c>
    </row>
    <row r="26" spans="1:15" s="110" customFormat="1" ht="24.95" customHeight="1" x14ac:dyDescent="0.2">
      <c r="A26" s="201">
        <v>782.78300000000002</v>
      </c>
      <c r="B26" s="203" t="s">
        <v>160</v>
      </c>
      <c r="C26" s="113">
        <v>10.776859504132231</v>
      </c>
      <c r="D26" s="115">
        <v>652</v>
      </c>
      <c r="E26" s="114">
        <v>673</v>
      </c>
      <c r="F26" s="114">
        <v>715</v>
      </c>
      <c r="G26" s="114">
        <v>613</v>
      </c>
      <c r="H26" s="140">
        <v>661</v>
      </c>
      <c r="I26" s="115">
        <v>-9</v>
      </c>
      <c r="J26" s="116">
        <v>-1.3615733736762481</v>
      </c>
    </row>
    <row r="27" spans="1:15" s="110" customFormat="1" ht="24.95" customHeight="1" x14ac:dyDescent="0.2">
      <c r="A27" s="193" t="s">
        <v>161</v>
      </c>
      <c r="B27" s="199" t="s">
        <v>162</v>
      </c>
      <c r="C27" s="113">
        <v>2.2479338842975207</v>
      </c>
      <c r="D27" s="115">
        <v>136</v>
      </c>
      <c r="E27" s="114">
        <v>85</v>
      </c>
      <c r="F27" s="114">
        <v>146</v>
      </c>
      <c r="G27" s="114">
        <v>104</v>
      </c>
      <c r="H27" s="140">
        <v>201</v>
      </c>
      <c r="I27" s="115">
        <v>-65</v>
      </c>
      <c r="J27" s="116">
        <v>-32.338308457711442</v>
      </c>
    </row>
    <row r="28" spans="1:15" s="110" customFormat="1" ht="24.95" customHeight="1" x14ac:dyDescent="0.2">
      <c r="A28" s="193" t="s">
        <v>163</v>
      </c>
      <c r="B28" s="199" t="s">
        <v>164</v>
      </c>
      <c r="C28" s="113">
        <v>2.1818181818181817</v>
      </c>
      <c r="D28" s="115">
        <v>132</v>
      </c>
      <c r="E28" s="114">
        <v>90</v>
      </c>
      <c r="F28" s="114">
        <v>237</v>
      </c>
      <c r="G28" s="114">
        <v>146</v>
      </c>
      <c r="H28" s="140">
        <v>313</v>
      </c>
      <c r="I28" s="115">
        <v>-181</v>
      </c>
      <c r="J28" s="116">
        <v>-57.827476038338659</v>
      </c>
    </row>
    <row r="29" spans="1:15" s="110" customFormat="1" ht="24.95" customHeight="1" x14ac:dyDescent="0.2">
      <c r="A29" s="193">
        <v>86</v>
      </c>
      <c r="B29" s="199" t="s">
        <v>165</v>
      </c>
      <c r="C29" s="113">
        <v>8.6280991735537196</v>
      </c>
      <c r="D29" s="115">
        <v>522</v>
      </c>
      <c r="E29" s="114">
        <v>265</v>
      </c>
      <c r="F29" s="114">
        <v>366</v>
      </c>
      <c r="G29" s="114">
        <v>266</v>
      </c>
      <c r="H29" s="140">
        <v>344</v>
      </c>
      <c r="I29" s="115">
        <v>178</v>
      </c>
      <c r="J29" s="116">
        <v>51.744186046511629</v>
      </c>
    </row>
    <row r="30" spans="1:15" s="110" customFormat="1" ht="24.95" customHeight="1" x14ac:dyDescent="0.2">
      <c r="A30" s="193">
        <v>87.88</v>
      </c>
      <c r="B30" s="204" t="s">
        <v>166</v>
      </c>
      <c r="C30" s="113">
        <v>7.669421487603306</v>
      </c>
      <c r="D30" s="115">
        <v>464</v>
      </c>
      <c r="E30" s="114">
        <v>432</v>
      </c>
      <c r="F30" s="114">
        <v>595</v>
      </c>
      <c r="G30" s="114">
        <v>374</v>
      </c>
      <c r="H30" s="140">
        <v>461</v>
      </c>
      <c r="I30" s="115">
        <v>3</v>
      </c>
      <c r="J30" s="116">
        <v>0.65075921908893708</v>
      </c>
    </row>
    <row r="31" spans="1:15" s="110" customFormat="1" ht="24.95" customHeight="1" x14ac:dyDescent="0.2">
      <c r="A31" s="193" t="s">
        <v>167</v>
      </c>
      <c r="B31" s="199" t="s">
        <v>168</v>
      </c>
      <c r="C31" s="113">
        <v>3.3223140495867769</v>
      </c>
      <c r="D31" s="115">
        <v>201</v>
      </c>
      <c r="E31" s="114">
        <v>199</v>
      </c>
      <c r="F31" s="114">
        <v>166</v>
      </c>
      <c r="G31" s="114">
        <v>118</v>
      </c>
      <c r="H31" s="140">
        <v>180</v>
      </c>
      <c r="I31" s="115">
        <v>21</v>
      </c>
      <c r="J31" s="116">
        <v>11.666666666666666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1.834710743801653</v>
      </c>
      <c r="D34" s="115">
        <v>111</v>
      </c>
      <c r="E34" s="114">
        <v>99</v>
      </c>
      <c r="F34" s="114">
        <v>98</v>
      </c>
      <c r="G34" s="114">
        <v>70</v>
      </c>
      <c r="H34" s="140">
        <v>87</v>
      </c>
      <c r="I34" s="115">
        <v>24</v>
      </c>
      <c r="J34" s="116">
        <v>27.586206896551722</v>
      </c>
    </row>
    <row r="35" spans="1:10" s="110" customFormat="1" ht="24.95" customHeight="1" x14ac:dyDescent="0.2">
      <c r="A35" s="292" t="s">
        <v>171</v>
      </c>
      <c r="B35" s="293" t="s">
        <v>172</v>
      </c>
      <c r="C35" s="113">
        <v>30.033057851239668</v>
      </c>
      <c r="D35" s="115">
        <v>1817</v>
      </c>
      <c r="E35" s="114">
        <v>1669</v>
      </c>
      <c r="F35" s="114">
        <v>1594</v>
      </c>
      <c r="G35" s="114">
        <v>1354</v>
      </c>
      <c r="H35" s="140">
        <v>1921</v>
      </c>
      <c r="I35" s="115">
        <v>-104</v>
      </c>
      <c r="J35" s="116">
        <v>-5.4138469547110883</v>
      </c>
    </row>
    <row r="36" spans="1:10" s="110" customFormat="1" ht="24.95" customHeight="1" x14ac:dyDescent="0.2">
      <c r="A36" s="294" t="s">
        <v>173</v>
      </c>
      <c r="B36" s="295" t="s">
        <v>174</v>
      </c>
      <c r="C36" s="125">
        <v>68.132231404958674</v>
      </c>
      <c r="D36" s="143">
        <v>4122</v>
      </c>
      <c r="E36" s="144">
        <v>3375</v>
      </c>
      <c r="F36" s="144">
        <v>3907</v>
      </c>
      <c r="G36" s="144">
        <v>3164</v>
      </c>
      <c r="H36" s="145">
        <v>4180</v>
      </c>
      <c r="I36" s="143">
        <v>-58</v>
      </c>
      <c r="J36" s="146">
        <v>-1.3875598086124401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6050</v>
      </c>
      <c r="F11" s="264">
        <v>5143</v>
      </c>
      <c r="G11" s="264">
        <v>5599</v>
      </c>
      <c r="H11" s="264">
        <v>4588</v>
      </c>
      <c r="I11" s="265">
        <v>6188</v>
      </c>
      <c r="J11" s="263">
        <v>-138</v>
      </c>
      <c r="K11" s="266">
        <v>-2.2301228183581125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23.438016528925619</v>
      </c>
      <c r="E13" s="115">
        <v>1418</v>
      </c>
      <c r="F13" s="114">
        <v>1452</v>
      </c>
      <c r="G13" s="114">
        <v>1551</v>
      </c>
      <c r="H13" s="114">
        <v>1276</v>
      </c>
      <c r="I13" s="140">
        <v>1414</v>
      </c>
      <c r="J13" s="115">
        <v>4</v>
      </c>
      <c r="K13" s="116">
        <v>0.28288543140028288</v>
      </c>
    </row>
    <row r="14" spans="1:17" ht="15.95" customHeight="1" x14ac:dyDescent="0.2">
      <c r="A14" s="306" t="s">
        <v>230</v>
      </c>
      <c r="B14" s="307"/>
      <c r="C14" s="308"/>
      <c r="D14" s="113">
        <v>61.02479338842975</v>
      </c>
      <c r="E14" s="115">
        <v>3692</v>
      </c>
      <c r="F14" s="114">
        <v>2922</v>
      </c>
      <c r="G14" s="114">
        <v>3207</v>
      </c>
      <c r="H14" s="114">
        <v>2595</v>
      </c>
      <c r="I14" s="140">
        <v>3668</v>
      </c>
      <c r="J14" s="115">
        <v>24</v>
      </c>
      <c r="K14" s="116">
        <v>0.65430752453653218</v>
      </c>
    </row>
    <row r="15" spans="1:17" ht="15.95" customHeight="1" x14ac:dyDescent="0.2">
      <c r="A15" s="306" t="s">
        <v>231</v>
      </c>
      <c r="B15" s="307"/>
      <c r="C15" s="308"/>
      <c r="D15" s="113">
        <v>6.6115702479338845</v>
      </c>
      <c r="E15" s="115">
        <v>400</v>
      </c>
      <c r="F15" s="114">
        <v>428</v>
      </c>
      <c r="G15" s="114">
        <v>336</v>
      </c>
      <c r="H15" s="114">
        <v>311</v>
      </c>
      <c r="I15" s="140">
        <v>500</v>
      </c>
      <c r="J15" s="115">
        <v>-100</v>
      </c>
      <c r="K15" s="116">
        <v>-20</v>
      </c>
    </row>
    <row r="16" spans="1:17" ht="15.95" customHeight="1" x14ac:dyDescent="0.2">
      <c r="A16" s="306" t="s">
        <v>232</v>
      </c>
      <c r="B16" s="307"/>
      <c r="C16" s="308"/>
      <c r="D16" s="113">
        <v>8.115702479338843</v>
      </c>
      <c r="E16" s="115">
        <v>491</v>
      </c>
      <c r="F16" s="114">
        <v>296</v>
      </c>
      <c r="G16" s="114">
        <v>412</v>
      </c>
      <c r="H16" s="114">
        <v>368</v>
      </c>
      <c r="I16" s="140">
        <v>577</v>
      </c>
      <c r="J16" s="115">
        <v>-86</v>
      </c>
      <c r="K16" s="116">
        <v>-14.904679376083189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1.6363636363636365</v>
      </c>
      <c r="E18" s="115">
        <v>99</v>
      </c>
      <c r="F18" s="114">
        <v>133</v>
      </c>
      <c r="G18" s="114">
        <v>105</v>
      </c>
      <c r="H18" s="114">
        <v>78</v>
      </c>
      <c r="I18" s="140">
        <v>144</v>
      </c>
      <c r="J18" s="115">
        <v>-45</v>
      </c>
      <c r="K18" s="116">
        <v>-31.25</v>
      </c>
    </row>
    <row r="19" spans="1:11" ht="14.1" customHeight="1" x14ac:dyDescent="0.2">
      <c r="A19" s="306" t="s">
        <v>235</v>
      </c>
      <c r="B19" s="307" t="s">
        <v>236</v>
      </c>
      <c r="C19" s="308"/>
      <c r="D19" s="113">
        <v>0.8925619834710744</v>
      </c>
      <c r="E19" s="115">
        <v>54</v>
      </c>
      <c r="F19" s="114">
        <v>92</v>
      </c>
      <c r="G19" s="114">
        <v>65</v>
      </c>
      <c r="H19" s="114">
        <v>42</v>
      </c>
      <c r="I19" s="140">
        <v>39</v>
      </c>
      <c r="J19" s="115">
        <v>15</v>
      </c>
      <c r="K19" s="116">
        <v>38.46153846153846</v>
      </c>
    </row>
    <row r="20" spans="1:11" ht="14.1" customHeight="1" x14ac:dyDescent="0.2">
      <c r="A20" s="306">
        <v>12</v>
      </c>
      <c r="B20" s="307" t="s">
        <v>237</v>
      </c>
      <c r="C20" s="308"/>
      <c r="D20" s="113">
        <v>0.87603305785123964</v>
      </c>
      <c r="E20" s="115">
        <v>53</v>
      </c>
      <c r="F20" s="114">
        <v>83</v>
      </c>
      <c r="G20" s="114">
        <v>49</v>
      </c>
      <c r="H20" s="114">
        <v>25</v>
      </c>
      <c r="I20" s="140">
        <v>93</v>
      </c>
      <c r="J20" s="115">
        <v>-40</v>
      </c>
      <c r="K20" s="116">
        <v>-43.01075268817204</v>
      </c>
    </row>
    <row r="21" spans="1:11" ht="14.1" customHeight="1" x14ac:dyDescent="0.2">
      <c r="A21" s="306">
        <v>21</v>
      </c>
      <c r="B21" s="307" t="s">
        <v>238</v>
      </c>
      <c r="C21" s="308"/>
      <c r="D21" s="113">
        <v>0.64462809917355368</v>
      </c>
      <c r="E21" s="115">
        <v>39</v>
      </c>
      <c r="F21" s="114">
        <v>26</v>
      </c>
      <c r="G21" s="114">
        <v>26</v>
      </c>
      <c r="H21" s="114">
        <v>25</v>
      </c>
      <c r="I21" s="140">
        <v>28</v>
      </c>
      <c r="J21" s="115">
        <v>11</v>
      </c>
      <c r="K21" s="116">
        <v>39.285714285714285</v>
      </c>
    </row>
    <row r="22" spans="1:11" ht="14.1" customHeight="1" x14ac:dyDescent="0.2">
      <c r="A22" s="306">
        <v>22</v>
      </c>
      <c r="B22" s="307" t="s">
        <v>239</v>
      </c>
      <c r="C22" s="308"/>
      <c r="D22" s="113">
        <v>2</v>
      </c>
      <c r="E22" s="115">
        <v>121</v>
      </c>
      <c r="F22" s="114">
        <v>105</v>
      </c>
      <c r="G22" s="114">
        <v>161</v>
      </c>
      <c r="H22" s="114">
        <v>120</v>
      </c>
      <c r="I22" s="140">
        <v>145</v>
      </c>
      <c r="J22" s="115">
        <v>-24</v>
      </c>
      <c r="K22" s="116">
        <v>-16.551724137931036</v>
      </c>
    </row>
    <row r="23" spans="1:11" ht="14.1" customHeight="1" x14ac:dyDescent="0.2">
      <c r="A23" s="306">
        <v>23</v>
      </c>
      <c r="B23" s="307" t="s">
        <v>240</v>
      </c>
      <c r="C23" s="308"/>
      <c r="D23" s="113">
        <v>0.82644628099173556</v>
      </c>
      <c r="E23" s="115">
        <v>50</v>
      </c>
      <c r="F23" s="114">
        <v>50</v>
      </c>
      <c r="G23" s="114">
        <v>59</v>
      </c>
      <c r="H23" s="114">
        <v>59</v>
      </c>
      <c r="I23" s="140">
        <v>55</v>
      </c>
      <c r="J23" s="115">
        <v>-5</v>
      </c>
      <c r="K23" s="116">
        <v>-9.0909090909090917</v>
      </c>
    </row>
    <row r="24" spans="1:11" ht="14.1" customHeight="1" x14ac:dyDescent="0.2">
      <c r="A24" s="306">
        <v>24</v>
      </c>
      <c r="B24" s="307" t="s">
        <v>241</v>
      </c>
      <c r="C24" s="308"/>
      <c r="D24" s="113">
        <v>7.7685950413223139</v>
      </c>
      <c r="E24" s="115">
        <v>470</v>
      </c>
      <c r="F24" s="114">
        <v>495</v>
      </c>
      <c r="G24" s="114">
        <v>394</v>
      </c>
      <c r="H24" s="114">
        <v>362</v>
      </c>
      <c r="I24" s="140">
        <v>587</v>
      </c>
      <c r="J24" s="115">
        <v>-117</v>
      </c>
      <c r="K24" s="116">
        <v>-19.931856899488928</v>
      </c>
    </row>
    <row r="25" spans="1:11" ht="14.1" customHeight="1" x14ac:dyDescent="0.2">
      <c r="A25" s="306">
        <v>25</v>
      </c>
      <c r="B25" s="307" t="s">
        <v>242</v>
      </c>
      <c r="C25" s="308"/>
      <c r="D25" s="113">
        <v>6.0826446280991737</v>
      </c>
      <c r="E25" s="115">
        <v>368</v>
      </c>
      <c r="F25" s="114">
        <v>326</v>
      </c>
      <c r="G25" s="114">
        <v>342</v>
      </c>
      <c r="H25" s="114">
        <v>309</v>
      </c>
      <c r="I25" s="140">
        <v>405</v>
      </c>
      <c r="J25" s="115">
        <v>-37</v>
      </c>
      <c r="K25" s="116">
        <v>-9.1358024691358022</v>
      </c>
    </row>
    <row r="26" spans="1:11" ht="14.1" customHeight="1" x14ac:dyDescent="0.2">
      <c r="A26" s="306">
        <v>26</v>
      </c>
      <c r="B26" s="307" t="s">
        <v>243</v>
      </c>
      <c r="C26" s="308"/>
      <c r="D26" s="113">
        <v>1.884297520661157</v>
      </c>
      <c r="E26" s="115">
        <v>114</v>
      </c>
      <c r="F26" s="114">
        <v>83</v>
      </c>
      <c r="G26" s="114">
        <v>98</v>
      </c>
      <c r="H26" s="114">
        <v>76</v>
      </c>
      <c r="I26" s="140">
        <v>119</v>
      </c>
      <c r="J26" s="115">
        <v>-5</v>
      </c>
      <c r="K26" s="116">
        <v>-4.2016806722689077</v>
      </c>
    </row>
    <row r="27" spans="1:11" ht="14.1" customHeight="1" x14ac:dyDescent="0.2">
      <c r="A27" s="306">
        <v>27</v>
      </c>
      <c r="B27" s="307" t="s">
        <v>244</v>
      </c>
      <c r="C27" s="308"/>
      <c r="D27" s="113">
        <v>1.6363636363636365</v>
      </c>
      <c r="E27" s="115">
        <v>99</v>
      </c>
      <c r="F27" s="114">
        <v>103</v>
      </c>
      <c r="G27" s="114">
        <v>97</v>
      </c>
      <c r="H27" s="114">
        <v>74</v>
      </c>
      <c r="I27" s="140">
        <v>123</v>
      </c>
      <c r="J27" s="115">
        <v>-24</v>
      </c>
      <c r="K27" s="116">
        <v>-19.512195121951219</v>
      </c>
    </row>
    <row r="28" spans="1:11" ht="14.1" customHeight="1" x14ac:dyDescent="0.2">
      <c r="A28" s="306">
        <v>28</v>
      </c>
      <c r="B28" s="307" t="s">
        <v>245</v>
      </c>
      <c r="C28" s="308"/>
      <c r="D28" s="113">
        <v>1.6859504132231404</v>
      </c>
      <c r="E28" s="115">
        <v>102</v>
      </c>
      <c r="F28" s="114">
        <v>79</v>
      </c>
      <c r="G28" s="114">
        <v>84</v>
      </c>
      <c r="H28" s="114">
        <v>97</v>
      </c>
      <c r="I28" s="140">
        <v>96</v>
      </c>
      <c r="J28" s="115">
        <v>6</v>
      </c>
      <c r="K28" s="116">
        <v>6.25</v>
      </c>
    </row>
    <row r="29" spans="1:11" ht="14.1" customHeight="1" x14ac:dyDescent="0.2">
      <c r="A29" s="306">
        <v>29</v>
      </c>
      <c r="B29" s="307" t="s">
        <v>246</v>
      </c>
      <c r="C29" s="308"/>
      <c r="D29" s="113">
        <v>4.0991735537190079</v>
      </c>
      <c r="E29" s="115">
        <v>248</v>
      </c>
      <c r="F29" s="114">
        <v>183</v>
      </c>
      <c r="G29" s="114">
        <v>240</v>
      </c>
      <c r="H29" s="114">
        <v>216</v>
      </c>
      <c r="I29" s="140">
        <v>228</v>
      </c>
      <c r="J29" s="115">
        <v>20</v>
      </c>
      <c r="K29" s="116">
        <v>8.7719298245614041</v>
      </c>
    </row>
    <row r="30" spans="1:11" ht="14.1" customHeight="1" x14ac:dyDescent="0.2">
      <c r="A30" s="306" t="s">
        <v>247</v>
      </c>
      <c r="B30" s="307" t="s">
        <v>248</v>
      </c>
      <c r="C30" s="308"/>
      <c r="D30" s="113" t="s">
        <v>514</v>
      </c>
      <c r="E30" s="115" t="s">
        <v>514</v>
      </c>
      <c r="F30" s="114" t="s">
        <v>514</v>
      </c>
      <c r="G30" s="114">
        <v>85</v>
      </c>
      <c r="H30" s="114" t="s">
        <v>514</v>
      </c>
      <c r="I30" s="140">
        <v>111</v>
      </c>
      <c r="J30" s="115" t="s">
        <v>514</v>
      </c>
      <c r="K30" s="116" t="s">
        <v>514</v>
      </c>
    </row>
    <row r="31" spans="1:11" ht="14.1" customHeight="1" x14ac:dyDescent="0.2">
      <c r="A31" s="306" t="s">
        <v>249</v>
      </c>
      <c r="B31" s="307" t="s">
        <v>250</v>
      </c>
      <c r="C31" s="308"/>
      <c r="D31" s="113">
        <v>2.4628099173553717</v>
      </c>
      <c r="E31" s="115">
        <v>149</v>
      </c>
      <c r="F31" s="114">
        <v>114</v>
      </c>
      <c r="G31" s="114">
        <v>150</v>
      </c>
      <c r="H31" s="114">
        <v>135</v>
      </c>
      <c r="I31" s="140">
        <v>117</v>
      </c>
      <c r="J31" s="115">
        <v>32</v>
      </c>
      <c r="K31" s="116">
        <v>27.350427350427349</v>
      </c>
    </row>
    <row r="32" spans="1:11" ht="14.1" customHeight="1" x14ac:dyDescent="0.2">
      <c r="A32" s="306">
        <v>31</v>
      </c>
      <c r="B32" s="307" t="s">
        <v>251</v>
      </c>
      <c r="C32" s="308"/>
      <c r="D32" s="113">
        <v>0.33057851239669422</v>
      </c>
      <c r="E32" s="115">
        <v>20</v>
      </c>
      <c r="F32" s="114">
        <v>23</v>
      </c>
      <c r="G32" s="114">
        <v>33</v>
      </c>
      <c r="H32" s="114">
        <v>19</v>
      </c>
      <c r="I32" s="140">
        <v>23</v>
      </c>
      <c r="J32" s="115">
        <v>-3</v>
      </c>
      <c r="K32" s="116">
        <v>-13.043478260869565</v>
      </c>
    </row>
    <row r="33" spans="1:11" ht="14.1" customHeight="1" x14ac:dyDescent="0.2">
      <c r="A33" s="306">
        <v>32</v>
      </c>
      <c r="B33" s="307" t="s">
        <v>252</v>
      </c>
      <c r="C33" s="308"/>
      <c r="D33" s="113">
        <v>3.5371900826446283</v>
      </c>
      <c r="E33" s="115">
        <v>214</v>
      </c>
      <c r="F33" s="114">
        <v>298</v>
      </c>
      <c r="G33" s="114">
        <v>218</v>
      </c>
      <c r="H33" s="114">
        <v>167</v>
      </c>
      <c r="I33" s="140">
        <v>211</v>
      </c>
      <c r="J33" s="115">
        <v>3</v>
      </c>
      <c r="K33" s="116">
        <v>1.4218009478672986</v>
      </c>
    </row>
    <row r="34" spans="1:11" ht="14.1" customHeight="1" x14ac:dyDescent="0.2">
      <c r="A34" s="306">
        <v>33</v>
      </c>
      <c r="B34" s="307" t="s">
        <v>253</v>
      </c>
      <c r="C34" s="308"/>
      <c r="D34" s="113">
        <v>1.9008264462809918</v>
      </c>
      <c r="E34" s="115">
        <v>115</v>
      </c>
      <c r="F34" s="114">
        <v>132</v>
      </c>
      <c r="G34" s="114">
        <v>88</v>
      </c>
      <c r="H34" s="114">
        <v>61</v>
      </c>
      <c r="I34" s="140">
        <v>111</v>
      </c>
      <c r="J34" s="115">
        <v>4</v>
      </c>
      <c r="K34" s="116">
        <v>3.6036036036036037</v>
      </c>
    </row>
    <row r="35" spans="1:11" ht="14.1" customHeight="1" x14ac:dyDescent="0.2">
      <c r="A35" s="306">
        <v>34</v>
      </c>
      <c r="B35" s="307" t="s">
        <v>254</v>
      </c>
      <c r="C35" s="308"/>
      <c r="D35" s="113">
        <v>2.8099173553719008</v>
      </c>
      <c r="E35" s="115">
        <v>170</v>
      </c>
      <c r="F35" s="114">
        <v>159</v>
      </c>
      <c r="G35" s="114">
        <v>135</v>
      </c>
      <c r="H35" s="114">
        <v>113</v>
      </c>
      <c r="I35" s="140">
        <v>207</v>
      </c>
      <c r="J35" s="115">
        <v>-37</v>
      </c>
      <c r="K35" s="116">
        <v>-17.874396135265702</v>
      </c>
    </row>
    <row r="36" spans="1:11" ht="14.1" customHeight="1" x14ac:dyDescent="0.2">
      <c r="A36" s="306">
        <v>41</v>
      </c>
      <c r="B36" s="307" t="s">
        <v>255</v>
      </c>
      <c r="C36" s="308"/>
      <c r="D36" s="113">
        <v>0.66115702479338845</v>
      </c>
      <c r="E36" s="115">
        <v>40</v>
      </c>
      <c r="F36" s="114">
        <v>20</v>
      </c>
      <c r="G36" s="114">
        <v>17</v>
      </c>
      <c r="H36" s="114">
        <v>22</v>
      </c>
      <c r="I36" s="140">
        <v>33</v>
      </c>
      <c r="J36" s="115">
        <v>7</v>
      </c>
      <c r="K36" s="116">
        <v>21.212121212121211</v>
      </c>
    </row>
    <row r="37" spans="1:11" ht="14.1" customHeight="1" x14ac:dyDescent="0.2">
      <c r="A37" s="306">
        <v>42</v>
      </c>
      <c r="B37" s="307" t="s">
        <v>256</v>
      </c>
      <c r="C37" s="308"/>
      <c r="D37" s="113" t="s">
        <v>514</v>
      </c>
      <c r="E37" s="115" t="s">
        <v>514</v>
      </c>
      <c r="F37" s="114" t="s">
        <v>514</v>
      </c>
      <c r="G37" s="114" t="s">
        <v>514</v>
      </c>
      <c r="H37" s="114" t="s">
        <v>514</v>
      </c>
      <c r="I37" s="140" t="s">
        <v>514</v>
      </c>
      <c r="J37" s="115" t="s">
        <v>514</v>
      </c>
      <c r="K37" s="116" t="s">
        <v>514</v>
      </c>
    </row>
    <row r="38" spans="1:11" ht="14.1" customHeight="1" x14ac:dyDescent="0.2">
      <c r="A38" s="306">
        <v>43</v>
      </c>
      <c r="B38" s="307" t="s">
        <v>257</v>
      </c>
      <c r="C38" s="308"/>
      <c r="D38" s="113">
        <v>0.82644628099173556</v>
      </c>
      <c r="E38" s="115">
        <v>50</v>
      </c>
      <c r="F38" s="114">
        <v>40</v>
      </c>
      <c r="G38" s="114">
        <v>62</v>
      </c>
      <c r="H38" s="114">
        <v>27</v>
      </c>
      <c r="I38" s="140">
        <v>33</v>
      </c>
      <c r="J38" s="115">
        <v>17</v>
      </c>
      <c r="K38" s="116">
        <v>51.515151515151516</v>
      </c>
    </row>
    <row r="39" spans="1:11" ht="14.1" customHeight="1" x14ac:dyDescent="0.2">
      <c r="A39" s="306">
        <v>51</v>
      </c>
      <c r="B39" s="307" t="s">
        <v>258</v>
      </c>
      <c r="C39" s="308"/>
      <c r="D39" s="113">
        <v>7.785123966942149</v>
      </c>
      <c r="E39" s="115">
        <v>471</v>
      </c>
      <c r="F39" s="114">
        <v>381</v>
      </c>
      <c r="G39" s="114">
        <v>492</v>
      </c>
      <c r="H39" s="114">
        <v>397</v>
      </c>
      <c r="I39" s="140">
        <v>507</v>
      </c>
      <c r="J39" s="115">
        <v>-36</v>
      </c>
      <c r="K39" s="116">
        <v>-7.1005917159763312</v>
      </c>
    </row>
    <row r="40" spans="1:11" ht="14.1" customHeight="1" x14ac:dyDescent="0.2">
      <c r="A40" s="306" t="s">
        <v>259</v>
      </c>
      <c r="B40" s="307" t="s">
        <v>260</v>
      </c>
      <c r="C40" s="308"/>
      <c r="D40" s="113">
        <v>7.1735537190082646</v>
      </c>
      <c r="E40" s="115">
        <v>434</v>
      </c>
      <c r="F40" s="114">
        <v>343</v>
      </c>
      <c r="G40" s="114">
        <v>465</v>
      </c>
      <c r="H40" s="114">
        <v>377</v>
      </c>
      <c r="I40" s="140">
        <v>458</v>
      </c>
      <c r="J40" s="115">
        <v>-24</v>
      </c>
      <c r="K40" s="116">
        <v>-5.2401746724890828</v>
      </c>
    </row>
    <row r="41" spans="1:11" ht="14.1" customHeight="1" x14ac:dyDescent="0.2">
      <c r="A41" s="306"/>
      <c r="B41" s="307" t="s">
        <v>261</v>
      </c>
      <c r="C41" s="308"/>
      <c r="D41" s="113">
        <v>5.8677685950413228</v>
      </c>
      <c r="E41" s="115">
        <v>355</v>
      </c>
      <c r="F41" s="114">
        <v>300</v>
      </c>
      <c r="G41" s="114">
        <v>392</v>
      </c>
      <c r="H41" s="114">
        <v>325</v>
      </c>
      <c r="I41" s="140">
        <v>386</v>
      </c>
      <c r="J41" s="115">
        <v>-31</v>
      </c>
      <c r="K41" s="116">
        <v>-8.0310880829015545</v>
      </c>
    </row>
    <row r="42" spans="1:11" ht="14.1" customHeight="1" x14ac:dyDescent="0.2">
      <c r="A42" s="306">
        <v>52</v>
      </c>
      <c r="B42" s="307" t="s">
        <v>262</v>
      </c>
      <c r="C42" s="308"/>
      <c r="D42" s="113">
        <v>6.5123966942148757</v>
      </c>
      <c r="E42" s="115">
        <v>394</v>
      </c>
      <c r="F42" s="114">
        <v>387</v>
      </c>
      <c r="G42" s="114">
        <v>297</v>
      </c>
      <c r="H42" s="114">
        <v>266</v>
      </c>
      <c r="I42" s="140">
        <v>382</v>
      </c>
      <c r="J42" s="115">
        <v>12</v>
      </c>
      <c r="K42" s="116">
        <v>3.1413612565445028</v>
      </c>
    </row>
    <row r="43" spans="1:11" ht="14.1" customHeight="1" x14ac:dyDescent="0.2">
      <c r="A43" s="306" t="s">
        <v>263</v>
      </c>
      <c r="B43" s="307" t="s">
        <v>264</v>
      </c>
      <c r="C43" s="308"/>
      <c r="D43" s="113">
        <v>5.2727272727272725</v>
      </c>
      <c r="E43" s="115">
        <v>319</v>
      </c>
      <c r="F43" s="114">
        <v>332</v>
      </c>
      <c r="G43" s="114">
        <v>253</v>
      </c>
      <c r="H43" s="114">
        <v>227</v>
      </c>
      <c r="I43" s="140">
        <v>310</v>
      </c>
      <c r="J43" s="115">
        <v>9</v>
      </c>
      <c r="K43" s="116">
        <v>2.903225806451613</v>
      </c>
    </row>
    <row r="44" spans="1:11" ht="14.1" customHeight="1" x14ac:dyDescent="0.2">
      <c r="A44" s="306">
        <v>53</v>
      </c>
      <c r="B44" s="307" t="s">
        <v>265</v>
      </c>
      <c r="C44" s="308"/>
      <c r="D44" s="113">
        <v>1.024793388429752</v>
      </c>
      <c r="E44" s="115">
        <v>62</v>
      </c>
      <c r="F44" s="114">
        <v>34</v>
      </c>
      <c r="G44" s="114">
        <v>38</v>
      </c>
      <c r="H44" s="114">
        <v>44</v>
      </c>
      <c r="I44" s="140">
        <v>37</v>
      </c>
      <c r="J44" s="115">
        <v>25</v>
      </c>
      <c r="K44" s="116">
        <v>67.567567567567565</v>
      </c>
    </row>
    <row r="45" spans="1:11" ht="14.1" customHeight="1" x14ac:dyDescent="0.2">
      <c r="A45" s="306" t="s">
        <v>266</v>
      </c>
      <c r="B45" s="307" t="s">
        <v>267</v>
      </c>
      <c r="C45" s="308"/>
      <c r="D45" s="113">
        <v>0.92561983471074383</v>
      </c>
      <c r="E45" s="115">
        <v>56</v>
      </c>
      <c r="F45" s="114">
        <v>31</v>
      </c>
      <c r="G45" s="114">
        <v>37</v>
      </c>
      <c r="H45" s="114">
        <v>40</v>
      </c>
      <c r="I45" s="140">
        <v>29</v>
      </c>
      <c r="J45" s="115">
        <v>27</v>
      </c>
      <c r="K45" s="116">
        <v>93.103448275862064</v>
      </c>
    </row>
    <row r="46" spans="1:11" ht="14.1" customHeight="1" x14ac:dyDescent="0.2">
      <c r="A46" s="306">
        <v>54</v>
      </c>
      <c r="B46" s="307" t="s">
        <v>268</v>
      </c>
      <c r="C46" s="308"/>
      <c r="D46" s="113">
        <v>2.330578512396694</v>
      </c>
      <c r="E46" s="115">
        <v>141</v>
      </c>
      <c r="F46" s="114">
        <v>160</v>
      </c>
      <c r="G46" s="114">
        <v>112</v>
      </c>
      <c r="H46" s="114">
        <v>144</v>
      </c>
      <c r="I46" s="140">
        <v>156</v>
      </c>
      <c r="J46" s="115">
        <v>-15</v>
      </c>
      <c r="K46" s="116">
        <v>-9.615384615384615</v>
      </c>
    </row>
    <row r="47" spans="1:11" ht="14.1" customHeight="1" x14ac:dyDescent="0.2">
      <c r="A47" s="306">
        <v>61</v>
      </c>
      <c r="B47" s="307" t="s">
        <v>269</v>
      </c>
      <c r="C47" s="308"/>
      <c r="D47" s="113">
        <v>1.5041322314049588</v>
      </c>
      <c r="E47" s="115">
        <v>91</v>
      </c>
      <c r="F47" s="114">
        <v>78</v>
      </c>
      <c r="G47" s="114">
        <v>71</v>
      </c>
      <c r="H47" s="114">
        <v>78</v>
      </c>
      <c r="I47" s="140">
        <v>98</v>
      </c>
      <c r="J47" s="115">
        <v>-7</v>
      </c>
      <c r="K47" s="116">
        <v>-7.1428571428571432</v>
      </c>
    </row>
    <row r="48" spans="1:11" ht="14.1" customHeight="1" x14ac:dyDescent="0.2">
      <c r="A48" s="306">
        <v>62</v>
      </c>
      <c r="B48" s="307" t="s">
        <v>270</v>
      </c>
      <c r="C48" s="308"/>
      <c r="D48" s="113">
        <v>9.7685950413223139</v>
      </c>
      <c r="E48" s="115">
        <v>591</v>
      </c>
      <c r="F48" s="114">
        <v>407</v>
      </c>
      <c r="G48" s="114">
        <v>470</v>
      </c>
      <c r="H48" s="114">
        <v>388</v>
      </c>
      <c r="I48" s="140">
        <v>457</v>
      </c>
      <c r="J48" s="115">
        <v>134</v>
      </c>
      <c r="K48" s="116">
        <v>29.321663019693656</v>
      </c>
    </row>
    <row r="49" spans="1:11" ht="14.1" customHeight="1" x14ac:dyDescent="0.2">
      <c r="A49" s="306">
        <v>63</v>
      </c>
      <c r="B49" s="307" t="s">
        <v>271</v>
      </c>
      <c r="C49" s="308"/>
      <c r="D49" s="113">
        <v>2.6776859504132231</v>
      </c>
      <c r="E49" s="115">
        <v>162</v>
      </c>
      <c r="F49" s="114">
        <v>197</v>
      </c>
      <c r="G49" s="114">
        <v>148</v>
      </c>
      <c r="H49" s="114">
        <v>183</v>
      </c>
      <c r="I49" s="140">
        <v>170</v>
      </c>
      <c r="J49" s="115">
        <v>-8</v>
      </c>
      <c r="K49" s="116">
        <v>-4.7058823529411766</v>
      </c>
    </row>
    <row r="50" spans="1:11" ht="14.1" customHeight="1" x14ac:dyDescent="0.2">
      <c r="A50" s="306" t="s">
        <v>272</v>
      </c>
      <c r="B50" s="307" t="s">
        <v>273</v>
      </c>
      <c r="C50" s="308"/>
      <c r="D50" s="113">
        <v>0.54545454545454541</v>
      </c>
      <c r="E50" s="115">
        <v>33</v>
      </c>
      <c r="F50" s="114">
        <v>44</v>
      </c>
      <c r="G50" s="114">
        <v>19</v>
      </c>
      <c r="H50" s="114">
        <v>32</v>
      </c>
      <c r="I50" s="140">
        <v>35</v>
      </c>
      <c r="J50" s="115">
        <v>-2</v>
      </c>
      <c r="K50" s="116">
        <v>-5.7142857142857144</v>
      </c>
    </row>
    <row r="51" spans="1:11" ht="14.1" customHeight="1" x14ac:dyDescent="0.2">
      <c r="A51" s="306" t="s">
        <v>274</v>
      </c>
      <c r="B51" s="307" t="s">
        <v>275</v>
      </c>
      <c r="C51" s="308"/>
      <c r="D51" s="113">
        <v>1.8512396694214877</v>
      </c>
      <c r="E51" s="115">
        <v>112</v>
      </c>
      <c r="F51" s="114">
        <v>111</v>
      </c>
      <c r="G51" s="114">
        <v>104</v>
      </c>
      <c r="H51" s="114">
        <v>128</v>
      </c>
      <c r="I51" s="140">
        <v>118</v>
      </c>
      <c r="J51" s="115">
        <v>-6</v>
      </c>
      <c r="K51" s="116">
        <v>-5.0847457627118642</v>
      </c>
    </row>
    <row r="52" spans="1:11" ht="14.1" customHeight="1" x14ac:dyDescent="0.2">
      <c r="A52" s="306">
        <v>71</v>
      </c>
      <c r="B52" s="307" t="s">
        <v>276</v>
      </c>
      <c r="C52" s="308"/>
      <c r="D52" s="113">
        <v>6.3636363636363633</v>
      </c>
      <c r="E52" s="115">
        <v>385</v>
      </c>
      <c r="F52" s="114">
        <v>291</v>
      </c>
      <c r="G52" s="114">
        <v>348</v>
      </c>
      <c r="H52" s="114">
        <v>268</v>
      </c>
      <c r="I52" s="140">
        <v>412</v>
      </c>
      <c r="J52" s="115">
        <v>-27</v>
      </c>
      <c r="K52" s="116">
        <v>-6.5533980582524274</v>
      </c>
    </row>
    <row r="53" spans="1:11" ht="14.1" customHeight="1" x14ac:dyDescent="0.2">
      <c r="A53" s="306" t="s">
        <v>277</v>
      </c>
      <c r="B53" s="307" t="s">
        <v>278</v>
      </c>
      <c r="C53" s="308"/>
      <c r="D53" s="113">
        <v>2.1322314049586777</v>
      </c>
      <c r="E53" s="115">
        <v>129</v>
      </c>
      <c r="F53" s="114">
        <v>107</v>
      </c>
      <c r="G53" s="114">
        <v>117</v>
      </c>
      <c r="H53" s="114">
        <v>79</v>
      </c>
      <c r="I53" s="140">
        <v>135</v>
      </c>
      <c r="J53" s="115">
        <v>-6</v>
      </c>
      <c r="K53" s="116">
        <v>-4.4444444444444446</v>
      </c>
    </row>
    <row r="54" spans="1:11" ht="14.1" customHeight="1" x14ac:dyDescent="0.2">
      <c r="A54" s="306" t="s">
        <v>279</v>
      </c>
      <c r="B54" s="307" t="s">
        <v>280</v>
      </c>
      <c r="C54" s="308"/>
      <c r="D54" s="113">
        <v>3.2892561983471076</v>
      </c>
      <c r="E54" s="115">
        <v>199</v>
      </c>
      <c r="F54" s="114">
        <v>159</v>
      </c>
      <c r="G54" s="114">
        <v>204</v>
      </c>
      <c r="H54" s="114">
        <v>155</v>
      </c>
      <c r="I54" s="140">
        <v>233</v>
      </c>
      <c r="J54" s="115">
        <v>-34</v>
      </c>
      <c r="K54" s="116">
        <v>-14.592274678111588</v>
      </c>
    </row>
    <row r="55" spans="1:11" ht="14.1" customHeight="1" x14ac:dyDescent="0.2">
      <c r="A55" s="306">
        <v>72</v>
      </c>
      <c r="B55" s="307" t="s">
        <v>281</v>
      </c>
      <c r="C55" s="308"/>
      <c r="D55" s="113">
        <v>1.9834710743801653</v>
      </c>
      <c r="E55" s="115">
        <v>120</v>
      </c>
      <c r="F55" s="114">
        <v>60</v>
      </c>
      <c r="G55" s="114">
        <v>77</v>
      </c>
      <c r="H55" s="114">
        <v>82</v>
      </c>
      <c r="I55" s="140">
        <v>108</v>
      </c>
      <c r="J55" s="115">
        <v>12</v>
      </c>
      <c r="K55" s="116">
        <v>11.111111111111111</v>
      </c>
    </row>
    <row r="56" spans="1:11" ht="14.1" customHeight="1" x14ac:dyDescent="0.2">
      <c r="A56" s="306" t="s">
        <v>282</v>
      </c>
      <c r="B56" s="307" t="s">
        <v>283</v>
      </c>
      <c r="C56" s="308"/>
      <c r="D56" s="113">
        <v>0.56198347107438018</v>
      </c>
      <c r="E56" s="115">
        <v>34</v>
      </c>
      <c r="F56" s="114">
        <v>23</v>
      </c>
      <c r="G56" s="114">
        <v>17</v>
      </c>
      <c r="H56" s="114">
        <v>19</v>
      </c>
      <c r="I56" s="140">
        <v>31</v>
      </c>
      <c r="J56" s="115">
        <v>3</v>
      </c>
      <c r="K56" s="116">
        <v>9.67741935483871</v>
      </c>
    </row>
    <row r="57" spans="1:11" ht="14.1" customHeight="1" x14ac:dyDescent="0.2">
      <c r="A57" s="306" t="s">
        <v>284</v>
      </c>
      <c r="B57" s="307" t="s">
        <v>285</v>
      </c>
      <c r="C57" s="308"/>
      <c r="D57" s="113">
        <v>1.024793388429752</v>
      </c>
      <c r="E57" s="115">
        <v>62</v>
      </c>
      <c r="F57" s="114">
        <v>29</v>
      </c>
      <c r="G57" s="114">
        <v>34</v>
      </c>
      <c r="H57" s="114">
        <v>50</v>
      </c>
      <c r="I57" s="140">
        <v>49</v>
      </c>
      <c r="J57" s="115">
        <v>13</v>
      </c>
      <c r="K57" s="116">
        <v>26.530612244897959</v>
      </c>
    </row>
    <row r="58" spans="1:11" ht="14.1" customHeight="1" x14ac:dyDescent="0.2">
      <c r="A58" s="306">
        <v>73</v>
      </c>
      <c r="B58" s="307" t="s">
        <v>286</v>
      </c>
      <c r="C58" s="308"/>
      <c r="D58" s="113">
        <v>1.4710743801652892</v>
      </c>
      <c r="E58" s="115">
        <v>89</v>
      </c>
      <c r="F58" s="114">
        <v>53</v>
      </c>
      <c r="G58" s="114">
        <v>70</v>
      </c>
      <c r="H58" s="114">
        <v>64</v>
      </c>
      <c r="I58" s="140">
        <v>77</v>
      </c>
      <c r="J58" s="115">
        <v>12</v>
      </c>
      <c r="K58" s="116">
        <v>15.584415584415584</v>
      </c>
    </row>
    <row r="59" spans="1:11" ht="14.1" customHeight="1" x14ac:dyDescent="0.2">
      <c r="A59" s="306" t="s">
        <v>287</v>
      </c>
      <c r="B59" s="307" t="s">
        <v>288</v>
      </c>
      <c r="C59" s="308"/>
      <c r="D59" s="113">
        <v>1.2231404958677685</v>
      </c>
      <c r="E59" s="115">
        <v>74</v>
      </c>
      <c r="F59" s="114">
        <v>42</v>
      </c>
      <c r="G59" s="114">
        <v>51</v>
      </c>
      <c r="H59" s="114">
        <v>52</v>
      </c>
      <c r="I59" s="140">
        <v>62</v>
      </c>
      <c r="J59" s="115">
        <v>12</v>
      </c>
      <c r="K59" s="116">
        <v>19.35483870967742</v>
      </c>
    </row>
    <row r="60" spans="1:11" ht="14.1" customHeight="1" x14ac:dyDescent="0.2">
      <c r="A60" s="306">
        <v>81</v>
      </c>
      <c r="B60" s="307" t="s">
        <v>289</v>
      </c>
      <c r="C60" s="308"/>
      <c r="D60" s="113">
        <v>7.6363636363636367</v>
      </c>
      <c r="E60" s="115">
        <v>462</v>
      </c>
      <c r="F60" s="114">
        <v>272</v>
      </c>
      <c r="G60" s="114">
        <v>408</v>
      </c>
      <c r="H60" s="114">
        <v>284</v>
      </c>
      <c r="I60" s="140">
        <v>361</v>
      </c>
      <c r="J60" s="115">
        <v>101</v>
      </c>
      <c r="K60" s="116">
        <v>27.977839335180054</v>
      </c>
    </row>
    <row r="61" spans="1:11" ht="14.1" customHeight="1" x14ac:dyDescent="0.2">
      <c r="A61" s="306" t="s">
        <v>290</v>
      </c>
      <c r="B61" s="307" t="s">
        <v>291</v>
      </c>
      <c r="C61" s="308"/>
      <c r="D61" s="113">
        <v>1.4380165289256199</v>
      </c>
      <c r="E61" s="115">
        <v>87</v>
      </c>
      <c r="F61" s="114">
        <v>48</v>
      </c>
      <c r="G61" s="114">
        <v>59</v>
      </c>
      <c r="H61" s="114">
        <v>53</v>
      </c>
      <c r="I61" s="140">
        <v>89</v>
      </c>
      <c r="J61" s="115">
        <v>-2</v>
      </c>
      <c r="K61" s="116">
        <v>-2.2471910112359552</v>
      </c>
    </row>
    <row r="62" spans="1:11" ht="14.1" customHeight="1" x14ac:dyDescent="0.2">
      <c r="A62" s="306" t="s">
        <v>292</v>
      </c>
      <c r="B62" s="307" t="s">
        <v>293</v>
      </c>
      <c r="C62" s="308"/>
      <c r="D62" s="113">
        <v>2.7768595041322315</v>
      </c>
      <c r="E62" s="115">
        <v>168</v>
      </c>
      <c r="F62" s="114">
        <v>118</v>
      </c>
      <c r="G62" s="114">
        <v>210</v>
      </c>
      <c r="H62" s="114">
        <v>118</v>
      </c>
      <c r="I62" s="140">
        <v>132</v>
      </c>
      <c r="J62" s="115">
        <v>36</v>
      </c>
      <c r="K62" s="116">
        <v>27.272727272727273</v>
      </c>
    </row>
    <row r="63" spans="1:11" ht="14.1" customHeight="1" x14ac:dyDescent="0.2">
      <c r="A63" s="306"/>
      <c r="B63" s="307" t="s">
        <v>294</v>
      </c>
      <c r="C63" s="308"/>
      <c r="D63" s="113">
        <v>2.4132231404958677</v>
      </c>
      <c r="E63" s="115">
        <v>146</v>
      </c>
      <c r="F63" s="114">
        <v>108</v>
      </c>
      <c r="G63" s="114">
        <v>183</v>
      </c>
      <c r="H63" s="114">
        <v>105</v>
      </c>
      <c r="I63" s="140">
        <v>109</v>
      </c>
      <c r="J63" s="115">
        <v>37</v>
      </c>
      <c r="K63" s="116">
        <v>33.944954128440365</v>
      </c>
    </row>
    <row r="64" spans="1:11" ht="14.1" customHeight="1" x14ac:dyDescent="0.2">
      <c r="A64" s="306" t="s">
        <v>295</v>
      </c>
      <c r="B64" s="307" t="s">
        <v>296</v>
      </c>
      <c r="C64" s="308"/>
      <c r="D64" s="113">
        <v>1.2892561983471074</v>
      </c>
      <c r="E64" s="115">
        <v>78</v>
      </c>
      <c r="F64" s="114">
        <v>44</v>
      </c>
      <c r="G64" s="114">
        <v>64</v>
      </c>
      <c r="H64" s="114">
        <v>47</v>
      </c>
      <c r="I64" s="140">
        <v>56</v>
      </c>
      <c r="J64" s="115">
        <v>22</v>
      </c>
      <c r="K64" s="116">
        <v>39.285714285714285</v>
      </c>
    </row>
    <row r="65" spans="1:11" ht="14.1" customHeight="1" x14ac:dyDescent="0.2">
      <c r="A65" s="306" t="s">
        <v>297</v>
      </c>
      <c r="B65" s="307" t="s">
        <v>298</v>
      </c>
      <c r="C65" s="308"/>
      <c r="D65" s="113">
        <v>1.2066115702479339</v>
      </c>
      <c r="E65" s="115">
        <v>73</v>
      </c>
      <c r="F65" s="114">
        <v>39</v>
      </c>
      <c r="G65" s="114">
        <v>52</v>
      </c>
      <c r="H65" s="114">
        <v>37</v>
      </c>
      <c r="I65" s="140">
        <v>52</v>
      </c>
      <c r="J65" s="115">
        <v>21</v>
      </c>
      <c r="K65" s="116">
        <v>40.384615384615387</v>
      </c>
    </row>
    <row r="66" spans="1:11" ht="14.1" customHeight="1" x14ac:dyDescent="0.2">
      <c r="A66" s="306">
        <v>82</v>
      </c>
      <c r="B66" s="307" t="s">
        <v>299</v>
      </c>
      <c r="C66" s="308"/>
      <c r="D66" s="113">
        <v>4.330578512396694</v>
      </c>
      <c r="E66" s="115">
        <v>262</v>
      </c>
      <c r="F66" s="114">
        <v>178</v>
      </c>
      <c r="G66" s="114">
        <v>289</v>
      </c>
      <c r="H66" s="114">
        <v>176</v>
      </c>
      <c r="I66" s="140">
        <v>195</v>
      </c>
      <c r="J66" s="115">
        <v>67</v>
      </c>
      <c r="K66" s="116">
        <v>34.358974358974358</v>
      </c>
    </row>
    <row r="67" spans="1:11" ht="14.1" customHeight="1" x14ac:dyDescent="0.2">
      <c r="A67" s="306" t="s">
        <v>300</v>
      </c>
      <c r="B67" s="307" t="s">
        <v>301</v>
      </c>
      <c r="C67" s="308"/>
      <c r="D67" s="113">
        <v>3.1239669421487601</v>
      </c>
      <c r="E67" s="115">
        <v>189</v>
      </c>
      <c r="F67" s="114">
        <v>136</v>
      </c>
      <c r="G67" s="114">
        <v>230</v>
      </c>
      <c r="H67" s="114">
        <v>134</v>
      </c>
      <c r="I67" s="140">
        <v>134</v>
      </c>
      <c r="J67" s="115">
        <v>55</v>
      </c>
      <c r="K67" s="116">
        <v>41.044776119402982</v>
      </c>
    </row>
    <row r="68" spans="1:11" ht="14.1" customHeight="1" x14ac:dyDescent="0.2">
      <c r="A68" s="306" t="s">
        <v>302</v>
      </c>
      <c r="B68" s="307" t="s">
        <v>303</v>
      </c>
      <c r="C68" s="308"/>
      <c r="D68" s="113">
        <v>0.64462809917355368</v>
      </c>
      <c r="E68" s="115">
        <v>39</v>
      </c>
      <c r="F68" s="114">
        <v>25</v>
      </c>
      <c r="G68" s="114">
        <v>44</v>
      </c>
      <c r="H68" s="114">
        <v>15</v>
      </c>
      <c r="I68" s="140">
        <v>40</v>
      </c>
      <c r="J68" s="115">
        <v>-1</v>
      </c>
      <c r="K68" s="116">
        <v>-2.5</v>
      </c>
    </row>
    <row r="69" spans="1:11" ht="14.1" customHeight="1" x14ac:dyDescent="0.2">
      <c r="A69" s="306">
        <v>83</v>
      </c>
      <c r="B69" s="307" t="s">
        <v>304</v>
      </c>
      <c r="C69" s="308"/>
      <c r="D69" s="113">
        <v>3.3223140495867769</v>
      </c>
      <c r="E69" s="115">
        <v>201</v>
      </c>
      <c r="F69" s="114">
        <v>157</v>
      </c>
      <c r="G69" s="114">
        <v>242</v>
      </c>
      <c r="H69" s="114">
        <v>150</v>
      </c>
      <c r="I69" s="140">
        <v>259</v>
      </c>
      <c r="J69" s="115">
        <v>-58</v>
      </c>
      <c r="K69" s="116">
        <v>-22.393822393822393</v>
      </c>
    </row>
    <row r="70" spans="1:11" ht="14.1" customHeight="1" x14ac:dyDescent="0.2">
      <c r="A70" s="306" t="s">
        <v>305</v>
      </c>
      <c r="B70" s="307" t="s">
        <v>306</v>
      </c>
      <c r="C70" s="308"/>
      <c r="D70" s="113">
        <v>2.5454545454545454</v>
      </c>
      <c r="E70" s="115">
        <v>154</v>
      </c>
      <c r="F70" s="114">
        <v>138</v>
      </c>
      <c r="G70" s="114">
        <v>218</v>
      </c>
      <c r="H70" s="114">
        <v>128</v>
      </c>
      <c r="I70" s="140">
        <v>226</v>
      </c>
      <c r="J70" s="115">
        <v>-72</v>
      </c>
      <c r="K70" s="116">
        <v>-31.858407079646017</v>
      </c>
    </row>
    <row r="71" spans="1:11" ht="14.1" customHeight="1" x14ac:dyDescent="0.2">
      <c r="A71" s="306"/>
      <c r="B71" s="307" t="s">
        <v>307</v>
      </c>
      <c r="C71" s="308"/>
      <c r="D71" s="113">
        <v>1.4214876033057851</v>
      </c>
      <c r="E71" s="115">
        <v>86</v>
      </c>
      <c r="F71" s="114">
        <v>66</v>
      </c>
      <c r="G71" s="114">
        <v>124</v>
      </c>
      <c r="H71" s="114">
        <v>62</v>
      </c>
      <c r="I71" s="140">
        <v>107</v>
      </c>
      <c r="J71" s="115">
        <v>-21</v>
      </c>
      <c r="K71" s="116">
        <v>-19.626168224299064</v>
      </c>
    </row>
    <row r="72" spans="1:11" ht="14.1" customHeight="1" x14ac:dyDescent="0.2">
      <c r="A72" s="306">
        <v>84</v>
      </c>
      <c r="B72" s="307" t="s">
        <v>308</v>
      </c>
      <c r="C72" s="308"/>
      <c r="D72" s="113">
        <v>1.5867768595041323</v>
      </c>
      <c r="E72" s="115">
        <v>96</v>
      </c>
      <c r="F72" s="114">
        <v>49</v>
      </c>
      <c r="G72" s="114">
        <v>151</v>
      </c>
      <c r="H72" s="114">
        <v>122</v>
      </c>
      <c r="I72" s="140">
        <v>240</v>
      </c>
      <c r="J72" s="115">
        <v>-144</v>
      </c>
      <c r="K72" s="116">
        <v>-60</v>
      </c>
    </row>
    <row r="73" spans="1:11" ht="14.1" customHeight="1" x14ac:dyDescent="0.2">
      <c r="A73" s="306" t="s">
        <v>309</v>
      </c>
      <c r="B73" s="307" t="s">
        <v>310</v>
      </c>
      <c r="C73" s="308"/>
      <c r="D73" s="113">
        <v>0.94214876033057848</v>
      </c>
      <c r="E73" s="115">
        <v>57</v>
      </c>
      <c r="F73" s="114">
        <v>23</v>
      </c>
      <c r="G73" s="114">
        <v>99</v>
      </c>
      <c r="H73" s="114">
        <v>104</v>
      </c>
      <c r="I73" s="140">
        <v>192</v>
      </c>
      <c r="J73" s="115">
        <v>-135</v>
      </c>
      <c r="K73" s="116">
        <v>-70.3125</v>
      </c>
    </row>
    <row r="74" spans="1:11" ht="14.1" customHeight="1" x14ac:dyDescent="0.2">
      <c r="A74" s="306" t="s">
        <v>311</v>
      </c>
      <c r="B74" s="307" t="s">
        <v>312</v>
      </c>
      <c r="C74" s="308"/>
      <c r="D74" s="113">
        <v>0.23140495867768596</v>
      </c>
      <c r="E74" s="115">
        <v>14</v>
      </c>
      <c r="F74" s="114">
        <v>8</v>
      </c>
      <c r="G74" s="114">
        <v>24</v>
      </c>
      <c r="H74" s="114">
        <v>6</v>
      </c>
      <c r="I74" s="140">
        <v>22</v>
      </c>
      <c r="J74" s="115">
        <v>-8</v>
      </c>
      <c r="K74" s="116">
        <v>-36.363636363636367</v>
      </c>
    </row>
    <row r="75" spans="1:11" ht="14.1" customHeight="1" x14ac:dyDescent="0.2">
      <c r="A75" s="306" t="s">
        <v>313</v>
      </c>
      <c r="B75" s="307" t="s">
        <v>314</v>
      </c>
      <c r="C75" s="308"/>
      <c r="D75" s="113" t="s">
        <v>514</v>
      </c>
      <c r="E75" s="115" t="s">
        <v>514</v>
      </c>
      <c r="F75" s="114" t="s">
        <v>514</v>
      </c>
      <c r="G75" s="114" t="s">
        <v>514</v>
      </c>
      <c r="H75" s="114" t="s">
        <v>514</v>
      </c>
      <c r="I75" s="140" t="s">
        <v>514</v>
      </c>
      <c r="J75" s="115" t="s">
        <v>514</v>
      </c>
      <c r="K75" s="116" t="s">
        <v>514</v>
      </c>
    </row>
    <row r="76" spans="1:11" ht="14.1" customHeight="1" x14ac:dyDescent="0.2">
      <c r="A76" s="306">
        <v>91</v>
      </c>
      <c r="B76" s="307" t="s">
        <v>315</v>
      </c>
      <c r="C76" s="308"/>
      <c r="D76" s="113" t="s">
        <v>514</v>
      </c>
      <c r="E76" s="115" t="s">
        <v>514</v>
      </c>
      <c r="F76" s="114" t="s">
        <v>514</v>
      </c>
      <c r="G76" s="114">
        <v>16</v>
      </c>
      <c r="H76" s="114" t="s">
        <v>514</v>
      </c>
      <c r="I76" s="140">
        <v>12</v>
      </c>
      <c r="J76" s="115" t="s">
        <v>514</v>
      </c>
      <c r="K76" s="116" t="s">
        <v>514</v>
      </c>
    </row>
    <row r="77" spans="1:11" ht="14.1" customHeight="1" x14ac:dyDescent="0.2">
      <c r="A77" s="306">
        <v>92</v>
      </c>
      <c r="B77" s="307" t="s">
        <v>316</v>
      </c>
      <c r="C77" s="308"/>
      <c r="D77" s="113">
        <v>0.39669421487603307</v>
      </c>
      <c r="E77" s="115">
        <v>24</v>
      </c>
      <c r="F77" s="114">
        <v>21</v>
      </c>
      <c r="G77" s="114">
        <v>18</v>
      </c>
      <c r="H77" s="114">
        <v>13</v>
      </c>
      <c r="I77" s="140">
        <v>14</v>
      </c>
      <c r="J77" s="115">
        <v>10</v>
      </c>
      <c r="K77" s="116">
        <v>71.428571428571431</v>
      </c>
    </row>
    <row r="78" spans="1:11" ht="14.1" customHeight="1" x14ac:dyDescent="0.2">
      <c r="A78" s="306">
        <v>93</v>
      </c>
      <c r="B78" s="307" t="s">
        <v>317</v>
      </c>
      <c r="C78" s="308"/>
      <c r="D78" s="113">
        <v>0.42975206611570249</v>
      </c>
      <c r="E78" s="115">
        <v>26</v>
      </c>
      <c r="F78" s="114">
        <v>17</v>
      </c>
      <c r="G78" s="114">
        <v>29</v>
      </c>
      <c r="H78" s="114">
        <v>20</v>
      </c>
      <c r="I78" s="140">
        <v>17</v>
      </c>
      <c r="J78" s="115">
        <v>9</v>
      </c>
      <c r="K78" s="116">
        <v>52.941176470588232</v>
      </c>
    </row>
    <row r="79" spans="1:11" ht="14.1" customHeight="1" x14ac:dyDescent="0.2">
      <c r="A79" s="306">
        <v>94</v>
      </c>
      <c r="B79" s="307" t="s">
        <v>318</v>
      </c>
      <c r="C79" s="308"/>
      <c r="D79" s="113">
        <v>0.72727272727272729</v>
      </c>
      <c r="E79" s="115">
        <v>44</v>
      </c>
      <c r="F79" s="114">
        <v>11</v>
      </c>
      <c r="G79" s="114">
        <v>15</v>
      </c>
      <c r="H79" s="114">
        <v>12</v>
      </c>
      <c r="I79" s="140">
        <v>11</v>
      </c>
      <c r="J79" s="115">
        <v>33</v>
      </c>
      <c r="K79" s="116" t="s">
        <v>515</v>
      </c>
    </row>
    <row r="80" spans="1:11" ht="14.1" customHeight="1" x14ac:dyDescent="0.2">
      <c r="A80" s="306" t="s">
        <v>319</v>
      </c>
      <c r="B80" s="307" t="s">
        <v>320</v>
      </c>
      <c r="C80" s="308"/>
      <c r="D80" s="113" t="s">
        <v>514</v>
      </c>
      <c r="E80" s="115" t="s">
        <v>514</v>
      </c>
      <c r="F80" s="114">
        <v>0</v>
      </c>
      <c r="G80" s="114" t="s">
        <v>514</v>
      </c>
      <c r="H80" s="114">
        <v>0</v>
      </c>
      <c r="I80" s="140" t="s">
        <v>514</v>
      </c>
      <c r="J80" s="115" t="s">
        <v>514</v>
      </c>
      <c r="K80" s="116" t="s">
        <v>514</v>
      </c>
    </row>
    <row r="81" spans="1:11" ht="14.1" customHeight="1" x14ac:dyDescent="0.2">
      <c r="A81" s="310" t="s">
        <v>321</v>
      </c>
      <c r="B81" s="311" t="s">
        <v>334</v>
      </c>
      <c r="C81" s="312"/>
      <c r="D81" s="125">
        <v>0.80991735537190079</v>
      </c>
      <c r="E81" s="143">
        <v>49</v>
      </c>
      <c r="F81" s="144">
        <v>45</v>
      </c>
      <c r="G81" s="144">
        <v>93</v>
      </c>
      <c r="H81" s="144">
        <v>38</v>
      </c>
      <c r="I81" s="145">
        <v>29</v>
      </c>
      <c r="J81" s="143">
        <v>20</v>
      </c>
      <c r="K81" s="146">
        <v>68.965517241379317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75233</v>
      </c>
      <c r="C10" s="114">
        <v>36966</v>
      </c>
      <c r="D10" s="114">
        <v>38267</v>
      </c>
      <c r="E10" s="114">
        <v>56821</v>
      </c>
      <c r="F10" s="114">
        <v>17144</v>
      </c>
      <c r="G10" s="114">
        <v>8376</v>
      </c>
      <c r="H10" s="114">
        <v>23410</v>
      </c>
      <c r="I10" s="115">
        <v>12535</v>
      </c>
      <c r="J10" s="114">
        <v>9709</v>
      </c>
      <c r="K10" s="114">
        <v>2826</v>
      </c>
      <c r="L10" s="423">
        <v>5183</v>
      </c>
      <c r="M10" s="424">
        <v>6608</v>
      </c>
    </row>
    <row r="11" spans="1:13" ht="11.1" customHeight="1" x14ac:dyDescent="0.2">
      <c r="A11" s="422" t="s">
        <v>388</v>
      </c>
      <c r="B11" s="115">
        <v>77468</v>
      </c>
      <c r="C11" s="114">
        <v>38855</v>
      </c>
      <c r="D11" s="114">
        <v>38613</v>
      </c>
      <c r="E11" s="114">
        <v>58742</v>
      </c>
      <c r="F11" s="114">
        <v>17471</v>
      </c>
      <c r="G11" s="114">
        <v>8297</v>
      </c>
      <c r="H11" s="114">
        <v>24432</v>
      </c>
      <c r="I11" s="115">
        <v>12507</v>
      </c>
      <c r="J11" s="114">
        <v>9515</v>
      </c>
      <c r="K11" s="114">
        <v>2992</v>
      </c>
      <c r="L11" s="423">
        <v>6644</v>
      </c>
      <c r="M11" s="424">
        <v>4420</v>
      </c>
    </row>
    <row r="12" spans="1:13" ht="11.1" customHeight="1" x14ac:dyDescent="0.2">
      <c r="A12" s="422" t="s">
        <v>389</v>
      </c>
      <c r="B12" s="115">
        <v>78882</v>
      </c>
      <c r="C12" s="114">
        <v>39618</v>
      </c>
      <c r="D12" s="114">
        <v>39264</v>
      </c>
      <c r="E12" s="114">
        <v>59842</v>
      </c>
      <c r="F12" s="114">
        <v>17733</v>
      </c>
      <c r="G12" s="114">
        <v>8795</v>
      </c>
      <c r="H12" s="114">
        <v>24911</v>
      </c>
      <c r="I12" s="115">
        <v>12364</v>
      </c>
      <c r="J12" s="114">
        <v>9295</v>
      </c>
      <c r="K12" s="114">
        <v>3069</v>
      </c>
      <c r="L12" s="423">
        <v>7493</v>
      </c>
      <c r="M12" s="424">
        <v>6016</v>
      </c>
    </row>
    <row r="13" spans="1:13" s="110" customFormat="1" ht="11.1" customHeight="1" x14ac:dyDescent="0.2">
      <c r="A13" s="422" t="s">
        <v>390</v>
      </c>
      <c r="B13" s="115">
        <v>77011</v>
      </c>
      <c r="C13" s="114">
        <v>38094</v>
      </c>
      <c r="D13" s="114">
        <v>38917</v>
      </c>
      <c r="E13" s="114">
        <v>58149</v>
      </c>
      <c r="F13" s="114">
        <v>17567</v>
      </c>
      <c r="G13" s="114">
        <v>8273</v>
      </c>
      <c r="H13" s="114">
        <v>24663</v>
      </c>
      <c r="I13" s="115">
        <v>12292</v>
      </c>
      <c r="J13" s="114">
        <v>9268</v>
      </c>
      <c r="K13" s="114">
        <v>3024</v>
      </c>
      <c r="L13" s="423">
        <v>4045</v>
      </c>
      <c r="M13" s="424">
        <v>6013</v>
      </c>
    </row>
    <row r="14" spans="1:13" ht="15" customHeight="1" x14ac:dyDescent="0.2">
      <c r="A14" s="422" t="s">
        <v>391</v>
      </c>
      <c r="B14" s="115">
        <v>76698</v>
      </c>
      <c r="C14" s="114">
        <v>38116</v>
      </c>
      <c r="D14" s="114">
        <v>38582</v>
      </c>
      <c r="E14" s="114">
        <v>56298</v>
      </c>
      <c r="F14" s="114">
        <v>19250</v>
      </c>
      <c r="G14" s="114">
        <v>7973</v>
      </c>
      <c r="H14" s="114">
        <v>24753</v>
      </c>
      <c r="I14" s="115">
        <v>12344</v>
      </c>
      <c r="J14" s="114">
        <v>9368</v>
      </c>
      <c r="K14" s="114">
        <v>2976</v>
      </c>
      <c r="L14" s="423">
        <v>6683</v>
      </c>
      <c r="M14" s="424">
        <v>7107</v>
      </c>
    </row>
    <row r="15" spans="1:13" ht="11.1" customHeight="1" x14ac:dyDescent="0.2">
      <c r="A15" s="422" t="s">
        <v>388</v>
      </c>
      <c r="B15" s="115">
        <v>78498</v>
      </c>
      <c r="C15" s="114">
        <v>39590</v>
      </c>
      <c r="D15" s="114">
        <v>38908</v>
      </c>
      <c r="E15" s="114">
        <v>57284</v>
      </c>
      <c r="F15" s="114">
        <v>20124</v>
      </c>
      <c r="G15" s="114">
        <v>7761</v>
      </c>
      <c r="H15" s="114">
        <v>25727</v>
      </c>
      <c r="I15" s="115">
        <v>12198</v>
      </c>
      <c r="J15" s="114">
        <v>9095</v>
      </c>
      <c r="K15" s="114">
        <v>3103</v>
      </c>
      <c r="L15" s="423">
        <v>6114</v>
      </c>
      <c r="M15" s="424">
        <v>4327</v>
      </c>
    </row>
    <row r="16" spans="1:13" ht="11.1" customHeight="1" x14ac:dyDescent="0.2">
      <c r="A16" s="422" t="s">
        <v>389</v>
      </c>
      <c r="B16" s="115">
        <v>79480</v>
      </c>
      <c r="C16" s="114">
        <v>40244</v>
      </c>
      <c r="D16" s="114">
        <v>39236</v>
      </c>
      <c r="E16" s="114">
        <v>58286</v>
      </c>
      <c r="F16" s="114">
        <v>20714</v>
      </c>
      <c r="G16" s="114">
        <v>8246</v>
      </c>
      <c r="H16" s="114">
        <v>26112</v>
      </c>
      <c r="I16" s="115">
        <v>12178</v>
      </c>
      <c r="J16" s="114">
        <v>8949</v>
      </c>
      <c r="K16" s="114">
        <v>3229</v>
      </c>
      <c r="L16" s="423">
        <v>6553</v>
      </c>
      <c r="M16" s="424">
        <v>5777</v>
      </c>
    </row>
    <row r="17" spans="1:13" s="110" customFormat="1" ht="11.1" customHeight="1" x14ac:dyDescent="0.2">
      <c r="A17" s="422" t="s">
        <v>390</v>
      </c>
      <c r="B17" s="115">
        <v>77871</v>
      </c>
      <c r="C17" s="114">
        <v>38786</v>
      </c>
      <c r="D17" s="114">
        <v>39085</v>
      </c>
      <c r="E17" s="114">
        <v>57361</v>
      </c>
      <c r="F17" s="114">
        <v>20452</v>
      </c>
      <c r="G17" s="114">
        <v>7763</v>
      </c>
      <c r="H17" s="114">
        <v>25946</v>
      </c>
      <c r="I17" s="115">
        <v>12094</v>
      </c>
      <c r="J17" s="114">
        <v>8900</v>
      </c>
      <c r="K17" s="114">
        <v>3194</v>
      </c>
      <c r="L17" s="423">
        <v>3661</v>
      </c>
      <c r="M17" s="424">
        <v>5429</v>
      </c>
    </row>
    <row r="18" spans="1:13" ht="15" customHeight="1" x14ac:dyDescent="0.2">
      <c r="A18" s="422" t="s">
        <v>392</v>
      </c>
      <c r="B18" s="115">
        <v>77930</v>
      </c>
      <c r="C18" s="114">
        <v>38784</v>
      </c>
      <c r="D18" s="114">
        <v>39146</v>
      </c>
      <c r="E18" s="114">
        <v>56910</v>
      </c>
      <c r="F18" s="114">
        <v>20926</v>
      </c>
      <c r="G18" s="114">
        <v>7557</v>
      </c>
      <c r="H18" s="114">
        <v>26148</v>
      </c>
      <c r="I18" s="115">
        <v>11933</v>
      </c>
      <c r="J18" s="114">
        <v>8848</v>
      </c>
      <c r="K18" s="114">
        <v>3085</v>
      </c>
      <c r="L18" s="423">
        <v>6812</v>
      </c>
      <c r="M18" s="424">
        <v>7174</v>
      </c>
    </row>
    <row r="19" spans="1:13" ht="11.1" customHeight="1" x14ac:dyDescent="0.2">
      <c r="A19" s="422" t="s">
        <v>388</v>
      </c>
      <c r="B19" s="115">
        <v>79172</v>
      </c>
      <c r="C19" s="114">
        <v>39790</v>
      </c>
      <c r="D19" s="114">
        <v>39382</v>
      </c>
      <c r="E19" s="114">
        <v>57702</v>
      </c>
      <c r="F19" s="114">
        <v>21378</v>
      </c>
      <c r="G19" s="114">
        <v>7298</v>
      </c>
      <c r="H19" s="114">
        <v>26919</v>
      </c>
      <c r="I19" s="115">
        <v>11918</v>
      </c>
      <c r="J19" s="114">
        <v>8733</v>
      </c>
      <c r="K19" s="114">
        <v>3185</v>
      </c>
      <c r="L19" s="423">
        <v>5401</v>
      </c>
      <c r="M19" s="424">
        <v>4201</v>
      </c>
    </row>
    <row r="20" spans="1:13" ht="11.1" customHeight="1" x14ac:dyDescent="0.2">
      <c r="A20" s="422" t="s">
        <v>389</v>
      </c>
      <c r="B20" s="115">
        <v>79894</v>
      </c>
      <c r="C20" s="114">
        <v>40114</v>
      </c>
      <c r="D20" s="114">
        <v>39780</v>
      </c>
      <c r="E20" s="114">
        <v>57954</v>
      </c>
      <c r="F20" s="114">
        <v>21862</v>
      </c>
      <c r="G20" s="114">
        <v>7778</v>
      </c>
      <c r="H20" s="114">
        <v>27218</v>
      </c>
      <c r="I20" s="115">
        <v>11967</v>
      </c>
      <c r="J20" s="114">
        <v>8701</v>
      </c>
      <c r="K20" s="114">
        <v>3266</v>
      </c>
      <c r="L20" s="423">
        <v>6307</v>
      </c>
      <c r="M20" s="424">
        <v>5825</v>
      </c>
    </row>
    <row r="21" spans="1:13" s="110" customFormat="1" ht="11.1" customHeight="1" x14ac:dyDescent="0.2">
      <c r="A21" s="422" t="s">
        <v>390</v>
      </c>
      <c r="B21" s="115">
        <v>78073</v>
      </c>
      <c r="C21" s="114">
        <v>38449</v>
      </c>
      <c r="D21" s="114">
        <v>39624</v>
      </c>
      <c r="E21" s="114">
        <v>56561</v>
      </c>
      <c r="F21" s="114">
        <v>21470</v>
      </c>
      <c r="G21" s="114">
        <v>7401</v>
      </c>
      <c r="H21" s="114">
        <v>26798</v>
      </c>
      <c r="I21" s="115">
        <v>12133</v>
      </c>
      <c r="J21" s="114">
        <v>8759</v>
      </c>
      <c r="K21" s="114">
        <v>3374</v>
      </c>
      <c r="L21" s="423">
        <v>3757</v>
      </c>
      <c r="M21" s="424">
        <v>5761</v>
      </c>
    </row>
    <row r="22" spans="1:13" ht="15" customHeight="1" x14ac:dyDescent="0.2">
      <c r="A22" s="422" t="s">
        <v>393</v>
      </c>
      <c r="B22" s="115">
        <v>76957</v>
      </c>
      <c r="C22" s="114">
        <v>37690</v>
      </c>
      <c r="D22" s="114">
        <v>39267</v>
      </c>
      <c r="E22" s="114">
        <v>55331</v>
      </c>
      <c r="F22" s="114">
        <v>21102</v>
      </c>
      <c r="G22" s="114">
        <v>6914</v>
      </c>
      <c r="H22" s="114">
        <v>26639</v>
      </c>
      <c r="I22" s="115">
        <v>12100</v>
      </c>
      <c r="J22" s="114">
        <v>8862</v>
      </c>
      <c r="K22" s="114">
        <v>3238</v>
      </c>
      <c r="L22" s="423">
        <v>5541</v>
      </c>
      <c r="M22" s="424">
        <v>6629</v>
      </c>
    </row>
    <row r="23" spans="1:13" ht="11.1" customHeight="1" x14ac:dyDescent="0.2">
      <c r="A23" s="422" t="s">
        <v>388</v>
      </c>
      <c r="B23" s="115">
        <v>78635</v>
      </c>
      <c r="C23" s="114">
        <v>39255</v>
      </c>
      <c r="D23" s="114">
        <v>39380</v>
      </c>
      <c r="E23" s="114">
        <v>56791</v>
      </c>
      <c r="F23" s="114">
        <v>21269</v>
      </c>
      <c r="G23" s="114">
        <v>6732</v>
      </c>
      <c r="H23" s="114">
        <v>27647</v>
      </c>
      <c r="I23" s="115">
        <v>11934</v>
      </c>
      <c r="J23" s="114">
        <v>8646</v>
      </c>
      <c r="K23" s="114">
        <v>3288</v>
      </c>
      <c r="L23" s="423">
        <v>5774</v>
      </c>
      <c r="M23" s="424">
        <v>4118</v>
      </c>
    </row>
    <row r="24" spans="1:13" ht="11.1" customHeight="1" x14ac:dyDescent="0.2">
      <c r="A24" s="422" t="s">
        <v>389</v>
      </c>
      <c r="B24" s="115">
        <v>79642</v>
      </c>
      <c r="C24" s="114">
        <v>39807</v>
      </c>
      <c r="D24" s="114">
        <v>39835</v>
      </c>
      <c r="E24" s="114">
        <v>56950</v>
      </c>
      <c r="F24" s="114">
        <v>21618</v>
      </c>
      <c r="G24" s="114">
        <v>7074</v>
      </c>
      <c r="H24" s="114">
        <v>28099</v>
      </c>
      <c r="I24" s="115">
        <v>11990</v>
      </c>
      <c r="J24" s="114">
        <v>8626</v>
      </c>
      <c r="K24" s="114">
        <v>3364</v>
      </c>
      <c r="L24" s="423">
        <v>6340</v>
      </c>
      <c r="M24" s="424">
        <v>5578</v>
      </c>
    </row>
    <row r="25" spans="1:13" s="110" customFormat="1" ht="11.1" customHeight="1" x14ac:dyDescent="0.2">
      <c r="A25" s="422" t="s">
        <v>390</v>
      </c>
      <c r="B25" s="115">
        <v>78053</v>
      </c>
      <c r="C25" s="114">
        <v>38358</v>
      </c>
      <c r="D25" s="114">
        <v>39695</v>
      </c>
      <c r="E25" s="114">
        <v>55375</v>
      </c>
      <c r="F25" s="114">
        <v>21507</v>
      </c>
      <c r="G25" s="114">
        <v>6702</v>
      </c>
      <c r="H25" s="114">
        <v>27948</v>
      </c>
      <c r="I25" s="115">
        <v>12014</v>
      </c>
      <c r="J25" s="114">
        <v>8712</v>
      </c>
      <c r="K25" s="114">
        <v>3302</v>
      </c>
      <c r="L25" s="423">
        <v>3527</v>
      </c>
      <c r="M25" s="424">
        <v>5230</v>
      </c>
    </row>
    <row r="26" spans="1:13" ht="15" customHeight="1" x14ac:dyDescent="0.2">
      <c r="A26" s="422" t="s">
        <v>394</v>
      </c>
      <c r="B26" s="115">
        <v>78022</v>
      </c>
      <c r="C26" s="114">
        <v>38562</v>
      </c>
      <c r="D26" s="114">
        <v>39460</v>
      </c>
      <c r="E26" s="114">
        <v>55358</v>
      </c>
      <c r="F26" s="114">
        <v>21484</v>
      </c>
      <c r="G26" s="114">
        <v>6323</v>
      </c>
      <c r="H26" s="114">
        <v>28215</v>
      </c>
      <c r="I26" s="115">
        <v>11817</v>
      </c>
      <c r="J26" s="114">
        <v>8687</v>
      </c>
      <c r="K26" s="114">
        <v>3130</v>
      </c>
      <c r="L26" s="423">
        <v>5354</v>
      </c>
      <c r="M26" s="424">
        <v>5362</v>
      </c>
    </row>
    <row r="27" spans="1:13" ht="11.1" customHeight="1" x14ac:dyDescent="0.2">
      <c r="A27" s="422" t="s">
        <v>388</v>
      </c>
      <c r="B27" s="115">
        <v>79291</v>
      </c>
      <c r="C27" s="114">
        <v>39637</v>
      </c>
      <c r="D27" s="114">
        <v>39654</v>
      </c>
      <c r="E27" s="114">
        <v>56313</v>
      </c>
      <c r="F27" s="114">
        <v>21797</v>
      </c>
      <c r="G27" s="114">
        <v>6103</v>
      </c>
      <c r="H27" s="114">
        <v>29081</v>
      </c>
      <c r="I27" s="115">
        <v>11851</v>
      </c>
      <c r="J27" s="114">
        <v>8588</v>
      </c>
      <c r="K27" s="114">
        <v>3263</v>
      </c>
      <c r="L27" s="423">
        <v>5349</v>
      </c>
      <c r="M27" s="424">
        <v>4142</v>
      </c>
    </row>
    <row r="28" spans="1:13" ht="11.1" customHeight="1" x14ac:dyDescent="0.2">
      <c r="A28" s="422" t="s">
        <v>389</v>
      </c>
      <c r="B28" s="115">
        <v>79858</v>
      </c>
      <c r="C28" s="114">
        <v>39833</v>
      </c>
      <c r="D28" s="114">
        <v>40025</v>
      </c>
      <c r="E28" s="114">
        <v>57511</v>
      </c>
      <c r="F28" s="114">
        <v>22187</v>
      </c>
      <c r="G28" s="114">
        <v>6613</v>
      </c>
      <c r="H28" s="114">
        <v>29126</v>
      </c>
      <c r="I28" s="115">
        <v>11940</v>
      </c>
      <c r="J28" s="114">
        <v>8682</v>
      </c>
      <c r="K28" s="114">
        <v>3258</v>
      </c>
      <c r="L28" s="423">
        <v>6543</v>
      </c>
      <c r="M28" s="424">
        <v>6001</v>
      </c>
    </row>
    <row r="29" spans="1:13" s="110" customFormat="1" ht="11.1" customHeight="1" x14ac:dyDescent="0.2">
      <c r="A29" s="422" t="s">
        <v>390</v>
      </c>
      <c r="B29" s="115">
        <v>78080</v>
      </c>
      <c r="C29" s="114">
        <v>38314</v>
      </c>
      <c r="D29" s="114">
        <v>39766</v>
      </c>
      <c r="E29" s="114">
        <v>55849</v>
      </c>
      <c r="F29" s="114">
        <v>22120</v>
      </c>
      <c r="G29" s="114">
        <v>6206</v>
      </c>
      <c r="H29" s="114">
        <v>28729</v>
      </c>
      <c r="I29" s="115">
        <v>11988</v>
      </c>
      <c r="J29" s="114">
        <v>8743</v>
      </c>
      <c r="K29" s="114">
        <v>3245</v>
      </c>
      <c r="L29" s="423">
        <v>3902</v>
      </c>
      <c r="M29" s="424">
        <v>5715</v>
      </c>
    </row>
    <row r="30" spans="1:13" ht="15" customHeight="1" x14ac:dyDescent="0.2">
      <c r="A30" s="422" t="s">
        <v>395</v>
      </c>
      <c r="B30" s="115">
        <v>78412</v>
      </c>
      <c r="C30" s="114">
        <v>38506</v>
      </c>
      <c r="D30" s="114">
        <v>39906</v>
      </c>
      <c r="E30" s="114">
        <v>55685</v>
      </c>
      <c r="F30" s="114">
        <v>22637</v>
      </c>
      <c r="G30" s="114">
        <v>5902</v>
      </c>
      <c r="H30" s="114">
        <v>29013</v>
      </c>
      <c r="I30" s="115">
        <v>11455</v>
      </c>
      <c r="J30" s="114">
        <v>8268</v>
      </c>
      <c r="K30" s="114">
        <v>3187</v>
      </c>
      <c r="L30" s="423">
        <v>6140</v>
      </c>
      <c r="M30" s="424">
        <v>6003</v>
      </c>
    </row>
    <row r="31" spans="1:13" ht="11.1" customHeight="1" x14ac:dyDescent="0.2">
      <c r="A31" s="422" t="s">
        <v>388</v>
      </c>
      <c r="B31" s="115">
        <v>79426</v>
      </c>
      <c r="C31" s="114">
        <v>39369</v>
      </c>
      <c r="D31" s="114">
        <v>40057</v>
      </c>
      <c r="E31" s="114">
        <v>56351</v>
      </c>
      <c r="F31" s="114">
        <v>23005</v>
      </c>
      <c r="G31" s="114">
        <v>5618</v>
      </c>
      <c r="H31" s="114">
        <v>29598</v>
      </c>
      <c r="I31" s="115">
        <v>11521</v>
      </c>
      <c r="J31" s="114">
        <v>8228</v>
      </c>
      <c r="K31" s="114">
        <v>3293</v>
      </c>
      <c r="L31" s="423">
        <v>5967</v>
      </c>
      <c r="M31" s="424">
        <v>4987</v>
      </c>
    </row>
    <row r="32" spans="1:13" ht="11.1" customHeight="1" x14ac:dyDescent="0.2">
      <c r="A32" s="422" t="s">
        <v>389</v>
      </c>
      <c r="B32" s="115">
        <v>80766</v>
      </c>
      <c r="C32" s="114">
        <v>40270</v>
      </c>
      <c r="D32" s="114">
        <v>40496</v>
      </c>
      <c r="E32" s="114">
        <v>57197</v>
      </c>
      <c r="F32" s="114">
        <v>23556</v>
      </c>
      <c r="G32" s="114">
        <v>6137</v>
      </c>
      <c r="H32" s="114">
        <v>29917</v>
      </c>
      <c r="I32" s="115">
        <v>11537</v>
      </c>
      <c r="J32" s="114">
        <v>8129</v>
      </c>
      <c r="K32" s="114">
        <v>3408</v>
      </c>
      <c r="L32" s="423">
        <v>6481</v>
      </c>
      <c r="M32" s="424">
        <v>5536</v>
      </c>
    </row>
    <row r="33" spans="1:13" s="110" customFormat="1" ht="11.1" customHeight="1" x14ac:dyDescent="0.2">
      <c r="A33" s="422" t="s">
        <v>390</v>
      </c>
      <c r="B33" s="115">
        <v>79333</v>
      </c>
      <c r="C33" s="114">
        <v>39103</v>
      </c>
      <c r="D33" s="114">
        <v>40230</v>
      </c>
      <c r="E33" s="114">
        <v>55837</v>
      </c>
      <c r="F33" s="114">
        <v>23486</v>
      </c>
      <c r="G33" s="114">
        <v>5818</v>
      </c>
      <c r="H33" s="114">
        <v>29492</v>
      </c>
      <c r="I33" s="115">
        <v>11544</v>
      </c>
      <c r="J33" s="114">
        <v>8141</v>
      </c>
      <c r="K33" s="114">
        <v>3403</v>
      </c>
      <c r="L33" s="423">
        <v>4367</v>
      </c>
      <c r="M33" s="424">
        <v>5852</v>
      </c>
    </row>
    <row r="34" spans="1:13" ht="15" customHeight="1" x14ac:dyDescent="0.2">
      <c r="A34" s="422" t="s">
        <v>396</v>
      </c>
      <c r="B34" s="115">
        <v>79440</v>
      </c>
      <c r="C34" s="114">
        <v>39243</v>
      </c>
      <c r="D34" s="114">
        <v>40197</v>
      </c>
      <c r="E34" s="114">
        <v>55826</v>
      </c>
      <c r="F34" s="114">
        <v>23610</v>
      </c>
      <c r="G34" s="114">
        <v>5571</v>
      </c>
      <c r="H34" s="114">
        <v>29755</v>
      </c>
      <c r="I34" s="115">
        <v>11641</v>
      </c>
      <c r="J34" s="114">
        <v>8252</v>
      </c>
      <c r="K34" s="114">
        <v>3389</v>
      </c>
      <c r="L34" s="423">
        <v>6040</v>
      </c>
      <c r="M34" s="424">
        <v>5939</v>
      </c>
    </row>
    <row r="35" spans="1:13" ht="11.1" customHeight="1" x14ac:dyDescent="0.2">
      <c r="A35" s="422" t="s">
        <v>388</v>
      </c>
      <c r="B35" s="115">
        <v>80433</v>
      </c>
      <c r="C35" s="114">
        <v>40061</v>
      </c>
      <c r="D35" s="114">
        <v>40372</v>
      </c>
      <c r="E35" s="114">
        <v>56433</v>
      </c>
      <c r="F35" s="114">
        <v>24000</v>
      </c>
      <c r="G35" s="114">
        <v>5457</v>
      </c>
      <c r="H35" s="114">
        <v>30419</v>
      </c>
      <c r="I35" s="115">
        <v>11721</v>
      </c>
      <c r="J35" s="114">
        <v>8242</v>
      </c>
      <c r="K35" s="114">
        <v>3479</v>
      </c>
      <c r="L35" s="423">
        <v>5492</v>
      </c>
      <c r="M35" s="424">
        <v>4358</v>
      </c>
    </row>
    <row r="36" spans="1:13" ht="11.1" customHeight="1" x14ac:dyDescent="0.2">
      <c r="A36" s="422" t="s">
        <v>389</v>
      </c>
      <c r="B36" s="115">
        <v>81300</v>
      </c>
      <c r="C36" s="114">
        <v>40603</v>
      </c>
      <c r="D36" s="114">
        <v>40697</v>
      </c>
      <c r="E36" s="114">
        <v>56922</v>
      </c>
      <c r="F36" s="114">
        <v>24378</v>
      </c>
      <c r="G36" s="114">
        <v>6038</v>
      </c>
      <c r="H36" s="114">
        <v>30643</v>
      </c>
      <c r="I36" s="115">
        <v>11692</v>
      </c>
      <c r="J36" s="114">
        <v>8145</v>
      </c>
      <c r="K36" s="114">
        <v>3547</v>
      </c>
      <c r="L36" s="423">
        <v>6515</v>
      </c>
      <c r="M36" s="424">
        <v>5766</v>
      </c>
    </row>
    <row r="37" spans="1:13" s="110" customFormat="1" ht="11.1" customHeight="1" x14ac:dyDescent="0.2">
      <c r="A37" s="422" t="s">
        <v>390</v>
      </c>
      <c r="B37" s="115">
        <v>79970</v>
      </c>
      <c r="C37" s="114">
        <v>39546</v>
      </c>
      <c r="D37" s="114">
        <v>40424</v>
      </c>
      <c r="E37" s="114">
        <v>55626</v>
      </c>
      <c r="F37" s="114">
        <v>24344</v>
      </c>
      <c r="G37" s="114">
        <v>5843</v>
      </c>
      <c r="H37" s="114">
        <v>30317</v>
      </c>
      <c r="I37" s="115">
        <v>11781</v>
      </c>
      <c r="J37" s="114">
        <v>8243</v>
      </c>
      <c r="K37" s="114">
        <v>3538</v>
      </c>
      <c r="L37" s="423">
        <v>4261</v>
      </c>
      <c r="M37" s="424">
        <v>5600</v>
      </c>
    </row>
    <row r="38" spans="1:13" ht="15" customHeight="1" x14ac:dyDescent="0.2">
      <c r="A38" s="425" t="s">
        <v>397</v>
      </c>
      <c r="B38" s="115">
        <v>79949</v>
      </c>
      <c r="C38" s="114">
        <v>39824</v>
      </c>
      <c r="D38" s="114">
        <v>40125</v>
      </c>
      <c r="E38" s="114">
        <v>55617</v>
      </c>
      <c r="F38" s="114">
        <v>24332</v>
      </c>
      <c r="G38" s="114">
        <v>5632</v>
      </c>
      <c r="H38" s="114">
        <v>30432</v>
      </c>
      <c r="I38" s="115">
        <v>11759</v>
      </c>
      <c r="J38" s="114">
        <v>8227</v>
      </c>
      <c r="K38" s="114">
        <v>3532</v>
      </c>
      <c r="L38" s="423">
        <v>6043</v>
      </c>
      <c r="M38" s="424">
        <v>5862</v>
      </c>
    </row>
    <row r="39" spans="1:13" ht="11.1" customHeight="1" x14ac:dyDescent="0.2">
      <c r="A39" s="422" t="s">
        <v>388</v>
      </c>
      <c r="B39" s="115">
        <v>81045</v>
      </c>
      <c r="C39" s="114">
        <v>40728</v>
      </c>
      <c r="D39" s="114">
        <v>40317</v>
      </c>
      <c r="E39" s="114">
        <v>56305</v>
      </c>
      <c r="F39" s="114">
        <v>24740</v>
      </c>
      <c r="G39" s="114">
        <v>5569</v>
      </c>
      <c r="H39" s="114">
        <v>31177</v>
      </c>
      <c r="I39" s="115">
        <v>11887</v>
      </c>
      <c r="J39" s="114">
        <v>8228</v>
      </c>
      <c r="K39" s="114">
        <v>3659</v>
      </c>
      <c r="L39" s="423">
        <v>6152</v>
      </c>
      <c r="M39" s="424">
        <v>5096</v>
      </c>
    </row>
    <row r="40" spans="1:13" ht="11.1" customHeight="1" x14ac:dyDescent="0.2">
      <c r="A40" s="425" t="s">
        <v>389</v>
      </c>
      <c r="B40" s="115">
        <v>82351</v>
      </c>
      <c r="C40" s="114">
        <v>41430</v>
      </c>
      <c r="D40" s="114">
        <v>40921</v>
      </c>
      <c r="E40" s="114">
        <v>57184</v>
      </c>
      <c r="F40" s="114">
        <v>25167</v>
      </c>
      <c r="G40" s="114">
        <v>6372</v>
      </c>
      <c r="H40" s="114">
        <v>31355</v>
      </c>
      <c r="I40" s="115">
        <v>11900</v>
      </c>
      <c r="J40" s="114">
        <v>8161</v>
      </c>
      <c r="K40" s="114">
        <v>3739</v>
      </c>
      <c r="L40" s="423">
        <v>6787</v>
      </c>
      <c r="M40" s="424">
        <v>5751</v>
      </c>
    </row>
    <row r="41" spans="1:13" s="110" customFormat="1" ht="11.1" customHeight="1" x14ac:dyDescent="0.2">
      <c r="A41" s="422" t="s">
        <v>390</v>
      </c>
      <c r="B41" s="115">
        <v>81365</v>
      </c>
      <c r="C41" s="114">
        <v>40635</v>
      </c>
      <c r="D41" s="114">
        <v>40730</v>
      </c>
      <c r="E41" s="114">
        <v>56226</v>
      </c>
      <c r="F41" s="114">
        <v>25139</v>
      </c>
      <c r="G41" s="114">
        <v>6210</v>
      </c>
      <c r="H41" s="114">
        <v>31195</v>
      </c>
      <c r="I41" s="115">
        <v>11907</v>
      </c>
      <c r="J41" s="114">
        <v>8182</v>
      </c>
      <c r="K41" s="114">
        <v>3725</v>
      </c>
      <c r="L41" s="423">
        <v>4245</v>
      </c>
      <c r="M41" s="424">
        <v>5292</v>
      </c>
    </row>
    <row r="42" spans="1:13" ht="15" customHeight="1" x14ac:dyDescent="0.2">
      <c r="A42" s="422" t="s">
        <v>398</v>
      </c>
      <c r="B42" s="115">
        <v>81268</v>
      </c>
      <c r="C42" s="114">
        <v>40754</v>
      </c>
      <c r="D42" s="114">
        <v>40514</v>
      </c>
      <c r="E42" s="114">
        <v>56330</v>
      </c>
      <c r="F42" s="114">
        <v>24938</v>
      </c>
      <c r="G42" s="114">
        <v>6051</v>
      </c>
      <c r="H42" s="114">
        <v>31198</v>
      </c>
      <c r="I42" s="115">
        <v>11799</v>
      </c>
      <c r="J42" s="114">
        <v>8118</v>
      </c>
      <c r="K42" s="114">
        <v>3681</v>
      </c>
      <c r="L42" s="423">
        <v>7041</v>
      </c>
      <c r="M42" s="424">
        <v>7123</v>
      </c>
    </row>
    <row r="43" spans="1:13" ht="11.1" customHeight="1" x14ac:dyDescent="0.2">
      <c r="A43" s="422" t="s">
        <v>388</v>
      </c>
      <c r="B43" s="115">
        <v>82195</v>
      </c>
      <c r="C43" s="114">
        <v>41632</v>
      </c>
      <c r="D43" s="114">
        <v>40563</v>
      </c>
      <c r="E43" s="114">
        <v>56977</v>
      </c>
      <c r="F43" s="114">
        <v>25218</v>
      </c>
      <c r="G43" s="114">
        <v>5998</v>
      </c>
      <c r="H43" s="114">
        <v>31831</v>
      </c>
      <c r="I43" s="115">
        <v>11886</v>
      </c>
      <c r="J43" s="114">
        <v>8119</v>
      </c>
      <c r="K43" s="114">
        <v>3767</v>
      </c>
      <c r="L43" s="423">
        <v>5578</v>
      </c>
      <c r="M43" s="424">
        <v>4685</v>
      </c>
    </row>
    <row r="44" spans="1:13" ht="11.1" customHeight="1" x14ac:dyDescent="0.2">
      <c r="A44" s="422" t="s">
        <v>389</v>
      </c>
      <c r="B44" s="115">
        <v>83273</v>
      </c>
      <c r="C44" s="114">
        <v>42183</v>
      </c>
      <c r="D44" s="114">
        <v>41090</v>
      </c>
      <c r="E44" s="114">
        <v>57534</v>
      </c>
      <c r="F44" s="114">
        <v>25739</v>
      </c>
      <c r="G44" s="114">
        <v>6780</v>
      </c>
      <c r="H44" s="114">
        <v>31960</v>
      </c>
      <c r="I44" s="115">
        <v>11890</v>
      </c>
      <c r="J44" s="114">
        <v>7977</v>
      </c>
      <c r="K44" s="114">
        <v>3913</v>
      </c>
      <c r="L44" s="423">
        <v>6661</v>
      </c>
      <c r="M44" s="424">
        <v>5826</v>
      </c>
    </row>
    <row r="45" spans="1:13" s="110" customFormat="1" ht="11.1" customHeight="1" x14ac:dyDescent="0.2">
      <c r="A45" s="422" t="s">
        <v>390</v>
      </c>
      <c r="B45" s="115">
        <v>82078</v>
      </c>
      <c r="C45" s="114">
        <v>41320</v>
      </c>
      <c r="D45" s="114">
        <v>40758</v>
      </c>
      <c r="E45" s="114">
        <v>56584</v>
      </c>
      <c r="F45" s="114">
        <v>25494</v>
      </c>
      <c r="G45" s="114">
        <v>6568</v>
      </c>
      <c r="H45" s="114">
        <v>31620</v>
      </c>
      <c r="I45" s="115">
        <v>11775</v>
      </c>
      <c r="J45" s="114">
        <v>7938</v>
      </c>
      <c r="K45" s="114">
        <v>3837</v>
      </c>
      <c r="L45" s="423">
        <v>3959</v>
      </c>
      <c r="M45" s="424">
        <v>5153</v>
      </c>
    </row>
    <row r="46" spans="1:13" ht="15" customHeight="1" x14ac:dyDescent="0.2">
      <c r="A46" s="422" t="s">
        <v>399</v>
      </c>
      <c r="B46" s="115">
        <v>81796</v>
      </c>
      <c r="C46" s="114">
        <v>41416</v>
      </c>
      <c r="D46" s="114">
        <v>40380</v>
      </c>
      <c r="E46" s="114">
        <v>56395</v>
      </c>
      <c r="F46" s="114">
        <v>25401</v>
      </c>
      <c r="G46" s="114">
        <v>6402</v>
      </c>
      <c r="H46" s="114">
        <v>31623</v>
      </c>
      <c r="I46" s="115">
        <v>11780</v>
      </c>
      <c r="J46" s="114">
        <v>7995</v>
      </c>
      <c r="K46" s="114">
        <v>3785</v>
      </c>
      <c r="L46" s="423">
        <v>5843</v>
      </c>
      <c r="M46" s="424">
        <v>6188</v>
      </c>
    </row>
    <row r="47" spans="1:13" ht="11.1" customHeight="1" x14ac:dyDescent="0.2">
      <c r="A47" s="422" t="s">
        <v>388</v>
      </c>
      <c r="B47" s="115">
        <v>82209</v>
      </c>
      <c r="C47" s="114">
        <v>41880</v>
      </c>
      <c r="D47" s="114">
        <v>40329</v>
      </c>
      <c r="E47" s="114">
        <v>56489</v>
      </c>
      <c r="F47" s="114">
        <v>25720</v>
      </c>
      <c r="G47" s="114">
        <v>6317</v>
      </c>
      <c r="H47" s="114">
        <v>32045</v>
      </c>
      <c r="I47" s="115">
        <v>12034</v>
      </c>
      <c r="J47" s="114">
        <v>8076</v>
      </c>
      <c r="K47" s="114">
        <v>3958</v>
      </c>
      <c r="L47" s="423">
        <v>4979</v>
      </c>
      <c r="M47" s="424">
        <v>4588</v>
      </c>
    </row>
    <row r="48" spans="1:13" ht="11.1" customHeight="1" x14ac:dyDescent="0.2">
      <c r="A48" s="422" t="s">
        <v>389</v>
      </c>
      <c r="B48" s="115">
        <v>83018</v>
      </c>
      <c r="C48" s="114">
        <v>42344</v>
      </c>
      <c r="D48" s="114">
        <v>40674</v>
      </c>
      <c r="E48" s="114">
        <v>57086</v>
      </c>
      <c r="F48" s="114">
        <v>25932</v>
      </c>
      <c r="G48" s="114">
        <v>7017</v>
      </c>
      <c r="H48" s="114">
        <v>32215</v>
      </c>
      <c r="I48" s="115">
        <v>11939</v>
      </c>
      <c r="J48" s="114">
        <v>7910</v>
      </c>
      <c r="K48" s="114">
        <v>4029</v>
      </c>
      <c r="L48" s="423">
        <v>6329</v>
      </c>
      <c r="M48" s="424">
        <v>5599</v>
      </c>
    </row>
    <row r="49" spans="1:17" s="110" customFormat="1" ht="11.1" customHeight="1" x14ac:dyDescent="0.2">
      <c r="A49" s="422" t="s">
        <v>390</v>
      </c>
      <c r="B49" s="115">
        <v>81978</v>
      </c>
      <c r="C49" s="114">
        <v>41470</v>
      </c>
      <c r="D49" s="114">
        <v>40508</v>
      </c>
      <c r="E49" s="114">
        <v>56023</v>
      </c>
      <c r="F49" s="114">
        <v>25955</v>
      </c>
      <c r="G49" s="114">
        <v>6850</v>
      </c>
      <c r="H49" s="114">
        <v>31927</v>
      </c>
      <c r="I49" s="115">
        <v>11806</v>
      </c>
      <c r="J49" s="114">
        <v>7781</v>
      </c>
      <c r="K49" s="114">
        <v>4025</v>
      </c>
      <c r="L49" s="423">
        <v>4087</v>
      </c>
      <c r="M49" s="424">
        <v>5143</v>
      </c>
    </row>
    <row r="50" spans="1:17" ht="15" customHeight="1" x14ac:dyDescent="0.2">
      <c r="A50" s="422" t="s">
        <v>400</v>
      </c>
      <c r="B50" s="143">
        <v>81484</v>
      </c>
      <c r="C50" s="144">
        <v>41292</v>
      </c>
      <c r="D50" s="144">
        <v>40192</v>
      </c>
      <c r="E50" s="144">
        <v>55634</v>
      </c>
      <c r="F50" s="144">
        <v>25850</v>
      </c>
      <c r="G50" s="144">
        <v>6634</v>
      </c>
      <c r="H50" s="144">
        <v>31853</v>
      </c>
      <c r="I50" s="143">
        <v>11374</v>
      </c>
      <c r="J50" s="144">
        <v>7515</v>
      </c>
      <c r="K50" s="144">
        <v>3859</v>
      </c>
      <c r="L50" s="426">
        <v>5456</v>
      </c>
      <c r="M50" s="427">
        <v>6050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-0.38143674507310871</v>
      </c>
      <c r="C6" s="480">
        <f>'Tabelle 3.3'!J11</f>
        <v>-3.4465195246179965</v>
      </c>
      <c r="D6" s="481">
        <f t="shared" ref="D6:E9" si="0">IF(OR(AND(B6&gt;=-50,B6&lt;=50),ISNUMBER(B6)=FALSE),B6,"")</f>
        <v>-0.38143674507310871</v>
      </c>
      <c r="E6" s="481">
        <f t="shared" si="0"/>
        <v>-3.4465195246179965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-0.38143674507310871</v>
      </c>
      <c r="C14" s="480">
        <f>'Tabelle 3.3'!J11</f>
        <v>-3.4465195246179965</v>
      </c>
      <c r="D14" s="481">
        <f>IF(OR(AND(B14&gt;=-50,B14&lt;=50),ISNUMBER(B14)=FALSE),B14,"")</f>
        <v>-0.38143674507310871</v>
      </c>
      <c r="E14" s="481">
        <f>IF(OR(AND(C14&gt;=-50,C14&lt;=50),ISNUMBER(C14)=FALSE),C14,"")</f>
        <v>-3.4465195246179965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1.889763779527559</v>
      </c>
      <c r="C15" s="480">
        <f>'Tabelle 3.3'!J12</f>
        <v>2.7472527472527473</v>
      </c>
      <c r="D15" s="481">
        <f t="shared" ref="D15:E45" si="3">IF(OR(AND(B15&gt;=-50,B15&lt;=50),ISNUMBER(B15)=FALSE),B15,"")</f>
        <v>1.889763779527559</v>
      </c>
      <c r="E15" s="481">
        <f t="shared" si="3"/>
        <v>2.7472527472527473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0.78057241977450131</v>
      </c>
      <c r="C16" s="480">
        <f>'Tabelle 3.3'!J13</f>
        <v>-6.3492063492063489</v>
      </c>
      <c r="D16" s="481">
        <f t="shared" si="3"/>
        <v>0.78057241977450131</v>
      </c>
      <c r="E16" s="481">
        <f t="shared" si="3"/>
        <v>-6.3492063492063489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-1.0725823820805513</v>
      </c>
      <c r="C17" s="480">
        <f>'Tabelle 3.3'!J14</f>
        <v>-5.1967334818114326</v>
      </c>
      <c r="D17" s="481">
        <f t="shared" si="3"/>
        <v>-1.0725823820805513</v>
      </c>
      <c r="E17" s="481">
        <f t="shared" si="3"/>
        <v>-5.1967334818114326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-0.42924595793389614</v>
      </c>
      <c r="C18" s="480">
        <f>'Tabelle 3.3'!J15</f>
        <v>-1.1725293132328307</v>
      </c>
      <c r="D18" s="481">
        <f t="shared" si="3"/>
        <v>-0.42924595793389614</v>
      </c>
      <c r="E18" s="481">
        <f t="shared" si="3"/>
        <v>-1.1725293132328307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-1.0261053266938283</v>
      </c>
      <c r="C19" s="480">
        <f>'Tabelle 3.3'!J16</f>
        <v>-6.9883527454242929</v>
      </c>
      <c r="D19" s="481">
        <f t="shared" si="3"/>
        <v>-1.0261053266938283</v>
      </c>
      <c r="E19" s="481">
        <f t="shared" si="3"/>
        <v>-6.9883527454242929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-2.7927321668909824</v>
      </c>
      <c r="C20" s="480">
        <f>'Tabelle 3.3'!J17</f>
        <v>-14.093959731543624</v>
      </c>
      <c r="D20" s="481">
        <f t="shared" si="3"/>
        <v>-2.7927321668909824</v>
      </c>
      <c r="E20" s="481">
        <f t="shared" si="3"/>
        <v>-14.093959731543624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-0.94674556213017746</v>
      </c>
      <c r="C21" s="480">
        <f>'Tabelle 3.3'!J18</f>
        <v>1.5364916773367479</v>
      </c>
      <c r="D21" s="481">
        <f t="shared" si="3"/>
        <v>-0.94674556213017746</v>
      </c>
      <c r="E21" s="481">
        <f t="shared" si="3"/>
        <v>1.5364916773367479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0.95952023988005997</v>
      </c>
      <c r="C22" s="480">
        <f>'Tabelle 3.3'!J19</f>
        <v>3.0218242865137102</v>
      </c>
      <c r="D22" s="481">
        <f t="shared" si="3"/>
        <v>0.95952023988005997</v>
      </c>
      <c r="E22" s="481">
        <f t="shared" si="3"/>
        <v>3.0218242865137102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1.0145681581685744</v>
      </c>
      <c r="C23" s="480">
        <f>'Tabelle 3.3'!J20</f>
        <v>-5.0126903553299496</v>
      </c>
      <c r="D23" s="481">
        <f t="shared" si="3"/>
        <v>1.0145681581685744</v>
      </c>
      <c r="E23" s="481">
        <f t="shared" si="3"/>
        <v>-5.0126903553299496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-1.249496170898831</v>
      </c>
      <c r="C24" s="480">
        <f>'Tabelle 3.3'!J21</f>
        <v>-15.821501014198782</v>
      </c>
      <c r="D24" s="481">
        <f t="shared" si="3"/>
        <v>-1.249496170898831</v>
      </c>
      <c r="E24" s="481">
        <f t="shared" si="3"/>
        <v>-15.821501014198782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1.75</v>
      </c>
      <c r="C25" s="480">
        <f>'Tabelle 3.3'!J22</f>
        <v>-0.63291139240506333</v>
      </c>
      <c r="D25" s="481">
        <f t="shared" si="3"/>
        <v>1.75</v>
      </c>
      <c r="E25" s="481">
        <f t="shared" si="3"/>
        <v>-0.63291139240506333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-1.5686274509803921</v>
      </c>
      <c r="C26" s="480">
        <f>'Tabelle 3.3'!J23</f>
        <v>22.826086956521738</v>
      </c>
      <c r="D26" s="481">
        <f t="shared" si="3"/>
        <v>-1.5686274509803921</v>
      </c>
      <c r="E26" s="481">
        <f t="shared" si="3"/>
        <v>22.826086956521738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0.7407407407407407</v>
      </c>
      <c r="C27" s="480">
        <f>'Tabelle 3.3'!J24</f>
        <v>-0.12484394506866417</v>
      </c>
      <c r="D27" s="481">
        <f t="shared" si="3"/>
        <v>0.7407407407407407</v>
      </c>
      <c r="E27" s="481">
        <f t="shared" si="3"/>
        <v>-0.12484394506866417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2.1025641025641026</v>
      </c>
      <c r="C28" s="480">
        <f>'Tabelle 3.3'!J25</f>
        <v>2.416918429003021</v>
      </c>
      <c r="D28" s="481">
        <f t="shared" si="3"/>
        <v>2.1025641025641026</v>
      </c>
      <c r="E28" s="481">
        <f t="shared" si="3"/>
        <v>2.416918429003021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-20.902489626556015</v>
      </c>
      <c r="C29" s="480">
        <f>'Tabelle 3.3'!J26</f>
        <v>-8.9430894308943092</v>
      </c>
      <c r="D29" s="481">
        <f t="shared" si="3"/>
        <v>-20.902489626556015</v>
      </c>
      <c r="E29" s="481">
        <f t="shared" si="3"/>
        <v>-8.9430894308943092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2.3239600278875203E-2</v>
      </c>
      <c r="C30" s="480">
        <f>'Tabelle 3.3'!J27</f>
        <v>-8.1967213114754092</v>
      </c>
      <c r="D30" s="481">
        <f t="shared" si="3"/>
        <v>2.3239600278875203E-2</v>
      </c>
      <c r="E30" s="481">
        <f t="shared" si="3"/>
        <v>-8.1967213114754092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-3.2510159424820255</v>
      </c>
      <c r="C31" s="480">
        <f>'Tabelle 3.3'!J28</f>
        <v>-1.8292682926829269</v>
      </c>
      <c r="D31" s="481">
        <f t="shared" si="3"/>
        <v>-3.2510159424820255</v>
      </c>
      <c r="E31" s="481">
        <f t="shared" si="3"/>
        <v>-1.8292682926829269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1.3054120206690236</v>
      </c>
      <c r="C32" s="480">
        <f>'Tabelle 3.3'!J29</f>
        <v>-2.7710843373493974</v>
      </c>
      <c r="D32" s="481">
        <f t="shared" si="3"/>
        <v>1.3054120206690236</v>
      </c>
      <c r="E32" s="481">
        <f t="shared" si="3"/>
        <v>-2.7710843373493974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1.3953488372093024</v>
      </c>
      <c r="C33" s="480">
        <f>'Tabelle 3.3'!J30</f>
        <v>-2.5821596244131455</v>
      </c>
      <c r="D33" s="481">
        <f t="shared" si="3"/>
        <v>1.3953488372093024</v>
      </c>
      <c r="E33" s="481">
        <f t="shared" si="3"/>
        <v>-2.5821596244131455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4.1476754785779395</v>
      </c>
      <c r="C34" s="480">
        <f>'Tabelle 3.3'!J31</f>
        <v>-5.5062166962699823</v>
      </c>
      <c r="D34" s="481">
        <f t="shared" si="3"/>
        <v>4.1476754785779395</v>
      </c>
      <c r="E34" s="481">
        <f t="shared" si="3"/>
        <v>-5.5062166962699823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1.889763779527559</v>
      </c>
      <c r="C37" s="480">
        <f>'Tabelle 3.3'!J34</f>
        <v>2.7472527472527473</v>
      </c>
      <c r="D37" s="481">
        <f t="shared" si="3"/>
        <v>1.889763779527559</v>
      </c>
      <c r="E37" s="481">
        <f t="shared" si="3"/>
        <v>2.7472527472527473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-0.97744609186672393</v>
      </c>
      <c r="C38" s="480">
        <f>'Tabelle 3.3'!J35</f>
        <v>-2.8297581013235966</v>
      </c>
      <c r="D38" s="481">
        <f t="shared" si="3"/>
        <v>-0.97744609186672393</v>
      </c>
      <c r="E38" s="481">
        <f t="shared" si="3"/>
        <v>-2.8297581013235966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-7.9613080429114497E-2</v>
      </c>
      <c r="C39" s="480">
        <f>'Tabelle 3.3'!J36</f>
        <v>-3.7100031891144893</v>
      </c>
      <c r="D39" s="481">
        <f t="shared" si="3"/>
        <v>-7.9613080429114497E-2</v>
      </c>
      <c r="E39" s="481">
        <f t="shared" si="3"/>
        <v>-3.7100031891144893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-7.9613080429114497E-2</v>
      </c>
      <c r="C45" s="480">
        <f>'Tabelle 3.3'!J36</f>
        <v>-3.7100031891144893</v>
      </c>
      <c r="D45" s="481">
        <f t="shared" si="3"/>
        <v>-7.9613080429114497E-2</v>
      </c>
      <c r="E45" s="481">
        <f t="shared" si="3"/>
        <v>-3.7100031891144893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78022</v>
      </c>
      <c r="C51" s="487">
        <v>8687</v>
      </c>
      <c r="D51" s="487">
        <v>3130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79291</v>
      </c>
      <c r="C52" s="487">
        <v>8588</v>
      </c>
      <c r="D52" s="487">
        <v>3263</v>
      </c>
      <c r="E52" s="488">
        <f t="shared" ref="E52:G70" si="11">IF($A$51=37802,IF(COUNTBLANK(B$51:B$70)&gt;0,#N/A,B52/B$51*100),IF(COUNTBLANK(B$51:B$75)&gt;0,#N/A,B52/B$51*100))</f>
        <v>101.62646433057343</v>
      </c>
      <c r="F52" s="488">
        <f t="shared" si="11"/>
        <v>98.860366064233915</v>
      </c>
      <c r="G52" s="488">
        <f t="shared" si="11"/>
        <v>104.24920127795528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79858</v>
      </c>
      <c r="C53" s="487">
        <v>8682</v>
      </c>
      <c r="D53" s="487">
        <v>3258</v>
      </c>
      <c r="E53" s="488">
        <f t="shared" si="11"/>
        <v>102.35318243572327</v>
      </c>
      <c r="F53" s="488">
        <f t="shared" si="11"/>
        <v>99.942442730516873</v>
      </c>
      <c r="G53" s="488">
        <f t="shared" si="11"/>
        <v>104.0894568690096</v>
      </c>
      <c r="H53" s="489">
        <f>IF(ISERROR(L53)=TRUE,IF(MONTH(A53)=MONTH(MAX(A$51:A$75)),A53,""),"")</f>
        <v>41883</v>
      </c>
      <c r="I53" s="488">
        <f t="shared" si="12"/>
        <v>102.35318243572327</v>
      </c>
      <c r="J53" s="488">
        <f t="shared" si="10"/>
        <v>99.942442730516873</v>
      </c>
      <c r="K53" s="488">
        <f t="shared" si="10"/>
        <v>104.0894568690096</v>
      </c>
      <c r="L53" s="488" t="e">
        <f t="shared" si="13"/>
        <v>#N/A</v>
      </c>
    </row>
    <row r="54" spans="1:14" ht="15" customHeight="1" x14ac:dyDescent="0.2">
      <c r="A54" s="490" t="s">
        <v>463</v>
      </c>
      <c r="B54" s="487">
        <v>78080</v>
      </c>
      <c r="C54" s="487">
        <v>8743</v>
      </c>
      <c r="D54" s="487">
        <v>3245</v>
      </c>
      <c r="E54" s="488">
        <f t="shared" si="11"/>
        <v>100.07433800722873</v>
      </c>
      <c r="F54" s="488">
        <f t="shared" si="11"/>
        <v>100.64464141821112</v>
      </c>
      <c r="G54" s="488">
        <f t="shared" si="11"/>
        <v>103.67412140575081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78412</v>
      </c>
      <c r="C55" s="487">
        <v>8268</v>
      </c>
      <c r="D55" s="487">
        <v>3187</v>
      </c>
      <c r="E55" s="488">
        <f t="shared" si="11"/>
        <v>100.49985901412421</v>
      </c>
      <c r="F55" s="488">
        <f t="shared" si="11"/>
        <v>95.176700817313233</v>
      </c>
      <c r="G55" s="488">
        <f t="shared" si="11"/>
        <v>101.82108626198084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79426</v>
      </c>
      <c r="C56" s="487">
        <v>8228</v>
      </c>
      <c r="D56" s="487">
        <v>3293</v>
      </c>
      <c r="E56" s="488">
        <f t="shared" si="11"/>
        <v>101.79949245084721</v>
      </c>
      <c r="F56" s="488">
        <f t="shared" si="11"/>
        <v>94.716242661448135</v>
      </c>
      <c r="G56" s="488">
        <f t="shared" si="11"/>
        <v>105.2076677316294</v>
      </c>
      <c r="H56" s="489" t="str">
        <f t="shared" si="14"/>
        <v/>
      </c>
      <c r="I56" s="488" t="str">
        <f t="shared" si="12"/>
        <v/>
      </c>
      <c r="J56" s="488" t="str">
        <f t="shared" si="10"/>
        <v/>
      </c>
      <c r="K56" s="488" t="str">
        <f t="shared" si="10"/>
        <v/>
      </c>
      <c r="L56" s="488" t="e">
        <f t="shared" si="13"/>
        <v>#N/A</v>
      </c>
    </row>
    <row r="57" spans="1:14" ht="15" customHeight="1" x14ac:dyDescent="0.2">
      <c r="A57" s="490">
        <v>42248</v>
      </c>
      <c r="B57" s="487">
        <v>80766</v>
      </c>
      <c r="C57" s="487">
        <v>8129</v>
      </c>
      <c r="D57" s="487">
        <v>3408</v>
      </c>
      <c r="E57" s="488">
        <f t="shared" si="11"/>
        <v>103.51695675578682</v>
      </c>
      <c r="F57" s="488">
        <f t="shared" si="11"/>
        <v>93.57660872568205</v>
      </c>
      <c r="G57" s="488">
        <f t="shared" si="11"/>
        <v>108.8817891373802</v>
      </c>
      <c r="H57" s="489">
        <f t="shared" si="14"/>
        <v>42248</v>
      </c>
      <c r="I57" s="488">
        <f t="shared" si="12"/>
        <v>103.51695675578682</v>
      </c>
      <c r="J57" s="488">
        <f t="shared" si="10"/>
        <v>93.57660872568205</v>
      </c>
      <c r="K57" s="488">
        <f t="shared" si="10"/>
        <v>108.8817891373802</v>
      </c>
      <c r="L57" s="488" t="e">
        <f t="shared" si="13"/>
        <v>#N/A</v>
      </c>
    </row>
    <row r="58" spans="1:14" ht="15" customHeight="1" x14ac:dyDescent="0.2">
      <c r="A58" s="490" t="s">
        <v>466</v>
      </c>
      <c r="B58" s="487">
        <v>79333</v>
      </c>
      <c r="C58" s="487">
        <v>8141</v>
      </c>
      <c r="D58" s="487">
        <v>3403</v>
      </c>
      <c r="E58" s="488">
        <f t="shared" si="11"/>
        <v>101.68029530132527</v>
      </c>
      <c r="F58" s="488">
        <f t="shared" si="11"/>
        <v>93.714746172441579</v>
      </c>
      <c r="G58" s="488">
        <f t="shared" si="11"/>
        <v>108.7220447284345</v>
      </c>
      <c r="H58" s="489" t="str">
        <f t="shared" si="14"/>
        <v/>
      </c>
      <c r="I58" s="488" t="str">
        <f t="shared" si="12"/>
        <v/>
      </c>
      <c r="J58" s="488" t="str">
        <f t="shared" si="10"/>
        <v/>
      </c>
      <c r="K58" s="488" t="str">
        <f t="shared" si="10"/>
        <v/>
      </c>
      <c r="L58" s="488" t="e">
        <f t="shared" si="13"/>
        <v>#N/A</v>
      </c>
    </row>
    <row r="59" spans="1:14" ht="15" customHeight="1" x14ac:dyDescent="0.2">
      <c r="A59" s="490" t="s">
        <v>467</v>
      </c>
      <c r="B59" s="487">
        <v>79440</v>
      </c>
      <c r="C59" s="487">
        <v>8252</v>
      </c>
      <c r="D59" s="487">
        <v>3389</v>
      </c>
      <c r="E59" s="488">
        <f t="shared" si="11"/>
        <v>101.81743610776448</v>
      </c>
      <c r="F59" s="488">
        <f t="shared" si="11"/>
        <v>94.992517554967193</v>
      </c>
      <c r="G59" s="488">
        <f t="shared" si="11"/>
        <v>108.27476038338659</v>
      </c>
      <c r="H59" s="489" t="str">
        <f t="shared" si="14"/>
        <v/>
      </c>
      <c r="I59" s="488" t="str">
        <f t="shared" si="12"/>
        <v/>
      </c>
      <c r="J59" s="488" t="str">
        <f t="shared" si="10"/>
        <v/>
      </c>
      <c r="K59" s="488" t="str">
        <f t="shared" si="10"/>
        <v/>
      </c>
      <c r="L59" s="488" t="e">
        <f t="shared" si="13"/>
        <v>#N/A</v>
      </c>
    </row>
    <row r="60" spans="1:14" ht="15" customHeight="1" x14ac:dyDescent="0.2">
      <c r="A60" s="490" t="s">
        <v>468</v>
      </c>
      <c r="B60" s="487">
        <v>80433</v>
      </c>
      <c r="C60" s="487">
        <v>8242</v>
      </c>
      <c r="D60" s="487">
        <v>3479</v>
      </c>
      <c r="E60" s="488">
        <f t="shared" si="11"/>
        <v>103.09015405911153</v>
      </c>
      <c r="F60" s="488">
        <f t="shared" si="11"/>
        <v>94.877403016000912</v>
      </c>
      <c r="G60" s="488">
        <f t="shared" si="11"/>
        <v>111.15015974440894</v>
      </c>
      <c r="H60" s="489" t="str">
        <f t="shared" si="14"/>
        <v/>
      </c>
      <c r="I60" s="488" t="str">
        <f t="shared" si="12"/>
        <v/>
      </c>
      <c r="J60" s="488" t="str">
        <f t="shared" si="10"/>
        <v/>
      </c>
      <c r="K60" s="488" t="str">
        <f t="shared" si="10"/>
        <v/>
      </c>
      <c r="L60" s="488" t="e">
        <f t="shared" si="13"/>
        <v>#N/A</v>
      </c>
    </row>
    <row r="61" spans="1:14" ht="15" customHeight="1" x14ac:dyDescent="0.2">
      <c r="A61" s="490">
        <v>42614</v>
      </c>
      <c r="B61" s="487">
        <v>81300</v>
      </c>
      <c r="C61" s="487">
        <v>8145</v>
      </c>
      <c r="D61" s="487">
        <v>3547</v>
      </c>
      <c r="E61" s="488">
        <f t="shared" si="11"/>
        <v>104.20137909820306</v>
      </c>
      <c r="F61" s="488">
        <f t="shared" si="11"/>
        <v>93.760791988028089</v>
      </c>
      <c r="G61" s="488">
        <f t="shared" si="11"/>
        <v>113.32268370607028</v>
      </c>
      <c r="H61" s="489">
        <f t="shared" si="14"/>
        <v>42614</v>
      </c>
      <c r="I61" s="488">
        <f t="shared" si="12"/>
        <v>104.20137909820306</v>
      </c>
      <c r="J61" s="488">
        <f t="shared" si="10"/>
        <v>93.760791988028089</v>
      </c>
      <c r="K61" s="488">
        <f t="shared" si="10"/>
        <v>113.32268370607028</v>
      </c>
      <c r="L61" s="488" t="e">
        <f t="shared" si="13"/>
        <v>#N/A</v>
      </c>
    </row>
    <row r="62" spans="1:14" ht="15" customHeight="1" x14ac:dyDescent="0.2">
      <c r="A62" s="490" t="s">
        <v>469</v>
      </c>
      <c r="B62" s="487">
        <v>79970</v>
      </c>
      <c r="C62" s="487">
        <v>8243</v>
      </c>
      <c r="D62" s="487">
        <v>3538</v>
      </c>
      <c r="E62" s="488">
        <f t="shared" si="11"/>
        <v>102.4967316910615</v>
      </c>
      <c r="F62" s="488">
        <f t="shared" si="11"/>
        <v>94.888914469897543</v>
      </c>
      <c r="G62" s="488">
        <f t="shared" si="11"/>
        <v>113.03514376996806</v>
      </c>
      <c r="H62" s="489" t="str">
        <f t="shared" si="14"/>
        <v/>
      </c>
      <c r="I62" s="488" t="str">
        <f t="shared" si="12"/>
        <v/>
      </c>
      <c r="J62" s="488" t="str">
        <f t="shared" si="10"/>
        <v/>
      </c>
      <c r="K62" s="488" t="str">
        <f t="shared" si="10"/>
        <v/>
      </c>
      <c r="L62" s="488" t="e">
        <f t="shared" si="13"/>
        <v>#N/A</v>
      </c>
    </row>
    <row r="63" spans="1:14" ht="15" customHeight="1" x14ac:dyDescent="0.2">
      <c r="A63" s="490" t="s">
        <v>470</v>
      </c>
      <c r="B63" s="487">
        <v>79949</v>
      </c>
      <c r="C63" s="487">
        <v>8227</v>
      </c>
      <c r="D63" s="487">
        <v>3532</v>
      </c>
      <c r="E63" s="488">
        <f t="shared" si="11"/>
        <v>102.46981620568559</v>
      </c>
      <c r="F63" s="488">
        <f t="shared" si="11"/>
        <v>94.704731207551518</v>
      </c>
      <c r="G63" s="488">
        <f t="shared" si="11"/>
        <v>112.84345047923323</v>
      </c>
      <c r="H63" s="489" t="str">
        <f t="shared" si="14"/>
        <v/>
      </c>
      <c r="I63" s="488" t="str">
        <f t="shared" si="12"/>
        <v/>
      </c>
      <c r="J63" s="488" t="str">
        <f t="shared" si="10"/>
        <v/>
      </c>
      <c r="K63" s="488" t="str">
        <f t="shared" si="10"/>
        <v/>
      </c>
      <c r="L63" s="488" t="e">
        <f t="shared" si="13"/>
        <v>#N/A</v>
      </c>
    </row>
    <row r="64" spans="1:14" ht="15" customHeight="1" x14ac:dyDescent="0.2">
      <c r="A64" s="490" t="s">
        <v>471</v>
      </c>
      <c r="B64" s="487">
        <v>81045</v>
      </c>
      <c r="C64" s="487">
        <v>8228</v>
      </c>
      <c r="D64" s="487">
        <v>3659</v>
      </c>
      <c r="E64" s="488">
        <f t="shared" si="11"/>
        <v>103.87454820435262</v>
      </c>
      <c r="F64" s="488">
        <f t="shared" si="11"/>
        <v>94.716242661448135</v>
      </c>
      <c r="G64" s="488">
        <f t="shared" si="11"/>
        <v>116.90095846645367</v>
      </c>
      <c r="H64" s="489" t="str">
        <f t="shared" si="14"/>
        <v/>
      </c>
      <c r="I64" s="488" t="str">
        <f t="shared" si="12"/>
        <v/>
      </c>
      <c r="J64" s="488" t="str">
        <f t="shared" si="10"/>
        <v/>
      </c>
      <c r="K64" s="488" t="str">
        <f t="shared" si="10"/>
        <v/>
      </c>
      <c r="L64" s="488" t="e">
        <f t="shared" si="13"/>
        <v>#N/A</v>
      </c>
    </row>
    <row r="65" spans="1:12" ht="15" customHeight="1" x14ac:dyDescent="0.2">
      <c r="A65" s="490">
        <v>42979</v>
      </c>
      <c r="B65" s="487">
        <v>82351</v>
      </c>
      <c r="C65" s="487">
        <v>8161</v>
      </c>
      <c r="D65" s="487">
        <v>3739</v>
      </c>
      <c r="E65" s="488">
        <f t="shared" si="11"/>
        <v>105.54843505677887</v>
      </c>
      <c r="F65" s="488">
        <f t="shared" si="11"/>
        <v>93.944975250374114</v>
      </c>
      <c r="G65" s="488">
        <f t="shared" si="11"/>
        <v>119.45686900958465</v>
      </c>
      <c r="H65" s="489">
        <f t="shared" si="14"/>
        <v>42979</v>
      </c>
      <c r="I65" s="488">
        <f t="shared" si="12"/>
        <v>105.54843505677887</v>
      </c>
      <c r="J65" s="488">
        <f t="shared" si="10"/>
        <v>93.944975250374114</v>
      </c>
      <c r="K65" s="488">
        <f t="shared" si="10"/>
        <v>119.45686900958465</v>
      </c>
      <c r="L65" s="488" t="e">
        <f t="shared" si="13"/>
        <v>#N/A</v>
      </c>
    </row>
    <row r="66" spans="1:12" ht="15" customHeight="1" x14ac:dyDescent="0.2">
      <c r="A66" s="490" t="s">
        <v>472</v>
      </c>
      <c r="B66" s="487">
        <v>81365</v>
      </c>
      <c r="C66" s="487">
        <v>8182</v>
      </c>
      <c r="D66" s="487">
        <v>3725</v>
      </c>
      <c r="E66" s="488">
        <f t="shared" si="11"/>
        <v>104.28468893389045</v>
      </c>
      <c r="F66" s="488">
        <f t="shared" si="11"/>
        <v>94.186715782203294</v>
      </c>
      <c r="G66" s="488">
        <f t="shared" si="11"/>
        <v>119.00958466453675</v>
      </c>
      <c r="H66" s="489" t="str">
        <f t="shared" si="14"/>
        <v/>
      </c>
      <c r="I66" s="488" t="str">
        <f t="shared" si="12"/>
        <v/>
      </c>
      <c r="J66" s="488" t="str">
        <f t="shared" si="10"/>
        <v/>
      </c>
      <c r="K66" s="488" t="str">
        <f t="shared" si="10"/>
        <v/>
      </c>
      <c r="L66" s="488" t="e">
        <f t="shared" si="13"/>
        <v>#N/A</v>
      </c>
    </row>
    <row r="67" spans="1:12" ht="15" customHeight="1" x14ac:dyDescent="0.2">
      <c r="A67" s="490" t="s">
        <v>473</v>
      </c>
      <c r="B67" s="487">
        <v>81268</v>
      </c>
      <c r="C67" s="487">
        <v>8118</v>
      </c>
      <c r="D67" s="487">
        <v>3681</v>
      </c>
      <c r="E67" s="488">
        <f t="shared" si="11"/>
        <v>104.16036502524928</v>
      </c>
      <c r="F67" s="488">
        <f t="shared" si="11"/>
        <v>93.449982732819166</v>
      </c>
      <c r="G67" s="488">
        <f t="shared" si="11"/>
        <v>117.60383386581469</v>
      </c>
      <c r="H67" s="489" t="str">
        <f t="shared" si="14"/>
        <v/>
      </c>
      <c r="I67" s="488" t="str">
        <f t="shared" si="12"/>
        <v/>
      </c>
      <c r="J67" s="488" t="str">
        <f t="shared" si="12"/>
        <v/>
      </c>
      <c r="K67" s="488" t="str">
        <f t="shared" si="12"/>
        <v/>
      </c>
      <c r="L67" s="488" t="e">
        <f t="shared" si="13"/>
        <v>#N/A</v>
      </c>
    </row>
    <row r="68" spans="1:12" ht="15" customHeight="1" x14ac:dyDescent="0.2">
      <c r="A68" s="490" t="s">
        <v>474</v>
      </c>
      <c r="B68" s="487">
        <v>82195</v>
      </c>
      <c r="C68" s="487">
        <v>8119</v>
      </c>
      <c r="D68" s="487">
        <v>3767</v>
      </c>
      <c r="E68" s="488">
        <f t="shared" si="11"/>
        <v>105.34849145112916</v>
      </c>
      <c r="F68" s="488">
        <f t="shared" si="11"/>
        <v>93.461494186715782</v>
      </c>
      <c r="G68" s="488">
        <f t="shared" si="11"/>
        <v>120.3514376996805</v>
      </c>
      <c r="H68" s="489" t="str">
        <f t="shared" si="14"/>
        <v/>
      </c>
      <c r="I68" s="488" t="str">
        <f t="shared" si="12"/>
        <v/>
      </c>
      <c r="J68" s="488" t="str">
        <f t="shared" si="12"/>
        <v/>
      </c>
      <c r="K68" s="488" t="str">
        <f t="shared" si="12"/>
        <v/>
      </c>
      <c r="L68" s="488" t="e">
        <f t="shared" si="13"/>
        <v>#N/A</v>
      </c>
    </row>
    <row r="69" spans="1:12" ht="15" customHeight="1" x14ac:dyDescent="0.2">
      <c r="A69" s="490">
        <v>43344</v>
      </c>
      <c r="B69" s="487">
        <v>83273</v>
      </c>
      <c r="C69" s="487">
        <v>7977</v>
      </c>
      <c r="D69" s="487">
        <v>3913</v>
      </c>
      <c r="E69" s="488">
        <f t="shared" si="11"/>
        <v>106.73015303375971</v>
      </c>
      <c r="F69" s="488">
        <f t="shared" si="11"/>
        <v>91.826867733394721</v>
      </c>
      <c r="G69" s="488">
        <f t="shared" si="11"/>
        <v>125.01597444089457</v>
      </c>
      <c r="H69" s="489">
        <f t="shared" si="14"/>
        <v>43344</v>
      </c>
      <c r="I69" s="488">
        <f t="shared" si="12"/>
        <v>106.73015303375971</v>
      </c>
      <c r="J69" s="488">
        <f t="shared" si="12"/>
        <v>91.826867733394721</v>
      </c>
      <c r="K69" s="488">
        <f t="shared" si="12"/>
        <v>125.01597444089457</v>
      </c>
      <c r="L69" s="488" t="e">
        <f t="shared" si="13"/>
        <v>#N/A</v>
      </c>
    </row>
    <row r="70" spans="1:12" ht="15" customHeight="1" x14ac:dyDescent="0.2">
      <c r="A70" s="490" t="s">
        <v>475</v>
      </c>
      <c r="B70" s="487">
        <v>82078</v>
      </c>
      <c r="C70" s="487">
        <v>7938</v>
      </c>
      <c r="D70" s="487">
        <v>3837</v>
      </c>
      <c r="E70" s="488">
        <f t="shared" si="11"/>
        <v>105.1985337468919</v>
      </c>
      <c r="F70" s="488">
        <f t="shared" si="11"/>
        <v>91.377921031426268</v>
      </c>
      <c r="G70" s="488">
        <f t="shared" si="11"/>
        <v>122.58785942492013</v>
      </c>
      <c r="H70" s="489" t="str">
        <f t="shared" si="14"/>
        <v/>
      </c>
      <c r="I70" s="488" t="str">
        <f t="shared" si="12"/>
        <v/>
      </c>
      <c r="J70" s="488" t="str">
        <f t="shared" si="12"/>
        <v/>
      </c>
      <c r="K70" s="488" t="str">
        <f t="shared" si="12"/>
        <v/>
      </c>
      <c r="L70" s="488" t="e">
        <f t="shared" si="13"/>
        <v>#N/A</v>
      </c>
    </row>
    <row r="71" spans="1:12" ht="15" customHeight="1" x14ac:dyDescent="0.2">
      <c r="A71" s="490" t="s">
        <v>476</v>
      </c>
      <c r="B71" s="487">
        <v>81796</v>
      </c>
      <c r="C71" s="487">
        <v>7995</v>
      </c>
      <c r="D71" s="487">
        <v>3785</v>
      </c>
      <c r="E71" s="491">
        <f t="shared" ref="E71:G75" si="15">IF($A$51=37802,IF(COUNTBLANK(B$51:B$70)&gt;0,#N/A,IF(ISBLANK(B71)=FALSE,B71/B$51*100,#N/A)),IF(COUNTBLANK(B$51:B$75)&gt;0,#N/A,B71/B$51*100))</f>
        <v>104.83709722898669</v>
      </c>
      <c r="F71" s="491">
        <f t="shared" si="15"/>
        <v>92.034073903534022</v>
      </c>
      <c r="G71" s="491">
        <f t="shared" si="15"/>
        <v>120.926517571885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82209</v>
      </c>
      <c r="C72" s="487">
        <v>8076</v>
      </c>
      <c r="D72" s="487">
        <v>3958</v>
      </c>
      <c r="E72" s="491">
        <f t="shared" si="15"/>
        <v>105.36643510804645</v>
      </c>
      <c r="F72" s="491">
        <f t="shared" si="15"/>
        <v>92.96650166916082</v>
      </c>
      <c r="G72" s="491">
        <f t="shared" si="15"/>
        <v>126.45367412140575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83018</v>
      </c>
      <c r="C73" s="487">
        <v>7910</v>
      </c>
      <c r="D73" s="487">
        <v>4029</v>
      </c>
      <c r="E73" s="491">
        <f t="shared" si="15"/>
        <v>106.40332213990926</v>
      </c>
      <c r="F73" s="491">
        <f t="shared" si="15"/>
        <v>91.0556003223207</v>
      </c>
      <c r="G73" s="491">
        <f t="shared" si="15"/>
        <v>128.72204472843453</v>
      </c>
      <c r="H73" s="492">
        <f>IF(A$51=37802,IF(ISERROR(L73)=TRUE,IF(ISBLANK(A73)=FALSE,IF(MONTH(A73)=MONTH(MAX(A$51:A$75)),A73,""),""),""),IF(ISERROR(L73)=TRUE,IF(MONTH(A73)=MONTH(MAX(A$51:A$75)),A73,""),""))</f>
        <v>43709</v>
      </c>
      <c r="I73" s="488">
        <f t="shared" si="12"/>
        <v>106.40332213990926</v>
      </c>
      <c r="J73" s="488">
        <f t="shared" si="12"/>
        <v>91.0556003223207</v>
      </c>
      <c r="K73" s="488">
        <f t="shared" si="12"/>
        <v>128.72204472843453</v>
      </c>
      <c r="L73" s="488" t="e">
        <f t="shared" si="13"/>
        <v>#N/A</v>
      </c>
    </row>
    <row r="74" spans="1:12" ht="15" customHeight="1" x14ac:dyDescent="0.2">
      <c r="A74" s="490" t="s">
        <v>478</v>
      </c>
      <c r="B74" s="487">
        <v>81978</v>
      </c>
      <c r="C74" s="487">
        <v>7781</v>
      </c>
      <c r="D74" s="487">
        <v>4025</v>
      </c>
      <c r="E74" s="491">
        <f t="shared" si="15"/>
        <v>105.07036476891133</v>
      </c>
      <c r="F74" s="491">
        <f t="shared" si="15"/>
        <v>89.570622769655799</v>
      </c>
      <c r="G74" s="491">
        <f t="shared" si="15"/>
        <v>128.59424920127796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81484</v>
      </c>
      <c r="C75" s="493">
        <v>7515</v>
      </c>
      <c r="D75" s="493">
        <v>3859</v>
      </c>
      <c r="E75" s="491">
        <f t="shared" si="15"/>
        <v>104.43721001768731</v>
      </c>
      <c r="F75" s="491">
        <f t="shared" si="15"/>
        <v>86.508576033152991</v>
      </c>
      <c r="G75" s="491">
        <f t="shared" si="15"/>
        <v>123.29073482428115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106.40332213990926</v>
      </c>
      <c r="J77" s="488">
        <f>IF(J75&lt;&gt;"",J75,IF(J74&lt;&gt;"",J74,IF(J73&lt;&gt;"",J73,IF(J72&lt;&gt;"",J72,IF(J71&lt;&gt;"",J71,IF(J70&lt;&gt;"",J70,""))))))</f>
        <v>91.0556003223207</v>
      </c>
      <c r="K77" s="488">
        <f>IF(K75&lt;&gt;"",K75,IF(K74&lt;&gt;"",K74,IF(K73&lt;&gt;"",K73,IF(K72&lt;&gt;"",K72,IF(K71&lt;&gt;"",K71,IF(K70&lt;&gt;"",K70,""))))))</f>
        <v>128.72204472843453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+6,4%</v>
      </c>
      <c r="J79" s="488" t="str">
        <f>"GeB - ausschließlich: "&amp;IF(J77&gt;100,"+","")&amp;TEXT(J77-100,"0,0")&amp;"%"</f>
        <v>GeB - ausschließlich: -8,9%</v>
      </c>
      <c r="K79" s="488" t="str">
        <f>"GeB - im Nebenjob: "&amp;IF(K77&gt;100,"+","")&amp;TEXT(K77-100,"0,0")&amp;"%"</f>
        <v>GeB - im Nebenjob: +28,7%</v>
      </c>
    </row>
    <row r="81" spans="9:9" ht="15" customHeight="1" x14ac:dyDescent="0.2">
      <c r="I81" s="488" t="str">
        <f>IF(ISERROR(HLOOKUP(1,I$78:K$79,2,FALSE)),"",HLOOKUP(1,I$78:K$79,2,FALSE))</f>
        <v>GeB - im Nebenjob: +28,7%</v>
      </c>
    </row>
    <row r="82" spans="9:9" ht="15" customHeight="1" x14ac:dyDescent="0.2">
      <c r="I82" s="488" t="str">
        <f>IF(ISERROR(HLOOKUP(2,I$78:K$79,2,FALSE)),"",HLOOKUP(2,I$78:K$79,2,FALSE))</f>
        <v>SvB: +6,4%</v>
      </c>
    </row>
    <row r="83" spans="9:9" ht="15" customHeight="1" x14ac:dyDescent="0.2">
      <c r="I83" s="488" t="str">
        <f>IF(ISERROR(HLOOKUP(3,I$78:K$79,2,FALSE)),"",HLOOKUP(3,I$78:K$79,2,FALSE))</f>
        <v>GeB - ausschließlich: -8,9%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81484</v>
      </c>
      <c r="E12" s="114">
        <v>81978</v>
      </c>
      <c r="F12" s="114">
        <v>83018</v>
      </c>
      <c r="G12" s="114">
        <v>82209</v>
      </c>
      <c r="H12" s="114">
        <v>81796</v>
      </c>
      <c r="I12" s="115">
        <v>-312</v>
      </c>
      <c r="J12" s="116">
        <v>-0.38143674507310871</v>
      </c>
      <c r="N12" s="117"/>
    </row>
    <row r="13" spans="1:15" s="110" customFormat="1" ht="13.5" customHeight="1" x14ac:dyDescent="0.2">
      <c r="A13" s="118" t="s">
        <v>105</v>
      </c>
      <c r="B13" s="119" t="s">
        <v>106</v>
      </c>
      <c r="C13" s="113">
        <v>50.674979137008492</v>
      </c>
      <c r="D13" s="114">
        <v>41292</v>
      </c>
      <c r="E13" s="114">
        <v>41470</v>
      </c>
      <c r="F13" s="114">
        <v>42344</v>
      </c>
      <c r="G13" s="114">
        <v>41880</v>
      </c>
      <c r="H13" s="114">
        <v>41416</v>
      </c>
      <c r="I13" s="115">
        <v>-124</v>
      </c>
      <c r="J13" s="116">
        <v>-0.29940119760479039</v>
      </c>
    </row>
    <row r="14" spans="1:15" s="110" customFormat="1" ht="13.5" customHeight="1" x14ac:dyDescent="0.2">
      <c r="A14" s="120"/>
      <c r="B14" s="119" t="s">
        <v>107</v>
      </c>
      <c r="C14" s="113">
        <v>49.325020862991508</v>
      </c>
      <c r="D14" s="114">
        <v>40192</v>
      </c>
      <c r="E14" s="114">
        <v>40508</v>
      </c>
      <c r="F14" s="114">
        <v>40674</v>
      </c>
      <c r="G14" s="114">
        <v>40329</v>
      </c>
      <c r="H14" s="114">
        <v>40380</v>
      </c>
      <c r="I14" s="115">
        <v>-188</v>
      </c>
      <c r="J14" s="116">
        <v>-0.46557701832590392</v>
      </c>
    </row>
    <row r="15" spans="1:15" s="110" customFormat="1" ht="13.5" customHeight="1" x14ac:dyDescent="0.2">
      <c r="A15" s="118" t="s">
        <v>105</v>
      </c>
      <c r="B15" s="121" t="s">
        <v>108</v>
      </c>
      <c r="C15" s="113">
        <v>8.1414756271169804</v>
      </c>
      <c r="D15" s="114">
        <v>6634</v>
      </c>
      <c r="E15" s="114">
        <v>6850</v>
      </c>
      <c r="F15" s="114">
        <v>7017</v>
      </c>
      <c r="G15" s="114">
        <v>6317</v>
      </c>
      <c r="H15" s="114">
        <v>6402</v>
      </c>
      <c r="I15" s="115">
        <v>232</v>
      </c>
      <c r="J15" s="116">
        <v>3.6238675413933148</v>
      </c>
    </row>
    <row r="16" spans="1:15" s="110" customFormat="1" ht="13.5" customHeight="1" x14ac:dyDescent="0.2">
      <c r="A16" s="118"/>
      <c r="B16" s="121" t="s">
        <v>109</v>
      </c>
      <c r="C16" s="113">
        <v>65.800647979971529</v>
      </c>
      <c r="D16" s="114">
        <v>53617</v>
      </c>
      <c r="E16" s="114">
        <v>53915</v>
      </c>
      <c r="F16" s="114">
        <v>54680</v>
      </c>
      <c r="G16" s="114">
        <v>54864</v>
      </c>
      <c r="H16" s="114">
        <v>54827</v>
      </c>
      <c r="I16" s="115">
        <v>-1210</v>
      </c>
      <c r="J16" s="116">
        <v>-2.2069418352271692</v>
      </c>
    </row>
    <row r="17" spans="1:10" s="110" customFormat="1" ht="13.5" customHeight="1" x14ac:dyDescent="0.2">
      <c r="A17" s="118"/>
      <c r="B17" s="121" t="s">
        <v>110</v>
      </c>
      <c r="C17" s="113">
        <v>25.014726817534729</v>
      </c>
      <c r="D17" s="114">
        <v>20383</v>
      </c>
      <c r="E17" s="114">
        <v>20320</v>
      </c>
      <c r="F17" s="114">
        <v>20433</v>
      </c>
      <c r="G17" s="114">
        <v>20172</v>
      </c>
      <c r="H17" s="114">
        <v>19768</v>
      </c>
      <c r="I17" s="115">
        <v>615</v>
      </c>
      <c r="J17" s="116">
        <v>3.111088628085795</v>
      </c>
    </row>
    <row r="18" spans="1:10" s="110" customFormat="1" ht="13.5" customHeight="1" x14ac:dyDescent="0.2">
      <c r="A18" s="120"/>
      <c r="B18" s="121" t="s">
        <v>111</v>
      </c>
      <c r="C18" s="113">
        <v>1.043149575376761</v>
      </c>
      <c r="D18" s="114">
        <v>850</v>
      </c>
      <c r="E18" s="114">
        <v>893</v>
      </c>
      <c r="F18" s="114">
        <v>888</v>
      </c>
      <c r="G18" s="114">
        <v>856</v>
      </c>
      <c r="H18" s="114">
        <v>799</v>
      </c>
      <c r="I18" s="115">
        <v>51</v>
      </c>
      <c r="J18" s="116">
        <v>6.3829787234042552</v>
      </c>
    </row>
    <row r="19" spans="1:10" s="110" customFormat="1" ht="13.5" customHeight="1" x14ac:dyDescent="0.2">
      <c r="A19" s="120"/>
      <c r="B19" s="121" t="s">
        <v>112</v>
      </c>
      <c r="C19" s="113">
        <v>0.25403760247410534</v>
      </c>
      <c r="D19" s="114">
        <v>207</v>
      </c>
      <c r="E19" s="114">
        <v>218</v>
      </c>
      <c r="F19" s="114">
        <v>219</v>
      </c>
      <c r="G19" s="114">
        <v>181</v>
      </c>
      <c r="H19" s="114">
        <v>166</v>
      </c>
      <c r="I19" s="115">
        <v>41</v>
      </c>
      <c r="J19" s="116">
        <v>24.698795180722893</v>
      </c>
    </row>
    <row r="20" spans="1:10" s="110" customFormat="1" ht="13.5" customHeight="1" x14ac:dyDescent="0.2">
      <c r="A20" s="118" t="s">
        <v>113</v>
      </c>
      <c r="B20" s="122" t="s">
        <v>114</v>
      </c>
      <c r="C20" s="113">
        <v>68.275980560600857</v>
      </c>
      <c r="D20" s="114">
        <v>55634</v>
      </c>
      <c r="E20" s="114">
        <v>56023</v>
      </c>
      <c r="F20" s="114">
        <v>57086</v>
      </c>
      <c r="G20" s="114">
        <v>56489</v>
      </c>
      <c r="H20" s="114">
        <v>56395</v>
      </c>
      <c r="I20" s="115">
        <v>-761</v>
      </c>
      <c r="J20" s="116">
        <v>-1.3494104087241776</v>
      </c>
    </row>
    <row r="21" spans="1:10" s="110" customFormat="1" ht="13.5" customHeight="1" x14ac:dyDescent="0.2">
      <c r="A21" s="120"/>
      <c r="B21" s="122" t="s">
        <v>115</v>
      </c>
      <c r="C21" s="113">
        <v>31.724019439399147</v>
      </c>
      <c r="D21" s="114">
        <v>25850</v>
      </c>
      <c r="E21" s="114">
        <v>25955</v>
      </c>
      <c r="F21" s="114">
        <v>25932</v>
      </c>
      <c r="G21" s="114">
        <v>25720</v>
      </c>
      <c r="H21" s="114">
        <v>25401</v>
      </c>
      <c r="I21" s="115">
        <v>449</v>
      </c>
      <c r="J21" s="116">
        <v>1.7676469430337389</v>
      </c>
    </row>
    <row r="22" spans="1:10" s="110" customFormat="1" ht="13.5" customHeight="1" x14ac:dyDescent="0.2">
      <c r="A22" s="118" t="s">
        <v>113</v>
      </c>
      <c r="B22" s="122" t="s">
        <v>116</v>
      </c>
      <c r="C22" s="113">
        <v>94.465171076530368</v>
      </c>
      <c r="D22" s="114">
        <v>76974</v>
      </c>
      <c r="E22" s="114">
        <v>77609</v>
      </c>
      <c r="F22" s="114">
        <v>78573</v>
      </c>
      <c r="G22" s="114">
        <v>77996</v>
      </c>
      <c r="H22" s="114">
        <v>77714</v>
      </c>
      <c r="I22" s="115">
        <v>-740</v>
      </c>
      <c r="J22" s="116">
        <v>-0.95220938312273207</v>
      </c>
    </row>
    <row r="23" spans="1:10" s="110" customFormat="1" ht="13.5" customHeight="1" x14ac:dyDescent="0.2">
      <c r="A23" s="123"/>
      <c r="B23" s="124" t="s">
        <v>117</v>
      </c>
      <c r="C23" s="125">
        <v>5.5286927494968339</v>
      </c>
      <c r="D23" s="114">
        <v>4505</v>
      </c>
      <c r="E23" s="114">
        <v>4363</v>
      </c>
      <c r="F23" s="114">
        <v>4439</v>
      </c>
      <c r="G23" s="114">
        <v>4209</v>
      </c>
      <c r="H23" s="114">
        <v>4078</v>
      </c>
      <c r="I23" s="115">
        <v>427</v>
      </c>
      <c r="J23" s="116">
        <v>10.470819028935752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11374</v>
      </c>
      <c r="E26" s="114">
        <v>11806</v>
      </c>
      <c r="F26" s="114">
        <v>11939</v>
      </c>
      <c r="G26" s="114">
        <v>12034</v>
      </c>
      <c r="H26" s="140">
        <v>11780</v>
      </c>
      <c r="I26" s="115">
        <v>-406</v>
      </c>
      <c r="J26" s="116">
        <v>-3.4465195246179965</v>
      </c>
    </row>
    <row r="27" spans="1:10" s="110" customFormat="1" ht="13.5" customHeight="1" x14ac:dyDescent="0.2">
      <c r="A27" s="118" t="s">
        <v>105</v>
      </c>
      <c r="B27" s="119" t="s">
        <v>106</v>
      </c>
      <c r="C27" s="113">
        <v>43.537893441181645</v>
      </c>
      <c r="D27" s="115">
        <v>4952</v>
      </c>
      <c r="E27" s="114">
        <v>5040</v>
      </c>
      <c r="F27" s="114">
        <v>5165</v>
      </c>
      <c r="G27" s="114">
        <v>5202</v>
      </c>
      <c r="H27" s="140">
        <v>5075</v>
      </c>
      <c r="I27" s="115">
        <v>-123</v>
      </c>
      <c r="J27" s="116">
        <v>-2.4236453201970445</v>
      </c>
    </row>
    <row r="28" spans="1:10" s="110" customFormat="1" ht="13.5" customHeight="1" x14ac:dyDescent="0.2">
      <c r="A28" s="120"/>
      <c r="B28" s="119" t="s">
        <v>107</v>
      </c>
      <c r="C28" s="113">
        <v>56.462106558818355</v>
      </c>
      <c r="D28" s="115">
        <v>6422</v>
      </c>
      <c r="E28" s="114">
        <v>6766</v>
      </c>
      <c r="F28" s="114">
        <v>6774</v>
      </c>
      <c r="G28" s="114">
        <v>6832</v>
      </c>
      <c r="H28" s="140">
        <v>6705</v>
      </c>
      <c r="I28" s="115">
        <v>-283</v>
      </c>
      <c r="J28" s="116">
        <v>-4.2207307979120063</v>
      </c>
    </row>
    <row r="29" spans="1:10" s="110" customFormat="1" ht="13.5" customHeight="1" x14ac:dyDescent="0.2">
      <c r="A29" s="118" t="s">
        <v>105</v>
      </c>
      <c r="B29" s="121" t="s">
        <v>108</v>
      </c>
      <c r="C29" s="113">
        <v>12.704413574819764</v>
      </c>
      <c r="D29" s="115">
        <v>1445</v>
      </c>
      <c r="E29" s="114">
        <v>1447</v>
      </c>
      <c r="F29" s="114">
        <v>1472</v>
      </c>
      <c r="G29" s="114">
        <v>1515</v>
      </c>
      <c r="H29" s="140">
        <v>1427</v>
      </c>
      <c r="I29" s="115">
        <v>18</v>
      </c>
      <c r="J29" s="116">
        <v>1.2613875262789067</v>
      </c>
    </row>
    <row r="30" spans="1:10" s="110" customFormat="1" ht="13.5" customHeight="1" x14ac:dyDescent="0.2">
      <c r="A30" s="118"/>
      <c r="B30" s="121" t="s">
        <v>109</v>
      </c>
      <c r="C30" s="113">
        <v>36.864779321259014</v>
      </c>
      <c r="D30" s="115">
        <v>4193</v>
      </c>
      <c r="E30" s="114">
        <v>4400</v>
      </c>
      <c r="F30" s="114">
        <v>4400</v>
      </c>
      <c r="G30" s="114">
        <v>4420</v>
      </c>
      <c r="H30" s="140">
        <v>4405</v>
      </c>
      <c r="I30" s="115">
        <v>-212</v>
      </c>
      <c r="J30" s="116">
        <v>-4.812712826333712</v>
      </c>
    </row>
    <row r="31" spans="1:10" s="110" customFormat="1" ht="13.5" customHeight="1" x14ac:dyDescent="0.2">
      <c r="A31" s="118"/>
      <c r="B31" s="121" t="s">
        <v>110</v>
      </c>
      <c r="C31" s="113">
        <v>22.278881659926146</v>
      </c>
      <c r="D31" s="115">
        <v>2534</v>
      </c>
      <c r="E31" s="114">
        <v>2620</v>
      </c>
      <c r="F31" s="114">
        <v>2717</v>
      </c>
      <c r="G31" s="114">
        <v>2795</v>
      </c>
      <c r="H31" s="140">
        <v>2768</v>
      </c>
      <c r="I31" s="115">
        <v>-234</v>
      </c>
      <c r="J31" s="116">
        <v>-8.4537572254335256</v>
      </c>
    </row>
    <row r="32" spans="1:10" s="110" customFormat="1" ht="13.5" customHeight="1" x14ac:dyDescent="0.2">
      <c r="A32" s="120"/>
      <c r="B32" s="121" t="s">
        <v>111</v>
      </c>
      <c r="C32" s="113">
        <v>28.151925443995076</v>
      </c>
      <c r="D32" s="115">
        <v>3202</v>
      </c>
      <c r="E32" s="114">
        <v>3339</v>
      </c>
      <c r="F32" s="114">
        <v>3350</v>
      </c>
      <c r="G32" s="114">
        <v>3304</v>
      </c>
      <c r="H32" s="140">
        <v>3180</v>
      </c>
      <c r="I32" s="115">
        <v>22</v>
      </c>
      <c r="J32" s="116">
        <v>0.69182389937106914</v>
      </c>
    </row>
    <row r="33" spans="1:10" s="110" customFormat="1" ht="13.5" customHeight="1" x14ac:dyDescent="0.2">
      <c r="A33" s="120"/>
      <c r="B33" s="121" t="s">
        <v>112</v>
      </c>
      <c r="C33" s="113">
        <v>3.2794091788289079</v>
      </c>
      <c r="D33" s="115">
        <v>373</v>
      </c>
      <c r="E33" s="114">
        <v>398</v>
      </c>
      <c r="F33" s="114">
        <v>383</v>
      </c>
      <c r="G33" s="114">
        <v>322</v>
      </c>
      <c r="H33" s="140">
        <v>311</v>
      </c>
      <c r="I33" s="115">
        <v>62</v>
      </c>
      <c r="J33" s="116">
        <v>19.935691318327976</v>
      </c>
    </row>
    <row r="34" spans="1:10" s="110" customFormat="1" ht="13.5" customHeight="1" x14ac:dyDescent="0.2">
      <c r="A34" s="118" t="s">
        <v>113</v>
      </c>
      <c r="B34" s="122" t="s">
        <v>116</v>
      </c>
      <c r="C34" s="113">
        <v>95.762264814489185</v>
      </c>
      <c r="D34" s="115">
        <v>10892</v>
      </c>
      <c r="E34" s="114">
        <v>11304</v>
      </c>
      <c r="F34" s="114">
        <v>11436</v>
      </c>
      <c r="G34" s="114">
        <v>11526</v>
      </c>
      <c r="H34" s="140">
        <v>11283</v>
      </c>
      <c r="I34" s="115">
        <v>-391</v>
      </c>
      <c r="J34" s="116">
        <v>-3.4653904103518567</v>
      </c>
    </row>
    <row r="35" spans="1:10" s="110" customFormat="1" ht="13.5" customHeight="1" x14ac:dyDescent="0.2">
      <c r="A35" s="118"/>
      <c r="B35" s="119" t="s">
        <v>117</v>
      </c>
      <c r="C35" s="113">
        <v>4.220151222085458</v>
      </c>
      <c r="D35" s="115">
        <v>480</v>
      </c>
      <c r="E35" s="114">
        <v>495</v>
      </c>
      <c r="F35" s="114">
        <v>498</v>
      </c>
      <c r="G35" s="114">
        <v>501</v>
      </c>
      <c r="H35" s="140">
        <v>491</v>
      </c>
      <c r="I35" s="115">
        <v>-11</v>
      </c>
      <c r="J35" s="116">
        <v>-2.2403258655804481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7515</v>
      </c>
      <c r="E37" s="114">
        <v>7781</v>
      </c>
      <c r="F37" s="114">
        <v>7910</v>
      </c>
      <c r="G37" s="114">
        <v>8076</v>
      </c>
      <c r="H37" s="140">
        <v>7995</v>
      </c>
      <c r="I37" s="115">
        <v>-480</v>
      </c>
      <c r="J37" s="116">
        <v>-6.0037523452157595</v>
      </c>
    </row>
    <row r="38" spans="1:10" s="110" customFormat="1" ht="13.5" customHeight="1" x14ac:dyDescent="0.2">
      <c r="A38" s="118" t="s">
        <v>105</v>
      </c>
      <c r="B38" s="119" t="s">
        <v>106</v>
      </c>
      <c r="C38" s="113">
        <v>44.950099800399201</v>
      </c>
      <c r="D38" s="115">
        <v>3378</v>
      </c>
      <c r="E38" s="114">
        <v>3443</v>
      </c>
      <c r="F38" s="114">
        <v>3519</v>
      </c>
      <c r="G38" s="114">
        <v>3573</v>
      </c>
      <c r="H38" s="140">
        <v>3559</v>
      </c>
      <c r="I38" s="115">
        <v>-181</v>
      </c>
      <c r="J38" s="116">
        <v>-5.085698229839843</v>
      </c>
    </row>
    <row r="39" spans="1:10" s="110" customFormat="1" ht="13.5" customHeight="1" x14ac:dyDescent="0.2">
      <c r="A39" s="120"/>
      <c r="B39" s="119" t="s">
        <v>107</v>
      </c>
      <c r="C39" s="113">
        <v>55.049900199600799</v>
      </c>
      <c r="D39" s="115">
        <v>4137</v>
      </c>
      <c r="E39" s="114">
        <v>4338</v>
      </c>
      <c r="F39" s="114">
        <v>4391</v>
      </c>
      <c r="G39" s="114">
        <v>4503</v>
      </c>
      <c r="H39" s="140">
        <v>4436</v>
      </c>
      <c r="I39" s="115">
        <v>-299</v>
      </c>
      <c r="J39" s="116">
        <v>-6.7403065825067632</v>
      </c>
    </row>
    <row r="40" spans="1:10" s="110" customFormat="1" ht="13.5" customHeight="1" x14ac:dyDescent="0.2">
      <c r="A40" s="118" t="s">
        <v>105</v>
      </c>
      <c r="B40" s="121" t="s">
        <v>108</v>
      </c>
      <c r="C40" s="113">
        <v>14.025282767797737</v>
      </c>
      <c r="D40" s="115">
        <v>1054</v>
      </c>
      <c r="E40" s="114">
        <v>1047</v>
      </c>
      <c r="F40" s="114">
        <v>1058</v>
      </c>
      <c r="G40" s="114">
        <v>1150</v>
      </c>
      <c r="H40" s="140">
        <v>1067</v>
      </c>
      <c r="I40" s="115">
        <v>-13</v>
      </c>
      <c r="J40" s="116">
        <v>-1.2183692596063731</v>
      </c>
    </row>
    <row r="41" spans="1:10" s="110" customFormat="1" ht="13.5" customHeight="1" x14ac:dyDescent="0.2">
      <c r="A41" s="118"/>
      <c r="B41" s="121" t="s">
        <v>109</v>
      </c>
      <c r="C41" s="113">
        <v>20.199600798403193</v>
      </c>
      <c r="D41" s="115">
        <v>1518</v>
      </c>
      <c r="E41" s="114">
        <v>1605</v>
      </c>
      <c r="F41" s="114">
        <v>1629</v>
      </c>
      <c r="G41" s="114">
        <v>1645</v>
      </c>
      <c r="H41" s="140">
        <v>1762</v>
      </c>
      <c r="I41" s="115">
        <v>-244</v>
      </c>
      <c r="J41" s="116">
        <v>-13.847900113507379</v>
      </c>
    </row>
    <row r="42" spans="1:10" s="110" customFormat="1" ht="13.5" customHeight="1" x14ac:dyDescent="0.2">
      <c r="A42" s="118"/>
      <c r="B42" s="121" t="s">
        <v>110</v>
      </c>
      <c r="C42" s="113">
        <v>23.885562208915502</v>
      </c>
      <c r="D42" s="115">
        <v>1795</v>
      </c>
      <c r="E42" s="114">
        <v>1849</v>
      </c>
      <c r="F42" s="114">
        <v>1936</v>
      </c>
      <c r="G42" s="114">
        <v>2038</v>
      </c>
      <c r="H42" s="140">
        <v>2041</v>
      </c>
      <c r="I42" s="115">
        <v>-246</v>
      </c>
      <c r="J42" s="116">
        <v>-12.052915237628614</v>
      </c>
    </row>
    <row r="43" spans="1:10" s="110" customFormat="1" ht="13.5" customHeight="1" x14ac:dyDescent="0.2">
      <c r="A43" s="120"/>
      <c r="B43" s="121" t="s">
        <v>111</v>
      </c>
      <c r="C43" s="113">
        <v>41.889554224883568</v>
      </c>
      <c r="D43" s="115">
        <v>3148</v>
      </c>
      <c r="E43" s="114">
        <v>3280</v>
      </c>
      <c r="F43" s="114">
        <v>3287</v>
      </c>
      <c r="G43" s="114">
        <v>3243</v>
      </c>
      <c r="H43" s="140">
        <v>3125</v>
      </c>
      <c r="I43" s="115">
        <v>23</v>
      </c>
      <c r="J43" s="116">
        <v>0.73599999999999999</v>
      </c>
    </row>
    <row r="44" spans="1:10" s="110" customFormat="1" ht="13.5" customHeight="1" x14ac:dyDescent="0.2">
      <c r="A44" s="120"/>
      <c r="B44" s="121" t="s">
        <v>112</v>
      </c>
      <c r="C44" s="113">
        <v>4.7771124417831006</v>
      </c>
      <c r="D44" s="115">
        <v>359</v>
      </c>
      <c r="E44" s="114">
        <v>378</v>
      </c>
      <c r="F44" s="114">
        <v>366</v>
      </c>
      <c r="G44" s="114">
        <v>309</v>
      </c>
      <c r="H44" s="140">
        <v>305</v>
      </c>
      <c r="I44" s="115">
        <v>54</v>
      </c>
      <c r="J44" s="116">
        <v>17.704918032786885</v>
      </c>
    </row>
    <row r="45" spans="1:10" s="110" customFormat="1" ht="13.5" customHeight="1" x14ac:dyDescent="0.2">
      <c r="A45" s="118" t="s">
        <v>113</v>
      </c>
      <c r="B45" s="122" t="s">
        <v>116</v>
      </c>
      <c r="C45" s="113">
        <v>95.755156353958753</v>
      </c>
      <c r="D45" s="115">
        <v>7196</v>
      </c>
      <c r="E45" s="114">
        <v>7426</v>
      </c>
      <c r="F45" s="114">
        <v>7552</v>
      </c>
      <c r="G45" s="114">
        <v>7706</v>
      </c>
      <c r="H45" s="140">
        <v>7631</v>
      </c>
      <c r="I45" s="115">
        <v>-435</v>
      </c>
      <c r="J45" s="116">
        <v>-5.7004324465993976</v>
      </c>
    </row>
    <row r="46" spans="1:10" s="110" customFormat="1" ht="13.5" customHeight="1" x14ac:dyDescent="0.2">
      <c r="A46" s="118"/>
      <c r="B46" s="119" t="s">
        <v>117</v>
      </c>
      <c r="C46" s="113">
        <v>4.2182302062541588</v>
      </c>
      <c r="D46" s="115">
        <v>317</v>
      </c>
      <c r="E46" s="114">
        <v>348</v>
      </c>
      <c r="F46" s="114">
        <v>353</v>
      </c>
      <c r="G46" s="114">
        <v>363</v>
      </c>
      <c r="H46" s="140">
        <v>358</v>
      </c>
      <c r="I46" s="115">
        <v>-41</v>
      </c>
      <c r="J46" s="116">
        <v>-11.452513966480447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3859</v>
      </c>
      <c r="E48" s="114">
        <v>4025</v>
      </c>
      <c r="F48" s="114">
        <v>4029</v>
      </c>
      <c r="G48" s="114">
        <v>3958</v>
      </c>
      <c r="H48" s="140">
        <v>3785</v>
      </c>
      <c r="I48" s="115">
        <v>74</v>
      </c>
      <c r="J48" s="116">
        <v>1.9550858652575958</v>
      </c>
    </row>
    <row r="49" spans="1:12" s="110" customFormat="1" ht="13.5" customHeight="1" x14ac:dyDescent="0.2">
      <c r="A49" s="118" t="s">
        <v>105</v>
      </c>
      <c r="B49" s="119" t="s">
        <v>106</v>
      </c>
      <c r="C49" s="113">
        <v>40.787768852034205</v>
      </c>
      <c r="D49" s="115">
        <v>1574</v>
      </c>
      <c r="E49" s="114">
        <v>1597</v>
      </c>
      <c r="F49" s="114">
        <v>1646</v>
      </c>
      <c r="G49" s="114">
        <v>1629</v>
      </c>
      <c r="H49" s="140">
        <v>1516</v>
      </c>
      <c r="I49" s="115">
        <v>58</v>
      </c>
      <c r="J49" s="116">
        <v>3.8258575197889182</v>
      </c>
    </row>
    <row r="50" spans="1:12" s="110" customFormat="1" ht="13.5" customHeight="1" x14ac:dyDescent="0.2">
      <c r="A50" s="120"/>
      <c r="B50" s="119" t="s">
        <v>107</v>
      </c>
      <c r="C50" s="113">
        <v>59.212231147965795</v>
      </c>
      <c r="D50" s="115">
        <v>2285</v>
      </c>
      <c r="E50" s="114">
        <v>2428</v>
      </c>
      <c r="F50" s="114">
        <v>2383</v>
      </c>
      <c r="G50" s="114">
        <v>2329</v>
      </c>
      <c r="H50" s="140">
        <v>2269</v>
      </c>
      <c r="I50" s="115">
        <v>16</v>
      </c>
      <c r="J50" s="116">
        <v>0.70515645658880566</v>
      </c>
    </row>
    <row r="51" spans="1:12" s="110" customFormat="1" ht="13.5" customHeight="1" x14ac:dyDescent="0.2">
      <c r="A51" s="118" t="s">
        <v>105</v>
      </c>
      <c r="B51" s="121" t="s">
        <v>108</v>
      </c>
      <c r="C51" s="113">
        <v>10.13215859030837</v>
      </c>
      <c r="D51" s="115">
        <v>391</v>
      </c>
      <c r="E51" s="114">
        <v>400</v>
      </c>
      <c r="F51" s="114">
        <v>414</v>
      </c>
      <c r="G51" s="114">
        <v>365</v>
      </c>
      <c r="H51" s="140">
        <v>360</v>
      </c>
      <c r="I51" s="115">
        <v>31</v>
      </c>
      <c r="J51" s="116">
        <v>8.6111111111111107</v>
      </c>
    </row>
    <row r="52" spans="1:12" s="110" customFormat="1" ht="13.5" customHeight="1" x14ac:dyDescent="0.2">
      <c r="A52" s="118"/>
      <c r="B52" s="121" t="s">
        <v>109</v>
      </c>
      <c r="C52" s="113">
        <v>69.318476289194095</v>
      </c>
      <c r="D52" s="115">
        <v>2675</v>
      </c>
      <c r="E52" s="114">
        <v>2795</v>
      </c>
      <c r="F52" s="114">
        <v>2771</v>
      </c>
      <c r="G52" s="114">
        <v>2775</v>
      </c>
      <c r="H52" s="140">
        <v>2643</v>
      </c>
      <c r="I52" s="115">
        <v>32</v>
      </c>
      <c r="J52" s="116">
        <v>1.2107453651153992</v>
      </c>
    </row>
    <row r="53" spans="1:12" s="110" customFormat="1" ht="13.5" customHeight="1" x14ac:dyDescent="0.2">
      <c r="A53" s="118"/>
      <c r="B53" s="121" t="s">
        <v>110</v>
      </c>
      <c r="C53" s="113">
        <v>19.150038870173621</v>
      </c>
      <c r="D53" s="115">
        <v>739</v>
      </c>
      <c r="E53" s="114">
        <v>771</v>
      </c>
      <c r="F53" s="114">
        <v>781</v>
      </c>
      <c r="G53" s="114">
        <v>757</v>
      </c>
      <c r="H53" s="140">
        <v>727</v>
      </c>
      <c r="I53" s="115">
        <v>12</v>
      </c>
      <c r="J53" s="116">
        <v>1.6506189821182944</v>
      </c>
    </row>
    <row r="54" spans="1:12" s="110" customFormat="1" ht="13.5" customHeight="1" x14ac:dyDescent="0.2">
      <c r="A54" s="120"/>
      <c r="B54" s="121" t="s">
        <v>111</v>
      </c>
      <c r="C54" s="113">
        <v>1.3993262503239181</v>
      </c>
      <c r="D54" s="115">
        <v>54</v>
      </c>
      <c r="E54" s="114">
        <v>59</v>
      </c>
      <c r="F54" s="114">
        <v>63</v>
      </c>
      <c r="G54" s="114">
        <v>61</v>
      </c>
      <c r="H54" s="140">
        <v>55</v>
      </c>
      <c r="I54" s="115">
        <v>-1</v>
      </c>
      <c r="J54" s="116">
        <v>-1.8181818181818181</v>
      </c>
    </row>
    <row r="55" spans="1:12" s="110" customFormat="1" ht="13.5" customHeight="1" x14ac:dyDescent="0.2">
      <c r="A55" s="120"/>
      <c r="B55" s="121" t="s">
        <v>112</v>
      </c>
      <c r="C55" s="113">
        <v>0.3627882871210158</v>
      </c>
      <c r="D55" s="115">
        <v>14</v>
      </c>
      <c r="E55" s="114">
        <v>20</v>
      </c>
      <c r="F55" s="114">
        <v>17</v>
      </c>
      <c r="G55" s="114">
        <v>13</v>
      </c>
      <c r="H55" s="140">
        <v>6</v>
      </c>
      <c r="I55" s="115">
        <v>8</v>
      </c>
      <c r="J55" s="116">
        <v>133.33333333333334</v>
      </c>
    </row>
    <row r="56" spans="1:12" s="110" customFormat="1" ht="13.5" customHeight="1" x14ac:dyDescent="0.2">
      <c r="A56" s="118" t="s">
        <v>113</v>
      </c>
      <c r="B56" s="122" t="s">
        <v>116</v>
      </c>
      <c r="C56" s="113">
        <v>95.776107799948178</v>
      </c>
      <c r="D56" s="115">
        <v>3696</v>
      </c>
      <c r="E56" s="114">
        <v>3878</v>
      </c>
      <c r="F56" s="114">
        <v>3884</v>
      </c>
      <c r="G56" s="114">
        <v>3820</v>
      </c>
      <c r="H56" s="140">
        <v>3652</v>
      </c>
      <c r="I56" s="115">
        <v>44</v>
      </c>
      <c r="J56" s="116">
        <v>1.2048192771084338</v>
      </c>
    </row>
    <row r="57" spans="1:12" s="110" customFormat="1" ht="13.5" customHeight="1" x14ac:dyDescent="0.2">
      <c r="A57" s="142"/>
      <c r="B57" s="124" t="s">
        <v>117</v>
      </c>
      <c r="C57" s="125">
        <v>4.2238922000518269</v>
      </c>
      <c r="D57" s="143">
        <v>163</v>
      </c>
      <c r="E57" s="144">
        <v>147</v>
      </c>
      <c r="F57" s="144">
        <v>145</v>
      </c>
      <c r="G57" s="144">
        <v>138</v>
      </c>
      <c r="H57" s="145">
        <v>133</v>
      </c>
      <c r="I57" s="143">
        <v>30</v>
      </c>
      <c r="J57" s="146">
        <v>22.556390977443609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81484</v>
      </c>
      <c r="E12" s="236">
        <v>81978</v>
      </c>
      <c r="F12" s="114">
        <v>83018</v>
      </c>
      <c r="G12" s="114">
        <v>82209</v>
      </c>
      <c r="H12" s="140">
        <v>81796</v>
      </c>
      <c r="I12" s="115">
        <v>-312</v>
      </c>
      <c r="J12" s="116">
        <v>-0.38143674507310871</v>
      </c>
    </row>
    <row r="13" spans="1:15" s="110" customFormat="1" ht="12" customHeight="1" x14ac:dyDescent="0.2">
      <c r="A13" s="118" t="s">
        <v>105</v>
      </c>
      <c r="B13" s="119" t="s">
        <v>106</v>
      </c>
      <c r="C13" s="113">
        <v>50.674979137008492</v>
      </c>
      <c r="D13" s="115">
        <v>41292</v>
      </c>
      <c r="E13" s="114">
        <v>41470</v>
      </c>
      <c r="F13" s="114">
        <v>42344</v>
      </c>
      <c r="G13" s="114">
        <v>41880</v>
      </c>
      <c r="H13" s="140">
        <v>41416</v>
      </c>
      <c r="I13" s="115">
        <v>-124</v>
      </c>
      <c r="J13" s="116">
        <v>-0.29940119760479039</v>
      </c>
    </row>
    <row r="14" spans="1:15" s="110" customFormat="1" ht="12" customHeight="1" x14ac:dyDescent="0.2">
      <c r="A14" s="118"/>
      <c r="B14" s="119" t="s">
        <v>107</v>
      </c>
      <c r="C14" s="113">
        <v>49.325020862991508</v>
      </c>
      <c r="D14" s="115">
        <v>40192</v>
      </c>
      <c r="E14" s="114">
        <v>40508</v>
      </c>
      <c r="F14" s="114">
        <v>40674</v>
      </c>
      <c r="G14" s="114">
        <v>40329</v>
      </c>
      <c r="H14" s="140">
        <v>40380</v>
      </c>
      <c r="I14" s="115">
        <v>-188</v>
      </c>
      <c r="J14" s="116">
        <v>-0.46557701832590392</v>
      </c>
    </row>
    <row r="15" spans="1:15" s="110" customFormat="1" ht="12" customHeight="1" x14ac:dyDescent="0.2">
      <c r="A15" s="118" t="s">
        <v>105</v>
      </c>
      <c r="B15" s="121" t="s">
        <v>108</v>
      </c>
      <c r="C15" s="113">
        <v>8.1414756271169804</v>
      </c>
      <c r="D15" s="115">
        <v>6634</v>
      </c>
      <c r="E15" s="114">
        <v>6850</v>
      </c>
      <c r="F15" s="114">
        <v>7017</v>
      </c>
      <c r="G15" s="114">
        <v>6317</v>
      </c>
      <c r="H15" s="140">
        <v>6402</v>
      </c>
      <c r="I15" s="115">
        <v>232</v>
      </c>
      <c r="J15" s="116">
        <v>3.6238675413933148</v>
      </c>
    </row>
    <row r="16" spans="1:15" s="110" customFormat="1" ht="12" customHeight="1" x14ac:dyDescent="0.2">
      <c r="A16" s="118"/>
      <c r="B16" s="121" t="s">
        <v>109</v>
      </c>
      <c r="C16" s="113">
        <v>65.800647979971529</v>
      </c>
      <c r="D16" s="115">
        <v>53617</v>
      </c>
      <c r="E16" s="114">
        <v>53915</v>
      </c>
      <c r="F16" s="114">
        <v>54680</v>
      </c>
      <c r="G16" s="114">
        <v>54864</v>
      </c>
      <c r="H16" s="140">
        <v>54827</v>
      </c>
      <c r="I16" s="115">
        <v>-1210</v>
      </c>
      <c r="J16" s="116">
        <v>-2.2069418352271692</v>
      </c>
    </row>
    <row r="17" spans="1:10" s="110" customFormat="1" ht="12" customHeight="1" x14ac:dyDescent="0.2">
      <c r="A17" s="118"/>
      <c r="B17" s="121" t="s">
        <v>110</v>
      </c>
      <c r="C17" s="113">
        <v>25.014726817534729</v>
      </c>
      <c r="D17" s="115">
        <v>20383</v>
      </c>
      <c r="E17" s="114">
        <v>20320</v>
      </c>
      <c r="F17" s="114">
        <v>20433</v>
      </c>
      <c r="G17" s="114">
        <v>20172</v>
      </c>
      <c r="H17" s="140">
        <v>19768</v>
      </c>
      <c r="I17" s="115">
        <v>615</v>
      </c>
      <c r="J17" s="116">
        <v>3.111088628085795</v>
      </c>
    </row>
    <row r="18" spans="1:10" s="110" customFormat="1" ht="12" customHeight="1" x14ac:dyDescent="0.2">
      <c r="A18" s="120"/>
      <c r="B18" s="121" t="s">
        <v>111</v>
      </c>
      <c r="C18" s="113">
        <v>1.043149575376761</v>
      </c>
      <c r="D18" s="115">
        <v>850</v>
      </c>
      <c r="E18" s="114">
        <v>893</v>
      </c>
      <c r="F18" s="114">
        <v>888</v>
      </c>
      <c r="G18" s="114">
        <v>856</v>
      </c>
      <c r="H18" s="140">
        <v>799</v>
      </c>
      <c r="I18" s="115">
        <v>51</v>
      </c>
      <c r="J18" s="116">
        <v>6.3829787234042552</v>
      </c>
    </row>
    <row r="19" spans="1:10" s="110" customFormat="1" ht="12" customHeight="1" x14ac:dyDescent="0.2">
      <c r="A19" s="120"/>
      <c r="B19" s="121" t="s">
        <v>112</v>
      </c>
      <c r="C19" s="113">
        <v>0.25403760247410534</v>
      </c>
      <c r="D19" s="115">
        <v>207</v>
      </c>
      <c r="E19" s="114">
        <v>218</v>
      </c>
      <c r="F19" s="114">
        <v>219</v>
      </c>
      <c r="G19" s="114">
        <v>181</v>
      </c>
      <c r="H19" s="140">
        <v>166</v>
      </c>
      <c r="I19" s="115">
        <v>41</v>
      </c>
      <c r="J19" s="116">
        <v>24.698795180722893</v>
      </c>
    </row>
    <row r="20" spans="1:10" s="110" customFormat="1" ht="12" customHeight="1" x14ac:dyDescent="0.2">
      <c r="A20" s="118" t="s">
        <v>113</v>
      </c>
      <c r="B20" s="119" t="s">
        <v>181</v>
      </c>
      <c r="C20" s="113">
        <v>68.275980560600857</v>
      </c>
      <c r="D20" s="115">
        <v>55634</v>
      </c>
      <c r="E20" s="114">
        <v>56023</v>
      </c>
      <c r="F20" s="114">
        <v>57086</v>
      </c>
      <c r="G20" s="114">
        <v>56489</v>
      </c>
      <c r="H20" s="140">
        <v>56395</v>
      </c>
      <c r="I20" s="115">
        <v>-761</v>
      </c>
      <c r="J20" s="116">
        <v>-1.3494104087241776</v>
      </c>
    </row>
    <row r="21" spans="1:10" s="110" customFormat="1" ht="12" customHeight="1" x14ac:dyDescent="0.2">
      <c r="A21" s="118"/>
      <c r="B21" s="119" t="s">
        <v>182</v>
      </c>
      <c r="C21" s="113">
        <v>31.724019439399147</v>
      </c>
      <c r="D21" s="115">
        <v>25850</v>
      </c>
      <c r="E21" s="114">
        <v>25955</v>
      </c>
      <c r="F21" s="114">
        <v>25932</v>
      </c>
      <c r="G21" s="114">
        <v>25720</v>
      </c>
      <c r="H21" s="140">
        <v>25401</v>
      </c>
      <c r="I21" s="115">
        <v>449</v>
      </c>
      <c r="J21" s="116">
        <v>1.7676469430337389</v>
      </c>
    </row>
    <row r="22" spans="1:10" s="110" customFormat="1" ht="12" customHeight="1" x14ac:dyDescent="0.2">
      <c r="A22" s="118" t="s">
        <v>113</v>
      </c>
      <c r="B22" s="119" t="s">
        <v>116</v>
      </c>
      <c r="C22" s="113">
        <v>94.465171076530368</v>
      </c>
      <c r="D22" s="115">
        <v>76974</v>
      </c>
      <c r="E22" s="114">
        <v>77609</v>
      </c>
      <c r="F22" s="114">
        <v>78573</v>
      </c>
      <c r="G22" s="114">
        <v>77996</v>
      </c>
      <c r="H22" s="140">
        <v>77714</v>
      </c>
      <c r="I22" s="115">
        <v>-740</v>
      </c>
      <c r="J22" s="116">
        <v>-0.95220938312273207</v>
      </c>
    </row>
    <row r="23" spans="1:10" s="110" customFormat="1" ht="12" customHeight="1" x14ac:dyDescent="0.2">
      <c r="A23" s="118"/>
      <c r="B23" s="119" t="s">
        <v>117</v>
      </c>
      <c r="C23" s="113">
        <v>5.5286927494968339</v>
      </c>
      <c r="D23" s="115">
        <v>4505</v>
      </c>
      <c r="E23" s="114">
        <v>4363</v>
      </c>
      <c r="F23" s="114">
        <v>4439</v>
      </c>
      <c r="G23" s="114">
        <v>4209</v>
      </c>
      <c r="H23" s="140">
        <v>4078</v>
      </c>
      <c r="I23" s="115">
        <v>427</v>
      </c>
      <c r="J23" s="116">
        <v>10.470819028935752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87693</v>
      </c>
      <c r="E64" s="236">
        <v>88329</v>
      </c>
      <c r="F64" s="236">
        <v>89413</v>
      </c>
      <c r="G64" s="236">
        <v>88510</v>
      </c>
      <c r="H64" s="140">
        <v>88192</v>
      </c>
      <c r="I64" s="115">
        <v>-499</v>
      </c>
      <c r="J64" s="116">
        <v>-0.56581095791001457</v>
      </c>
    </row>
    <row r="65" spans="1:12" s="110" customFormat="1" ht="12" customHeight="1" x14ac:dyDescent="0.2">
      <c r="A65" s="118" t="s">
        <v>105</v>
      </c>
      <c r="B65" s="119" t="s">
        <v>106</v>
      </c>
      <c r="C65" s="113">
        <v>51.707661957054725</v>
      </c>
      <c r="D65" s="235">
        <v>45344</v>
      </c>
      <c r="E65" s="236">
        <v>45564</v>
      </c>
      <c r="F65" s="236">
        <v>46502</v>
      </c>
      <c r="G65" s="236">
        <v>45960</v>
      </c>
      <c r="H65" s="140">
        <v>45552</v>
      </c>
      <c r="I65" s="115">
        <v>-208</v>
      </c>
      <c r="J65" s="116">
        <v>-0.45662100456621002</v>
      </c>
    </row>
    <row r="66" spans="1:12" s="110" customFormat="1" ht="12" customHeight="1" x14ac:dyDescent="0.2">
      <c r="A66" s="118"/>
      <c r="B66" s="119" t="s">
        <v>107</v>
      </c>
      <c r="C66" s="113">
        <v>48.292338042945275</v>
      </c>
      <c r="D66" s="235">
        <v>42349</v>
      </c>
      <c r="E66" s="236">
        <v>42765</v>
      </c>
      <c r="F66" s="236">
        <v>42911</v>
      </c>
      <c r="G66" s="236">
        <v>42550</v>
      </c>
      <c r="H66" s="140">
        <v>42640</v>
      </c>
      <c r="I66" s="115">
        <v>-291</v>
      </c>
      <c r="J66" s="116">
        <v>-0.68245778611632268</v>
      </c>
    </row>
    <row r="67" spans="1:12" s="110" customFormat="1" ht="12" customHeight="1" x14ac:dyDescent="0.2">
      <c r="A67" s="118" t="s">
        <v>105</v>
      </c>
      <c r="B67" s="121" t="s">
        <v>108</v>
      </c>
      <c r="C67" s="113">
        <v>8.0063403008221865</v>
      </c>
      <c r="D67" s="235">
        <v>7021</v>
      </c>
      <c r="E67" s="236">
        <v>7183</v>
      </c>
      <c r="F67" s="236">
        <v>7327</v>
      </c>
      <c r="G67" s="236">
        <v>6586</v>
      </c>
      <c r="H67" s="140">
        <v>6678</v>
      </c>
      <c r="I67" s="115">
        <v>343</v>
      </c>
      <c r="J67" s="116">
        <v>5.1362683438155132</v>
      </c>
    </row>
    <row r="68" spans="1:12" s="110" customFormat="1" ht="12" customHeight="1" x14ac:dyDescent="0.2">
      <c r="A68" s="118"/>
      <c r="B68" s="121" t="s">
        <v>109</v>
      </c>
      <c r="C68" s="113">
        <v>65.497816245310347</v>
      </c>
      <c r="D68" s="235">
        <v>57437</v>
      </c>
      <c r="E68" s="236">
        <v>57904</v>
      </c>
      <c r="F68" s="236">
        <v>58729</v>
      </c>
      <c r="G68" s="236">
        <v>58877</v>
      </c>
      <c r="H68" s="140">
        <v>58864</v>
      </c>
      <c r="I68" s="115">
        <v>-1427</v>
      </c>
      <c r="J68" s="116">
        <v>-2.4242321282957326</v>
      </c>
    </row>
    <row r="69" spans="1:12" s="110" customFormat="1" ht="12" customHeight="1" x14ac:dyDescent="0.2">
      <c r="A69" s="118"/>
      <c r="B69" s="121" t="s">
        <v>110</v>
      </c>
      <c r="C69" s="113">
        <v>25.467255083073905</v>
      </c>
      <c r="D69" s="235">
        <v>22333</v>
      </c>
      <c r="E69" s="236">
        <v>22295</v>
      </c>
      <c r="F69" s="236">
        <v>22423</v>
      </c>
      <c r="G69" s="236">
        <v>22151</v>
      </c>
      <c r="H69" s="140">
        <v>21808</v>
      </c>
      <c r="I69" s="115">
        <v>525</v>
      </c>
      <c r="J69" s="116">
        <v>2.407373440939105</v>
      </c>
    </row>
    <row r="70" spans="1:12" s="110" customFormat="1" ht="12" customHeight="1" x14ac:dyDescent="0.2">
      <c r="A70" s="120"/>
      <c r="B70" s="121" t="s">
        <v>111</v>
      </c>
      <c r="C70" s="113">
        <v>1.0285883707935639</v>
      </c>
      <c r="D70" s="235">
        <v>902</v>
      </c>
      <c r="E70" s="236">
        <v>947</v>
      </c>
      <c r="F70" s="236">
        <v>934</v>
      </c>
      <c r="G70" s="236">
        <v>896</v>
      </c>
      <c r="H70" s="140">
        <v>842</v>
      </c>
      <c r="I70" s="115">
        <v>60</v>
      </c>
      <c r="J70" s="116">
        <v>7.1258907363420425</v>
      </c>
    </row>
    <row r="71" spans="1:12" s="110" customFormat="1" ht="12" customHeight="1" x14ac:dyDescent="0.2">
      <c r="A71" s="120"/>
      <c r="B71" s="121" t="s">
        <v>112</v>
      </c>
      <c r="C71" s="113">
        <v>0.2736820498785536</v>
      </c>
      <c r="D71" s="235">
        <v>240</v>
      </c>
      <c r="E71" s="236">
        <v>252</v>
      </c>
      <c r="F71" s="236">
        <v>252</v>
      </c>
      <c r="G71" s="236">
        <v>206</v>
      </c>
      <c r="H71" s="140">
        <v>176</v>
      </c>
      <c r="I71" s="115">
        <v>64</v>
      </c>
      <c r="J71" s="116">
        <v>36.363636363636367</v>
      </c>
    </row>
    <row r="72" spans="1:12" s="110" customFormat="1" ht="12" customHeight="1" x14ac:dyDescent="0.2">
      <c r="A72" s="118" t="s">
        <v>113</v>
      </c>
      <c r="B72" s="119" t="s">
        <v>181</v>
      </c>
      <c r="C72" s="113">
        <v>69.133226141197127</v>
      </c>
      <c r="D72" s="235">
        <v>60625</v>
      </c>
      <c r="E72" s="236">
        <v>61034</v>
      </c>
      <c r="F72" s="236">
        <v>62167</v>
      </c>
      <c r="G72" s="236">
        <v>61614</v>
      </c>
      <c r="H72" s="140">
        <v>61607</v>
      </c>
      <c r="I72" s="115">
        <v>-982</v>
      </c>
      <c r="J72" s="116">
        <v>-1.5939747106659958</v>
      </c>
    </row>
    <row r="73" spans="1:12" s="110" customFormat="1" ht="12" customHeight="1" x14ac:dyDescent="0.2">
      <c r="A73" s="118"/>
      <c r="B73" s="119" t="s">
        <v>182</v>
      </c>
      <c r="C73" s="113">
        <v>30.866773858802869</v>
      </c>
      <c r="D73" s="115">
        <v>27068</v>
      </c>
      <c r="E73" s="114">
        <v>27295</v>
      </c>
      <c r="F73" s="114">
        <v>27246</v>
      </c>
      <c r="G73" s="114">
        <v>26896</v>
      </c>
      <c r="H73" s="140">
        <v>26585</v>
      </c>
      <c r="I73" s="115">
        <v>483</v>
      </c>
      <c r="J73" s="116">
        <v>1.8168139928531126</v>
      </c>
    </row>
    <row r="74" spans="1:12" s="110" customFormat="1" ht="12" customHeight="1" x14ac:dyDescent="0.2">
      <c r="A74" s="118" t="s">
        <v>113</v>
      </c>
      <c r="B74" s="119" t="s">
        <v>116</v>
      </c>
      <c r="C74" s="113">
        <v>96.618886342125364</v>
      </c>
      <c r="D74" s="115">
        <v>84728</v>
      </c>
      <c r="E74" s="114">
        <v>85446</v>
      </c>
      <c r="F74" s="114">
        <v>86521</v>
      </c>
      <c r="G74" s="114">
        <v>85773</v>
      </c>
      <c r="H74" s="140">
        <v>85627</v>
      </c>
      <c r="I74" s="115">
        <v>-899</v>
      </c>
      <c r="J74" s="116">
        <v>-1.0499024840295701</v>
      </c>
    </row>
    <row r="75" spans="1:12" s="110" customFormat="1" ht="12" customHeight="1" x14ac:dyDescent="0.2">
      <c r="A75" s="142"/>
      <c r="B75" s="124" t="s">
        <v>117</v>
      </c>
      <c r="C75" s="125">
        <v>3.375411948502161</v>
      </c>
      <c r="D75" s="143">
        <v>2960</v>
      </c>
      <c r="E75" s="144">
        <v>2876</v>
      </c>
      <c r="F75" s="144">
        <v>2885</v>
      </c>
      <c r="G75" s="144">
        <v>2731</v>
      </c>
      <c r="H75" s="145">
        <v>2559</v>
      </c>
      <c r="I75" s="143">
        <v>401</v>
      </c>
      <c r="J75" s="146">
        <v>15.670183665494333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81484</v>
      </c>
      <c r="G11" s="114">
        <v>81978</v>
      </c>
      <c r="H11" s="114">
        <v>83018</v>
      </c>
      <c r="I11" s="114">
        <v>82209</v>
      </c>
      <c r="J11" s="140">
        <v>81796</v>
      </c>
      <c r="K11" s="114">
        <v>-312</v>
      </c>
      <c r="L11" s="116">
        <v>-0.38143674507310871</v>
      </c>
    </row>
    <row r="12" spans="1:17" s="110" customFormat="1" ht="24.95" customHeight="1" x14ac:dyDescent="0.2">
      <c r="A12" s="604" t="s">
        <v>185</v>
      </c>
      <c r="B12" s="605"/>
      <c r="C12" s="605"/>
      <c r="D12" s="606"/>
      <c r="E12" s="113">
        <v>50.674979137008492</v>
      </c>
      <c r="F12" s="115">
        <v>41292</v>
      </c>
      <c r="G12" s="114">
        <v>41470</v>
      </c>
      <c r="H12" s="114">
        <v>42344</v>
      </c>
      <c r="I12" s="114">
        <v>41880</v>
      </c>
      <c r="J12" s="140">
        <v>41416</v>
      </c>
      <c r="K12" s="114">
        <v>-124</v>
      </c>
      <c r="L12" s="116">
        <v>-0.29940119760479039</v>
      </c>
    </row>
    <row r="13" spans="1:17" s="110" customFormat="1" ht="15" customHeight="1" x14ac:dyDescent="0.2">
      <c r="A13" s="120"/>
      <c r="B13" s="612" t="s">
        <v>107</v>
      </c>
      <c r="C13" s="612"/>
      <c r="E13" s="113">
        <v>49.325020862991508</v>
      </c>
      <c r="F13" s="115">
        <v>40192</v>
      </c>
      <c r="G13" s="114">
        <v>40508</v>
      </c>
      <c r="H13" s="114">
        <v>40674</v>
      </c>
      <c r="I13" s="114">
        <v>40329</v>
      </c>
      <c r="J13" s="140">
        <v>40380</v>
      </c>
      <c r="K13" s="114">
        <v>-188</v>
      </c>
      <c r="L13" s="116">
        <v>-0.46557701832590392</v>
      </c>
    </row>
    <row r="14" spans="1:17" s="110" customFormat="1" ht="24.95" customHeight="1" x14ac:dyDescent="0.2">
      <c r="A14" s="604" t="s">
        <v>186</v>
      </c>
      <c r="B14" s="605"/>
      <c r="C14" s="605"/>
      <c r="D14" s="606"/>
      <c r="E14" s="113">
        <v>8.1414756271169804</v>
      </c>
      <c r="F14" s="115">
        <v>6634</v>
      </c>
      <c r="G14" s="114">
        <v>6850</v>
      </c>
      <c r="H14" s="114">
        <v>7017</v>
      </c>
      <c r="I14" s="114">
        <v>6317</v>
      </c>
      <c r="J14" s="140">
        <v>6402</v>
      </c>
      <c r="K14" s="114">
        <v>232</v>
      </c>
      <c r="L14" s="116">
        <v>3.6238675413933148</v>
      </c>
    </row>
    <row r="15" spans="1:17" s="110" customFormat="1" ht="15" customHeight="1" x14ac:dyDescent="0.2">
      <c r="A15" s="120"/>
      <c r="B15" s="119"/>
      <c r="C15" s="258" t="s">
        <v>106</v>
      </c>
      <c r="E15" s="113">
        <v>60.295447693699124</v>
      </c>
      <c r="F15" s="115">
        <v>4000</v>
      </c>
      <c r="G15" s="114">
        <v>4117</v>
      </c>
      <c r="H15" s="114">
        <v>4257</v>
      </c>
      <c r="I15" s="114">
        <v>3860</v>
      </c>
      <c r="J15" s="140">
        <v>3901</v>
      </c>
      <c r="K15" s="114">
        <v>99</v>
      </c>
      <c r="L15" s="116">
        <v>2.5378108177390413</v>
      </c>
    </row>
    <row r="16" spans="1:17" s="110" customFormat="1" ht="15" customHeight="1" x14ac:dyDescent="0.2">
      <c r="A16" s="120"/>
      <c r="B16" s="119"/>
      <c r="C16" s="258" t="s">
        <v>107</v>
      </c>
      <c r="E16" s="113">
        <v>39.704552306300876</v>
      </c>
      <c r="F16" s="115">
        <v>2634</v>
      </c>
      <c r="G16" s="114">
        <v>2733</v>
      </c>
      <c r="H16" s="114">
        <v>2760</v>
      </c>
      <c r="I16" s="114">
        <v>2457</v>
      </c>
      <c r="J16" s="140">
        <v>2501</v>
      </c>
      <c r="K16" s="114">
        <v>133</v>
      </c>
      <c r="L16" s="116">
        <v>5.317872850859656</v>
      </c>
    </row>
    <row r="17" spans="1:12" s="110" customFormat="1" ht="15" customHeight="1" x14ac:dyDescent="0.2">
      <c r="A17" s="120"/>
      <c r="B17" s="121" t="s">
        <v>109</v>
      </c>
      <c r="C17" s="258"/>
      <c r="E17" s="113">
        <v>65.800647979971529</v>
      </c>
      <c r="F17" s="115">
        <v>53617</v>
      </c>
      <c r="G17" s="114">
        <v>53915</v>
      </c>
      <c r="H17" s="114">
        <v>54680</v>
      </c>
      <c r="I17" s="114">
        <v>54864</v>
      </c>
      <c r="J17" s="140">
        <v>54827</v>
      </c>
      <c r="K17" s="114">
        <v>-1210</v>
      </c>
      <c r="L17" s="116">
        <v>-2.2069418352271692</v>
      </c>
    </row>
    <row r="18" spans="1:12" s="110" customFormat="1" ht="15" customHeight="1" x14ac:dyDescent="0.2">
      <c r="A18" s="120"/>
      <c r="B18" s="119"/>
      <c r="C18" s="258" t="s">
        <v>106</v>
      </c>
      <c r="E18" s="113">
        <v>51.03978215864371</v>
      </c>
      <c r="F18" s="115">
        <v>27366</v>
      </c>
      <c r="G18" s="114">
        <v>27446</v>
      </c>
      <c r="H18" s="114">
        <v>28032</v>
      </c>
      <c r="I18" s="114">
        <v>28155</v>
      </c>
      <c r="J18" s="140">
        <v>27962</v>
      </c>
      <c r="K18" s="114">
        <v>-596</v>
      </c>
      <c r="L18" s="116">
        <v>-2.1314641298905657</v>
      </c>
    </row>
    <row r="19" spans="1:12" s="110" customFormat="1" ht="15" customHeight="1" x14ac:dyDescent="0.2">
      <c r="A19" s="120"/>
      <c r="B19" s="119"/>
      <c r="C19" s="258" t="s">
        <v>107</v>
      </c>
      <c r="E19" s="113">
        <v>48.96021784135629</v>
      </c>
      <c r="F19" s="115">
        <v>26251</v>
      </c>
      <c r="G19" s="114">
        <v>26469</v>
      </c>
      <c r="H19" s="114">
        <v>26648</v>
      </c>
      <c r="I19" s="114">
        <v>26709</v>
      </c>
      <c r="J19" s="140">
        <v>26865</v>
      </c>
      <c r="K19" s="114">
        <v>-614</v>
      </c>
      <c r="L19" s="116">
        <v>-2.2855015819839939</v>
      </c>
    </row>
    <row r="20" spans="1:12" s="110" customFormat="1" ht="15" customHeight="1" x14ac:dyDescent="0.2">
      <c r="A20" s="120"/>
      <c r="B20" s="121" t="s">
        <v>110</v>
      </c>
      <c r="C20" s="258"/>
      <c r="E20" s="113">
        <v>25.014726817534729</v>
      </c>
      <c r="F20" s="115">
        <v>20383</v>
      </c>
      <c r="G20" s="114">
        <v>20320</v>
      </c>
      <c r="H20" s="114">
        <v>20433</v>
      </c>
      <c r="I20" s="114">
        <v>20172</v>
      </c>
      <c r="J20" s="140">
        <v>19768</v>
      </c>
      <c r="K20" s="114">
        <v>615</v>
      </c>
      <c r="L20" s="116">
        <v>3.111088628085795</v>
      </c>
    </row>
    <row r="21" spans="1:12" s="110" customFormat="1" ht="15" customHeight="1" x14ac:dyDescent="0.2">
      <c r="A21" s="120"/>
      <c r="B21" s="119"/>
      <c r="C21" s="258" t="s">
        <v>106</v>
      </c>
      <c r="E21" s="113">
        <v>46.190452828337342</v>
      </c>
      <c r="F21" s="115">
        <v>9415</v>
      </c>
      <c r="G21" s="114">
        <v>9370</v>
      </c>
      <c r="H21" s="114">
        <v>9506</v>
      </c>
      <c r="I21" s="114">
        <v>9327</v>
      </c>
      <c r="J21" s="140">
        <v>9061</v>
      </c>
      <c r="K21" s="114">
        <v>354</v>
      </c>
      <c r="L21" s="116">
        <v>3.906853548173491</v>
      </c>
    </row>
    <row r="22" spans="1:12" s="110" customFormat="1" ht="15" customHeight="1" x14ac:dyDescent="0.2">
      <c r="A22" s="120"/>
      <c r="B22" s="119"/>
      <c r="C22" s="258" t="s">
        <v>107</v>
      </c>
      <c r="E22" s="113">
        <v>53.809547171662658</v>
      </c>
      <c r="F22" s="115">
        <v>10968</v>
      </c>
      <c r="G22" s="114">
        <v>10950</v>
      </c>
      <c r="H22" s="114">
        <v>10927</v>
      </c>
      <c r="I22" s="114">
        <v>10845</v>
      </c>
      <c r="J22" s="140">
        <v>10707</v>
      </c>
      <c r="K22" s="114">
        <v>261</v>
      </c>
      <c r="L22" s="116">
        <v>2.4376576071728775</v>
      </c>
    </row>
    <row r="23" spans="1:12" s="110" customFormat="1" ht="15" customHeight="1" x14ac:dyDescent="0.2">
      <c r="A23" s="120"/>
      <c r="B23" s="121" t="s">
        <v>111</v>
      </c>
      <c r="C23" s="258"/>
      <c r="E23" s="113">
        <v>1.043149575376761</v>
      </c>
      <c r="F23" s="115">
        <v>850</v>
      </c>
      <c r="G23" s="114">
        <v>893</v>
      </c>
      <c r="H23" s="114">
        <v>888</v>
      </c>
      <c r="I23" s="114">
        <v>856</v>
      </c>
      <c r="J23" s="140">
        <v>799</v>
      </c>
      <c r="K23" s="114">
        <v>51</v>
      </c>
      <c r="L23" s="116">
        <v>6.3829787234042552</v>
      </c>
    </row>
    <row r="24" spans="1:12" s="110" customFormat="1" ht="15" customHeight="1" x14ac:dyDescent="0.2">
      <c r="A24" s="120"/>
      <c r="B24" s="119"/>
      <c r="C24" s="258" t="s">
        <v>106</v>
      </c>
      <c r="E24" s="113">
        <v>60.117647058823529</v>
      </c>
      <c r="F24" s="115">
        <v>511</v>
      </c>
      <c r="G24" s="114">
        <v>537</v>
      </c>
      <c r="H24" s="114">
        <v>549</v>
      </c>
      <c r="I24" s="114">
        <v>538</v>
      </c>
      <c r="J24" s="140">
        <v>492</v>
      </c>
      <c r="K24" s="114">
        <v>19</v>
      </c>
      <c r="L24" s="116">
        <v>3.8617886178861789</v>
      </c>
    </row>
    <row r="25" spans="1:12" s="110" customFormat="1" ht="15" customHeight="1" x14ac:dyDescent="0.2">
      <c r="A25" s="120"/>
      <c r="B25" s="119"/>
      <c r="C25" s="258" t="s">
        <v>107</v>
      </c>
      <c r="E25" s="113">
        <v>39.882352941176471</v>
      </c>
      <c r="F25" s="115">
        <v>339</v>
      </c>
      <c r="G25" s="114">
        <v>356</v>
      </c>
      <c r="H25" s="114">
        <v>339</v>
      </c>
      <c r="I25" s="114">
        <v>318</v>
      </c>
      <c r="J25" s="140">
        <v>307</v>
      </c>
      <c r="K25" s="114">
        <v>32</v>
      </c>
      <c r="L25" s="116">
        <v>10.423452768729641</v>
      </c>
    </row>
    <row r="26" spans="1:12" s="110" customFormat="1" ht="15" customHeight="1" x14ac:dyDescent="0.2">
      <c r="A26" s="120"/>
      <c r="C26" s="121" t="s">
        <v>187</v>
      </c>
      <c r="D26" s="110" t="s">
        <v>188</v>
      </c>
      <c r="E26" s="113">
        <v>0.25403760247410534</v>
      </c>
      <c r="F26" s="115">
        <v>207</v>
      </c>
      <c r="G26" s="114">
        <v>218</v>
      </c>
      <c r="H26" s="114">
        <v>219</v>
      </c>
      <c r="I26" s="114">
        <v>181</v>
      </c>
      <c r="J26" s="140">
        <v>166</v>
      </c>
      <c r="K26" s="114">
        <v>41</v>
      </c>
      <c r="L26" s="116">
        <v>24.698795180722893</v>
      </c>
    </row>
    <row r="27" spans="1:12" s="110" customFormat="1" ht="15" customHeight="1" x14ac:dyDescent="0.2">
      <c r="A27" s="120"/>
      <c r="B27" s="119"/>
      <c r="D27" s="259" t="s">
        <v>106</v>
      </c>
      <c r="E27" s="113">
        <v>47.826086956521742</v>
      </c>
      <c r="F27" s="115">
        <v>99</v>
      </c>
      <c r="G27" s="114">
        <v>104</v>
      </c>
      <c r="H27" s="114">
        <v>110</v>
      </c>
      <c r="I27" s="114">
        <v>99</v>
      </c>
      <c r="J27" s="140">
        <v>85</v>
      </c>
      <c r="K27" s="114">
        <v>14</v>
      </c>
      <c r="L27" s="116">
        <v>16.470588235294116</v>
      </c>
    </row>
    <row r="28" spans="1:12" s="110" customFormat="1" ht="15" customHeight="1" x14ac:dyDescent="0.2">
      <c r="A28" s="120"/>
      <c r="B28" s="119"/>
      <c r="D28" s="259" t="s">
        <v>107</v>
      </c>
      <c r="E28" s="113">
        <v>52.173913043478258</v>
      </c>
      <c r="F28" s="115">
        <v>108</v>
      </c>
      <c r="G28" s="114">
        <v>114</v>
      </c>
      <c r="H28" s="114">
        <v>109</v>
      </c>
      <c r="I28" s="114">
        <v>82</v>
      </c>
      <c r="J28" s="140">
        <v>81</v>
      </c>
      <c r="K28" s="114">
        <v>27</v>
      </c>
      <c r="L28" s="116">
        <v>33.333333333333336</v>
      </c>
    </row>
    <row r="29" spans="1:12" s="110" customFormat="1" ht="24.95" customHeight="1" x14ac:dyDescent="0.2">
      <c r="A29" s="604" t="s">
        <v>189</v>
      </c>
      <c r="B29" s="605"/>
      <c r="C29" s="605"/>
      <c r="D29" s="606"/>
      <c r="E29" s="113">
        <v>94.465171076530368</v>
      </c>
      <c r="F29" s="115">
        <v>76974</v>
      </c>
      <c r="G29" s="114">
        <v>77609</v>
      </c>
      <c r="H29" s="114">
        <v>78573</v>
      </c>
      <c r="I29" s="114">
        <v>77996</v>
      </c>
      <c r="J29" s="140">
        <v>77714</v>
      </c>
      <c r="K29" s="114">
        <v>-740</v>
      </c>
      <c r="L29" s="116">
        <v>-0.95220938312273207</v>
      </c>
    </row>
    <row r="30" spans="1:12" s="110" customFormat="1" ht="15" customHeight="1" x14ac:dyDescent="0.2">
      <c r="A30" s="120"/>
      <c r="B30" s="119"/>
      <c r="C30" s="258" t="s">
        <v>106</v>
      </c>
      <c r="E30" s="113">
        <v>49.518019071374752</v>
      </c>
      <c r="F30" s="115">
        <v>38116</v>
      </c>
      <c r="G30" s="114">
        <v>38394</v>
      </c>
      <c r="H30" s="114">
        <v>39199</v>
      </c>
      <c r="I30" s="114">
        <v>38883</v>
      </c>
      <c r="J30" s="140">
        <v>38495</v>
      </c>
      <c r="K30" s="114">
        <v>-379</v>
      </c>
      <c r="L30" s="116">
        <v>-0.98454344720093523</v>
      </c>
    </row>
    <row r="31" spans="1:12" s="110" customFormat="1" ht="15" customHeight="1" x14ac:dyDescent="0.2">
      <c r="A31" s="120"/>
      <c r="B31" s="119"/>
      <c r="C31" s="258" t="s">
        <v>107</v>
      </c>
      <c r="E31" s="113">
        <v>50.481980928625248</v>
      </c>
      <c r="F31" s="115">
        <v>38858</v>
      </c>
      <c r="G31" s="114">
        <v>39215</v>
      </c>
      <c r="H31" s="114">
        <v>39374</v>
      </c>
      <c r="I31" s="114">
        <v>39113</v>
      </c>
      <c r="J31" s="140">
        <v>39219</v>
      </c>
      <c r="K31" s="114">
        <v>-361</v>
      </c>
      <c r="L31" s="116">
        <v>-0.92047222009740182</v>
      </c>
    </row>
    <row r="32" spans="1:12" s="110" customFormat="1" ht="15" customHeight="1" x14ac:dyDescent="0.2">
      <c r="A32" s="120"/>
      <c r="B32" s="119" t="s">
        <v>117</v>
      </c>
      <c r="C32" s="258"/>
      <c r="E32" s="113">
        <v>5.5286927494968339</v>
      </c>
      <c r="F32" s="115">
        <v>4505</v>
      </c>
      <c r="G32" s="114">
        <v>4363</v>
      </c>
      <c r="H32" s="114">
        <v>4439</v>
      </c>
      <c r="I32" s="114">
        <v>4209</v>
      </c>
      <c r="J32" s="140">
        <v>4078</v>
      </c>
      <c r="K32" s="114">
        <v>427</v>
      </c>
      <c r="L32" s="116">
        <v>10.470819028935752</v>
      </c>
    </row>
    <row r="33" spans="1:12" s="110" customFormat="1" ht="15" customHeight="1" x14ac:dyDescent="0.2">
      <c r="A33" s="120"/>
      <c r="B33" s="119"/>
      <c r="C33" s="258" t="s">
        <v>106</v>
      </c>
      <c r="E33" s="113">
        <v>70.432852386237514</v>
      </c>
      <c r="F33" s="115">
        <v>3173</v>
      </c>
      <c r="G33" s="114">
        <v>3073</v>
      </c>
      <c r="H33" s="114">
        <v>3142</v>
      </c>
      <c r="I33" s="114">
        <v>2995</v>
      </c>
      <c r="J33" s="140">
        <v>2918</v>
      </c>
      <c r="K33" s="114">
        <v>255</v>
      </c>
      <c r="L33" s="116">
        <v>8.7388622344071276</v>
      </c>
    </row>
    <row r="34" spans="1:12" s="110" customFormat="1" ht="15" customHeight="1" x14ac:dyDescent="0.2">
      <c r="A34" s="120"/>
      <c r="B34" s="119"/>
      <c r="C34" s="258" t="s">
        <v>107</v>
      </c>
      <c r="E34" s="113">
        <v>29.567147613762486</v>
      </c>
      <c r="F34" s="115">
        <v>1332</v>
      </c>
      <c r="G34" s="114">
        <v>1290</v>
      </c>
      <c r="H34" s="114">
        <v>1297</v>
      </c>
      <c r="I34" s="114">
        <v>1214</v>
      </c>
      <c r="J34" s="140">
        <v>1160</v>
      </c>
      <c r="K34" s="114">
        <v>172</v>
      </c>
      <c r="L34" s="116">
        <v>14.827586206896552</v>
      </c>
    </row>
    <row r="35" spans="1:12" s="110" customFormat="1" ht="24.95" customHeight="1" x14ac:dyDescent="0.2">
      <c r="A35" s="604" t="s">
        <v>190</v>
      </c>
      <c r="B35" s="605"/>
      <c r="C35" s="605"/>
      <c r="D35" s="606"/>
      <c r="E35" s="113">
        <v>68.275980560600857</v>
      </c>
      <c r="F35" s="115">
        <v>55634</v>
      </c>
      <c r="G35" s="114">
        <v>56023</v>
      </c>
      <c r="H35" s="114">
        <v>57086</v>
      </c>
      <c r="I35" s="114">
        <v>56489</v>
      </c>
      <c r="J35" s="140">
        <v>56395</v>
      </c>
      <c r="K35" s="114">
        <v>-761</v>
      </c>
      <c r="L35" s="116">
        <v>-1.3494104087241776</v>
      </c>
    </row>
    <row r="36" spans="1:12" s="110" customFormat="1" ht="15" customHeight="1" x14ac:dyDescent="0.2">
      <c r="A36" s="120"/>
      <c r="B36" s="119"/>
      <c r="C36" s="258" t="s">
        <v>106</v>
      </c>
      <c r="E36" s="113">
        <v>65.788906064636734</v>
      </c>
      <c r="F36" s="115">
        <v>36601</v>
      </c>
      <c r="G36" s="114">
        <v>36760</v>
      </c>
      <c r="H36" s="114">
        <v>37636</v>
      </c>
      <c r="I36" s="114">
        <v>37228</v>
      </c>
      <c r="J36" s="140">
        <v>36952</v>
      </c>
      <c r="K36" s="114">
        <v>-351</v>
      </c>
      <c r="L36" s="116">
        <v>-0.94988092660749079</v>
      </c>
    </row>
    <row r="37" spans="1:12" s="110" customFormat="1" ht="15" customHeight="1" x14ac:dyDescent="0.2">
      <c r="A37" s="120"/>
      <c r="B37" s="119"/>
      <c r="C37" s="258" t="s">
        <v>107</v>
      </c>
      <c r="E37" s="113">
        <v>34.211093935363266</v>
      </c>
      <c r="F37" s="115">
        <v>19033</v>
      </c>
      <c r="G37" s="114">
        <v>19263</v>
      </c>
      <c r="H37" s="114">
        <v>19450</v>
      </c>
      <c r="I37" s="114">
        <v>19261</v>
      </c>
      <c r="J37" s="140">
        <v>19443</v>
      </c>
      <c r="K37" s="114">
        <v>-410</v>
      </c>
      <c r="L37" s="116">
        <v>-2.1087280769428585</v>
      </c>
    </row>
    <row r="38" spans="1:12" s="110" customFormat="1" ht="15" customHeight="1" x14ac:dyDescent="0.2">
      <c r="A38" s="120"/>
      <c r="B38" s="119" t="s">
        <v>182</v>
      </c>
      <c r="C38" s="258"/>
      <c r="E38" s="113">
        <v>31.724019439399147</v>
      </c>
      <c r="F38" s="115">
        <v>25850</v>
      </c>
      <c r="G38" s="114">
        <v>25955</v>
      </c>
      <c r="H38" s="114">
        <v>25932</v>
      </c>
      <c r="I38" s="114">
        <v>25720</v>
      </c>
      <c r="J38" s="140">
        <v>25401</v>
      </c>
      <c r="K38" s="114">
        <v>449</v>
      </c>
      <c r="L38" s="116">
        <v>1.7676469430337389</v>
      </c>
    </row>
    <row r="39" spans="1:12" s="110" customFormat="1" ht="15" customHeight="1" x14ac:dyDescent="0.2">
      <c r="A39" s="120"/>
      <c r="B39" s="119"/>
      <c r="C39" s="258" t="s">
        <v>106</v>
      </c>
      <c r="E39" s="113">
        <v>18.147001934235977</v>
      </c>
      <c r="F39" s="115">
        <v>4691</v>
      </c>
      <c r="G39" s="114">
        <v>4710</v>
      </c>
      <c r="H39" s="114">
        <v>4708</v>
      </c>
      <c r="I39" s="114">
        <v>4652</v>
      </c>
      <c r="J39" s="140">
        <v>4464</v>
      </c>
      <c r="K39" s="114">
        <v>227</v>
      </c>
      <c r="L39" s="116">
        <v>5.0851254480286743</v>
      </c>
    </row>
    <row r="40" spans="1:12" s="110" customFormat="1" ht="15" customHeight="1" x14ac:dyDescent="0.2">
      <c r="A40" s="120"/>
      <c r="B40" s="119"/>
      <c r="C40" s="258" t="s">
        <v>107</v>
      </c>
      <c r="E40" s="113">
        <v>81.852998065764027</v>
      </c>
      <c r="F40" s="115">
        <v>21159</v>
      </c>
      <c r="G40" s="114">
        <v>21245</v>
      </c>
      <c r="H40" s="114">
        <v>21224</v>
      </c>
      <c r="I40" s="114">
        <v>21068</v>
      </c>
      <c r="J40" s="140">
        <v>20937</v>
      </c>
      <c r="K40" s="114">
        <v>222</v>
      </c>
      <c r="L40" s="116">
        <v>1.0603238286287433</v>
      </c>
    </row>
    <row r="41" spans="1:12" s="110" customFormat="1" ht="24.75" customHeight="1" x14ac:dyDescent="0.2">
      <c r="A41" s="604" t="s">
        <v>519</v>
      </c>
      <c r="B41" s="605"/>
      <c r="C41" s="605"/>
      <c r="D41" s="606"/>
      <c r="E41" s="113">
        <v>3.6682048009425161</v>
      </c>
      <c r="F41" s="115">
        <v>2989</v>
      </c>
      <c r="G41" s="114">
        <v>3247</v>
      </c>
      <c r="H41" s="114">
        <v>3293</v>
      </c>
      <c r="I41" s="114">
        <v>2799</v>
      </c>
      <c r="J41" s="140">
        <v>2929</v>
      </c>
      <c r="K41" s="114">
        <v>60</v>
      </c>
      <c r="L41" s="116">
        <v>2.0484807101399793</v>
      </c>
    </row>
    <row r="42" spans="1:12" s="110" customFormat="1" ht="15" customHeight="1" x14ac:dyDescent="0.2">
      <c r="A42" s="120"/>
      <c r="B42" s="119"/>
      <c r="C42" s="258" t="s">
        <v>106</v>
      </c>
      <c r="E42" s="113">
        <v>61.124121779859486</v>
      </c>
      <c r="F42" s="115">
        <v>1827</v>
      </c>
      <c r="G42" s="114">
        <v>2031</v>
      </c>
      <c r="H42" s="114">
        <v>2055</v>
      </c>
      <c r="I42" s="114">
        <v>1739</v>
      </c>
      <c r="J42" s="140">
        <v>1805</v>
      </c>
      <c r="K42" s="114">
        <v>22</v>
      </c>
      <c r="L42" s="116">
        <v>1.2188365650969528</v>
      </c>
    </row>
    <row r="43" spans="1:12" s="110" customFormat="1" ht="15" customHeight="1" x14ac:dyDescent="0.2">
      <c r="A43" s="123"/>
      <c r="B43" s="124"/>
      <c r="C43" s="260" t="s">
        <v>107</v>
      </c>
      <c r="D43" s="261"/>
      <c r="E43" s="125">
        <v>38.875878220140514</v>
      </c>
      <c r="F43" s="143">
        <v>1162</v>
      </c>
      <c r="G43" s="144">
        <v>1216</v>
      </c>
      <c r="H43" s="144">
        <v>1238</v>
      </c>
      <c r="I43" s="144">
        <v>1060</v>
      </c>
      <c r="J43" s="145">
        <v>1124</v>
      </c>
      <c r="K43" s="144">
        <v>38</v>
      </c>
      <c r="L43" s="146">
        <v>3.3807829181494662</v>
      </c>
    </row>
    <row r="44" spans="1:12" s="110" customFormat="1" ht="45.75" customHeight="1" x14ac:dyDescent="0.2">
      <c r="A44" s="604" t="s">
        <v>191</v>
      </c>
      <c r="B44" s="605"/>
      <c r="C44" s="605"/>
      <c r="D44" s="606"/>
      <c r="E44" s="113">
        <v>1.4996809189534142</v>
      </c>
      <c r="F44" s="115">
        <v>1222</v>
      </c>
      <c r="G44" s="114">
        <v>1224</v>
      </c>
      <c r="H44" s="114">
        <v>1237</v>
      </c>
      <c r="I44" s="114">
        <v>1207</v>
      </c>
      <c r="J44" s="140">
        <v>1205</v>
      </c>
      <c r="K44" s="114">
        <v>17</v>
      </c>
      <c r="L44" s="116">
        <v>1.4107883817427387</v>
      </c>
    </row>
    <row r="45" spans="1:12" s="110" customFormat="1" ht="15" customHeight="1" x14ac:dyDescent="0.2">
      <c r="A45" s="120"/>
      <c r="B45" s="119"/>
      <c r="C45" s="258" t="s">
        <v>106</v>
      </c>
      <c r="E45" s="113">
        <v>58.428805237315878</v>
      </c>
      <c r="F45" s="115">
        <v>714</v>
      </c>
      <c r="G45" s="114">
        <v>716</v>
      </c>
      <c r="H45" s="114">
        <v>730</v>
      </c>
      <c r="I45" s="114">
        <v>709</v>
      </c>
      <c r="J45" s="140">
        <v>713</v>
      </c>
      <c r="K45" s="114">
        <v>1</v>
      </c>
      <c r="L45" s="116">
        <v>0.14025245441795231</v>
      </c>
    </row>
    <row r="46" spans="1:12" s="110" customFormat="1" ht="15" customHeight="1" x14ac:dyDescent="0.2">
      <c r="A46" s="123"/>
      <c r="B46" s="124"/>
      <c r="C46" s="260" t="s">
        <v>107</v>
      </c>
      <c r="D46" s="261"/>
      <c r="E46" s="125">
        <v>41.571194762684122</v>
      </c>
      <c r="F46" s="143">
        <v>508</v>
      </c>
      <c r="G46" s="144">
        <v>508</v>
      </c>
      <c r="H46" s="144">
        <v>507</v>
      </c>
      <c r="I46" s="144">
        <v>498</v>
      </c>
      <c r="J46" s="145">
        <v>492</v>
      </c>
      <c r="K46" s="144">
        <v>16</v>
      </c>
      <c r="L46" s="146">
        <v>3.2520325203252032</v>
      </c>
    </row>
    <row r="47" spans="1:12" s="110" customFormat="1" ht="39" customHeight="1" x14ac:dyDescent="0.2">
      <c r="A47" s="604" t="s">
        <v>520</v>
      </c>
      <c r="B47" s="607"/>
      <c r="C47" s="607"/>
      <c r="D47" s="608"/>
      <c r="E47" s="113">
        <v>0.15463158411467282</v>
      </c>
      <c r="F47" s="115">
        <v>126</v>
      </c>
      <c r="G47" s="114">
        <v>141</v>
      </c>
      <c r="H47" s="114">
        <v>133</v>
      </c>
      <c r="I47" s="114">
        <v>136</v>
      </c>
      <c r="J47" s="140">
        <v>133</v>
      </c>
      <c r="K47" s="114">
        <v>-7</v>
      </c>
      <c r="L47" s="116">
        <v>-5.2631578947368425</v>
      </c>
    </row>
    <row r="48" spans="1:12" s="110" customFormat="1" ht="15" customHeight="1" x14ac:dyDescent="0.2">
      <c r="A48" s="120"/>
      <c r="B48" s="119"/>
      <c r="C48" s="258" t="s">
        <v>106</v>
      </c>
      <c r="E48" s="113">
        <v>36.507936507936506</v>
      </c>
      <c r="F48" s="115">
        <v>46</v>
      </c>
      <c r="G48" s="114">
        <v>53</v>
      </c>
      <c r="H48" s="114">
        <v>53</v>
      </c>
      <c r="I48" s="114">
        <v>61</v>
      </c>
      <c r="J48" s="140">
        <v>63</v>
      </c>
      <c r="K48" s="114">
        <v>-17</v>
      </c>
      <c r="L48" s="116">
        <v>-26.984126984126984</v>
      </c>
    </row>
    <row r="49" spans="1:12" s="110" customFormat="1" ht="15" customHeight="1" x14ac:dyDescent="0.2">
      <c r="A49" s="123"/>
      <c r="B49" s="124"/>
      <c r="C49" s="260" t="s">
        <v>107</v>
      </c>
      <c r="D49" s="261"/>
      <c r="E49" s="125">
        <v>63.492063492063494</v>
      </c>
      <c r="F49" s="143">
        <v>80</v>
      </c>
      <c r="G49" s="144">
        <v>88</v>
      </c>
      <c r="H49" s="144">
        <v>80</v>
      </c>
      <c r="I49" s="144">
        <v>75</v>
      </c>
      <c r="J49" s="145">
        <v>70</v>
      </c>
      <c r="K49" s="144">
        <v>10</v>
      </c>
      <c r="L49" s="146">
        <v>14.285714285714286</v>
      </c>
    </row>
    <row r="50" spans="1:12" s="110" customFormat="1" ht="24.95" customHeight="1" x14ac:dyDescent="0.2">
      <c r="A50" s="609" t="s">
        <v>192</v>
      </c>
      <c r="B50" s="610"/>
      <c r="C50" s="610"/>
      <c r="D50" s="611"/>
      <c r="E50" s="262">
        <v>6.8725148495410142</v>
      </c>
      <c r="F50" s="263">
        <v>5600</v>
      </c>
      <c r="G50" s="264">
        <v>5794</v>
      </c>
      <c r="H50" s="264">
        <v>5946</v>
      </c>
      <c r="I50" s="264">
        <v>5305</v>
      </c>
      <c r="J50" s="265">
        <v>5434</v>
      </c>
      <c r="K50" s="263">
        <v>166</v>
      </c>
      <c r="L50" s="266">
        <v>3.0548398969451602</v>
      </c>
    </row>
    <row r="51" spans="1:12" s="110" customFormat="1" ht="15" customHeight="1" x14ac:dyDescent="0.2">
      <c r="A51" s="120"/>
      <c r="B51" s="119"/>
      <c r="C51" s="258" t="s">
        <v>106</v>
      </c>
      <c r="E51" s="113">
        <v>62.428571428571431</v>
      </c>
      <c r="F51" s="115">
        <v>3496</v>
      </c>
      <c r="G51" s="114">
        <v>3610</v>
      </c>
      <c r="H51" s="114">
        <v>3745</v>
      </c>
      <c r="I51" s="114">
        <v>3327</v>
      </c>
      <c r="J51" s="140">
        <v>3365</v>
      </c>
      <c r="K51" s="114">
        <v>131</v>
      </c>
      <c r="L51" s="116">
        <v>3.8930163447251114</v>
      </c>
    </row>
    <row r="52" spans="1:12" s="110" customFormat="1" ht="15" customHeight="1" x14ac:dyDescent="0.2">
      <c r="A52" s="120"/>
      <c r="B52" s="119"/>
      <c r="C52" s="258" t="s">
        <v>107</v>
      </c>
      <c r="E52" s="113">
        <v>37.571428571428569</v>
      </c>
      <c r="F52" s="115">
        <v>2104</v>
      </c>
      <c r="G52" s="114">
        <v>2184</v>
      </c>
      <c r="H52" s="114">
        <v>2201</v>
      </c>
      <c r="I52" s="114">
        <v>1978</v>
      </c>
      <c r="J52" s="140">
        <v>2069</v>
      </c>
      <c r="K52" s="114">
        <v>35</v>
      </c>
      <c r="L52" s="116">
        <v>1.6916384726921219</v>
      </c>
    </row>
    <row r="53" spans="1:12" s="110" customFormat="1" ht="15" customHeight="1" x14ac:dyDescent="0.2">
      <c r="A53" s="120"/>
      <c r="B53" s="119"/>
      <c r="C53" s="258" t="s">
        <v>187</v>
      </c>
      <c r="D53" s="110" t="s">
        <v>193</v>
      </c>
      <c r="E53" s="113">
        <v>41.839285714285715</v>
      </c>
      <c r="F53" s="115">
        <v>2343</v>
      </c>
      <c r="G53" s="114">
        <v>2569</v>
      </c>
      <c r="H53" s="114">
        <v>2660</v>
      </c>
      <c r="I53" s="114">
        <v>2047</v>
      </c>
      <c r="J53" s="140">
        <v>2278</v>
      </c>
      <c r="K53" s="114">
        <v>65</v>
      </c>
      <c r="L53" s="116">
        <v>2.8533801580333624</v>
      </c>
    </row>
    <row r="54" spans="1:12" s="110" customFormat="1" ht="15" customHeight="1" x14ac:dyDescent="0.2">
      <c r="A54" s="120"/>
      <c r="B54" s="119"/>
      <c r="D54" s="267" t="s">
        <v>194</v>
      </c>
      <c r="E54" s="113">
        <v>63.977806231327357</v>
      </c>
      <c r="F54" s="115">
        <v>1499</v>
      </c>
      <c r="G54" s="114">
        <v>1644</v>
      </c>
      <c r="H54" s="114">
        <v>1730</v>
      </c>
      <c r="I54" s="114">
        <v>1345</v>
      </c>
      <c r="J54" s="140">
        <v>1462</v>
      </c>
      <c r="K54" s="114">
        <v>37</v>
      </c>
      <c r="L54" s="116">
        <v>2.5307797537619701</v>
      </c>
    </row>
    <row r="55" spans="1:12" s="110" customFormat="1" ht="15" customHeight="1" x14ac:dyDescent="0.2">
      <c r="A55" s="120"/>
      <c r="B55" s="119"/>
      <c r="D55" s="267" t="s">
        <v>195</v>
      </c>
      <c r="E55" s="113">
        <v>36.022193768672643</v>
      </c>
      <c r="F55" s="115">
        <v>844</v>
      </c>
      <c r="G55" s="114">
        <v>925</v>
      </c>
      <c r="H55" s="114">
        <v>930</v>
      </c>
      <c r="I55" s="114">
        <v>702</v>
      </c>
      <c r="J55" s="140">
        <v>816</v>
      </c>
      <c r="K55" s="114">
        <v>28</v>
      </c>
      <c r="L55" s="116">
        <v>3.4313725490196076</v>
      </c>
    </row>
    <row r="56" spans="1:12" s="110" customFormat="1" ht="15" customHeight="1" x14ac:dyDescent="0.2">
      <c r="A56" s="120"/>
      <c r="B56" s="119" t="s">
        <v>196</v>
      </c>
      <c r="C56" s="258"/>
      <c r="E56" s="113">
        <v>75.971969957292231</v>
      </c>
      <c r="F56" s="115">
        <v>61905</v>
      </c>
      <c r="G56" s="114">
        <v>62124</v>
      </c>
      <c r="H56" s="114">
        <v>62817</v>
      </c>
      <c r="I56" s="114">
        <v>62670</v>
      </c>
      <c r="J56" s="140">
        <v>62147</v>
      </c>
      <c r="K56" s="114">
        <v>-242</v>
      </c>
      <c r="L56" s="116">
        <v>-0.38939932740116179</v>
      </c>
    </row>
    <row r="57" spans="1:12" s="110" customFormat="1" ht="15" customHeight="1" x14ac:dyDescent="0.2">
      <c r="A57" s="120"/>
      <c r="B57" s="119"/>
      <c r="C57" s="258" t="s">
        <v>106</v>
      </c>
      <c r="E57" s="113">
        <v>50.205960746304825</v>
      </c>
      <c r="F57" s="115">
        <v>31080</v>
      </c>
      <c r="G57" s="114">
        <v>31111</v>
      </c>
      <c r="H57" s="114">
        <v>31701</v>
      </c>
      <c r="I57" s="114">
        <v>31701</v>
      </c>
      <c r="J57" s="140">
        <v>31244</v>
      </c>
      <c r="K57" s="114">
        <v>-164</v>
      </c>
      <c r="L57" s="116">
        <v>-0.52490078094994241</v>
      </c>
    </row>
    <row r="58" spans="1:12" s="110" customFormat="1" ht="15" customHeight="1" x14ac:dyDescent="0.2">
      <c r="A58" s="120"/>
      <c r="B58" s="119"/>
      <c r="C58" s="258" t="s">
        <v>107</v>
      </c>
      <c r="E58" s="113">
        <v>49.794039253695175</v>
      </c>
      <c r="F58" s="115">
        <v>30825</v>
      </c>
      <c r="G58" s="114">
        <v>31013</v>
      </c>
      <c r="H58" s="114">
        <v>31116</v>
      </c>
      <c r="I58" s="114">
        <v>30969</v>
      </c>
      <c r="J58" s="140">
        <v>30903</v>
      </c>
      <c r="K58" s="114">
        <v>-78</v>
      </c>
      <c r="L58" s="116">
        <v>-0.25240267935151928</v>
      </c>
    </row>
    <row r="59" spans="1:12" s="110" customFormat="1" ht="15" customHeight="1" x14ac:dyDescent="0.2">
      <c r="A59" s="120"/>
      <c r="B59" s="119"/>
      <c r="C59" s="258" t="s">
        <v>105</v>
      </c>
      <c r="D59" s="110" t="s">
        <v>197</v>
      </c>
      <c r="E59" s="113">
        <v>90.142960988611577</v>
      </c>
      <c r="F59" s="115">
        <v>55803</v>
      </c>
      <c r="G59" s="114">
        <v>55989</v>
      </c>
      <c r="H59" s="114">
        <v>56668</v>
      </c>
      <c r="I59" s="114">
        <v>56558</v>
      </c>
      <c r="J59" s="140">
        <v>56063</v>
      </c>
      <c r="K59" s="114">
        <v>-260</v>
      </c>
      <c r="L59" s="116">
        <v>-0.46376397980842982</v>
      </c>
    </row>
    <row r="60" spans="1:12" s="110" customFormat="1" ht="15" customHeight="1" x14ac:dyDescent="0.2">
      <c r="A60" s="120"/>
      <c r="B60" s="119"/>
      <c r="C60" s="258"/>
      <c r="D60" s="267" t="s">
        <v>198</v>
      </c>
      <c r="E60" s="113">
        <v>50.737415551135243</v>
      </c>
      <c r="F60" s="115">
        <v>28313</v>
      </c>
      <c r="G60" s="114">
        <v>28337</v>
      </c>
      <c r="H60" s="114">
        <v>28898</v>
      </c>
      <c r="I60" s="114">
        <v>28919</v>
      </c>
      <c r="J60" s="140">
        <v>28497</v>
      </c>
      <c r="K60" s="114">
        <v>-184</v>
      </c>
      <c r="L60" s="116">
        <v>-0.64568200161420497</v>
      </c>
    </row>
    <row r="61" spans="1:12" s="110" customFormat="1" ht="15" customHeight="1" x14ac:dyDescent="0.2">
      <c r="A61" s="120"/>
      <c r="B61" s="119"/>
      <c r="C61" s="258"/>
      <c r="D61" s="267" t="s">
        <v>199</v>
      </c>
      <c r="E61" s="113">
        <v>49.262584448864757</v>
      </c>
      <c r="F61" s="115">
        <v>27490</v>
      </c>
      <c r="G61" s="114">
        <v>27652</v>
      </c>
      <c r="H61" s="114">
        <v>27770</v>
      </c>
      <c r="I61" s="114">
        <v>27639</v>
      </c>
      <c r="J61" s="140">
        <v>27566</v>
      </c>
      <c r="K61" s="114">
        <v>-76</v>
      </c>
      <c r="L61" s="116">
        <v>-0.27570195167960532</v>
      </c>
    </row>
    <row r="62" spans="1:12" s="110" customFormat="1" ht="15" customHeight="1" x14ac:dyDescent="0.2">
      <c r="A62" s="120"/>
      <c r="B62" s="119"/>
      <c r="C62" s="258"/>
      <c r="D62" s="258" t="s">
        <v>200</v>
      </c>
      <c r="E62" s="113">
        <v>9.8570390113884176</v>
      </c>
      <c r="F62" s="115">
        <v>6102</v>
      </c>
      <c r="G62" s="114">
        <v>6135</v>
      </c>
      <c r="H62" s="114">
        <v>6149</v>
      </c>
      <c r="I62" s="114">
        <v>6112</v>
      </c>
      <c r="J62" s="140">
        <v>6084</v>
      </c>
      <c r="K62" s="114">
        <v>18</v>
      </c>
      <c r="L62" s="116">
        <v>0.29585798816568049</v>
      </c>
    </row>
    <row r="63" spans="1:12" s="110" customFormat="1" ht="15" customHeight="1" x14ac:dyDescent="0.2">
      <c r="A63" s="120"/>
      <c r="B63" s="119"/>
      <c r="C63" s="258"/>
      <c r="D63" s="267" t="s">
        <v>198</v>
      </c>
      <c r="E63" s="113">
        <v>45.34578826614225</v>
      </c>
      <c r="F63" s="115">
        <v>2767</v>
      </c>
      <c r="G63" s="114">
        <v>2774</v>
      </c>
      <c r="H63" s="114">
        <v>2803</v>
      </c>
      <c r="I63" s="114">
        <v>2782</v>
      </c>
      <c r="J63" s="140">
        <v>2747</v>
      </c>
      <c r="K63" s="114">
        <v>20</v>
      </c>
      <c r="L63" s="116">
        <v>0.72806698216235899</v>
      </c>
    </row>
    <row r="64" spans="1:12" s="110" customFormat="1" ht="15" customHeight="1" x14ac:dyDescent="0.2">
      <c r="A64" s="120"/>
      <c r="B64" s="119"/>
      <c r="C64" s="258"/>
      <c r="D64" s="267" t="s">
        <v>199</v>
      </c>
      <c r="E64" s="113">
        <v>54.65421173385775</v>
      </c>
      <c r="F64" s="115">
        <v>3335</v>
      </c>
      <c r="G64" s="114">
        <v>3361</v>
      </c>
      <c r="H64" s="114">
        <v>3346</v>
      </c>
      <c r="I64" s="114">
        <v>3330</v>
      </c>
      <c r="J64" s="140">
        <v>3337</v>
      </c>
      <c r="K64" s="114">
        <v>-2</v>
      </c>
      <c r="L64" s="116">
        <v>-5.9934072520227748E-2</v>
      </c>
    </row>
    <row r="65" spans="1:12" s="110" customFormat="1" ht="15" customHeight="1" x14ac:dyDescent="0.2">
      <c r="A65" s="120"/>
      <c r="B65" s="119" t="s">
        <v>201</v>
      </c>
      <c r="C65" s="258"/>
      <c r="E65" s="113">
        <v>11.710274409700064</v>
      </c>
      <c r="F65" s="115">
        <v>9542</v>
      </c>
      <c r="G65" s="114">
        <v>9580</v>
      </c>
      <c r="H65" s="114">
        <v>9587</v>
      </c>
      <c r="I65" s="114">
        <v>9578</v>
      </c>
      <c r="J65" s="140">
        <v>9565</v>
      </c>
      <c r="K65" s="114">
        <v>-23</v>
      </c>
      <c r="L65" s="116">
        <v>-0.24046001045478307</v>
      </c>
    </row>
    <row r="66" spans="1:12" s="110" customFormat="1" ht="15" customHeight="1" x14ac:dyDescent="0.2">
      <c r="A66" s="120"/>
      <c r="B66" s="119"/>
      <c r="C66" s="258" t="s">
        <v>106</v>
      </c>
      <c r="E66" s="113">
        <v>44.12072940683295</v>
      </c>
      <c r="F66" s="115">
        <v>4210</v>
      </c>
      <c r="G66" s="114">
        <v>4238</v>
      </c>
      <c r="H66" s="114">
        <v>4255</v>
      </c>
      <c r="I66" s="114">
        <v>4238</v>
      </c>
      <c r="J66" s="140">
        <v>4210</v>
      </c>
      <c r="K66" s="114">
        <v>0</v>
      </c>
      <c r="L66" s="116">
        <v>0</v>
      </c>
    </row>
    <row r="67" spans="1:12" s="110" customFormat="1" ht="15" customHeight="1" x14ac:dyDescent="0.2">
      <c r="A67" s="120"/>
      <c r="B67" s="119"/>
      <c r="C67" s="258" t="s">
        <v>107</v>
      </c>
      <c r="E67" s="113">
        <v>55.87927059316705</v>
      </c>
      <c r="F67" s="115">
        <v>5332</v>
      </c>
      <c r="G67" s="114">
        <v>5342</v>
      </c>
      <c r="H67" s="114">
        <v>5332</v>
      </c>
      <c r="I67" s="114">
        <v>5340</v>
      </c>
      <c r="J67" s="140">
        <v>5355</v>
      </c>
      <c r="K67" s="114">
        <v>-23</v>
      </c>
      <c r="L67" s="116">
        <v>-0.4295051353874883</v>
      </c>
    </row>
    <row r="68" spans="1:12" s="110" customFormat="1" ht="15" customHeight="1" x14ac:dyDescent="0.2">
      <c r="A68" s="120"/>
      <c r="B68" s="119"/>
      <c r="C68" s="258" t="s">
        <v>105</v>
      </c>
      <c r="D68" s="110" t="s">
        <v>202</v>
      </c>
      <c r="E68" s="113">
        <v>11.936700901278558</v>
      </c>
      <c r="F68" s="115">
        <v>1139</v>
      </c>
      <c r="G68" s="114">
        <v>1161</v>
      </c>
      <c r="H68" s="114">
        <v>1140</v>
      </c>
      <c r="I68" s="114">
        <v>1094</v>
      </c>
      <c r="J68" s="140">
        <v>1032</v>
      </c>
      <c r="K68" s="114">
        <v>107</v>
      </c>
      <c r="L68" s="116">
        <v>10.368217054263566</v>
      </c>
    </row>
    <row r="69" spans="1:12" s="110" customFormat="1" ht="15" customHeight="1" x14ac:dyDescent="0.2">
      <c r="A69" s="120"/>
      <c r="B69" s="119"/>
      <c r="C69" s="258"/>
      <c r="D69" s="267" t="s">
        <v>198</v>
      </c>
      <c r="E69" s="113">
        <v>41.615452151009656</v>
      </c>
      <c r="F69" s="115">
        <v>474</v>
      </c>
      <c r="G69" s="114">
        <v>487</v>
      </c>
      <c r="H69" s="114">
        <v>479</v>
      </c>
      <c r="I69" s="114">
        <v>457</v>
      </c>
      <c r="J69" s="140">
        <v>441</v>
      </c>
      <c r="K69" s="114">
        <v>33</v>
      </c>
      <c r="L69" s="116">
        <v>7.4829931972789119</v>
      </c>
    </row>
    <row r="70" spans="1:12" s="110" customFormat="1" ht="15" customHeight="1" x14ac:dyDescent="0.2">
      <c r="A70" s="120"/>
      <c r="B70" s="119"/>
      <c r="C70" s="258"/>
      <c r="D70" s="267" t="s">
        <v>199</v>
      </c>
      <c r="E70" s="113">
        <v>58.384547848990344</v>
      </c>
      <c r="F70" s="115">
        <v>665</v>
      </c>
      <c r="G70" s="114">
        <v>674</v>
      </c>
      <c r="H70" s="114">
        <v>661</v>
      </c>
      <c r="I70" s="114">
        <v>637</v>
      </c>
      <c r="J70" s="140">
        <v>591</v>
      </c>
      <c r="K70" s="114">
        <v>74</v>
      </c>
      <c r="L70" s="116">
        <v>12.521150592216582</v>
      </c>
    </row>
    <row r="71" spans="1:12" s="110" customFormat="1" ht="15" customHeight="1" x14ac:dyDescent="0.2">
      <c r="A71" s="120"/>
      <c r="B71" s="119"/>
      <c r="C71" s="258"/>
      <c r="D71" s="110" t="s">
        <v>203</v>
      </c>
      <c r="E71" s="113">
        <v>83.567386292181936</v>
      </c>
      <c r="F71" s="115">
        <v>7974</v>
      </c>
      <c r="G71" s="114">
        <v>7996</v>
      </c>
      <c r="H71" s="114">
        <v>8025</v>
      </c>
      <c r="I71" s="114">
        <v>8063</v>
      </c>
      <c r="J71" s="140">
        <v>8123</v>
      </c>
      <c r="K71" s="114">
        <v>-149</v>
      </c>
      <c r="L71" s="116">
        <v>-1.8342976732734211</v>
      </c>
    </row>
    <row r="72" spans="1:12" s="110" customFormat="1" ht="15" customHeight="1" x14ac:dyDescent="0.2">
      <c r="A72" s="120"/>
      <c r="B72" s="119"/>
      <c r="C72" s="258"/>
      <c r="D72" s="267" t="s">
        <v>198</v>
      </c>
      <c r="E72" s="113">
        <v>43.817406571356912</v>
      </c>
      <c r="F72" s="115">
        <v>3494</v>
      </c>
      <c r="G72" s="114">
        <v>3508</v>
      </c>
      <c r="H72" s="114">
        <v>3532</v>
      </c>
      <c r="I72" s="114">
        <v>3547</v>
      </c>
      <c r="J72" s="140">
        <v>3541</v>
      </c>
      <c r="K72" s="114">
        <v>-47</v>
      </c>
      <c r="L72" s="116">
        <v>-1.3273086698672691</v>
      </c>
    </row>
    <row r="73" spans="1:12" s="110" customFormat="1" ht="15" customHeight="1" x14ac:dyDescent="0.2">
      <c r="A73" s="120"/>
      <c r="B73" s="119"/>
      <c r="C73" s="258"/>
      <c r="D73" s="267" t="s">
        <v>199</v>
      </c>
      <c r="E73" s="113">
        <v>56.182593428643088</v>
      </c>
      <c r="F73" s="115">
        <v>4480</v>
      </c>
      <c r="G73" s="114">
        <v>4488</v>
      </c>
      <c r="H73" s="114">
        <v>4493</v>
      </c>
      <c r="I73" s="114">
        <v>4516</v>
      </c>
      <c r="J73" s="140">
        <v>4582</v>
      </c>
      <c r="K73" s="114">
        <v>-102</v>
      </c>
      <c r="L73" s="116">
        <v>-2.2261021388040159</v>
      </c>
    </row>
    <row r="74" spans="1:12" s="110" customFormat="1" ht="15" customHeight="1" x14ac:dyDescent="0.2">
      <c r="A74" s="120"/>
      <c r="B74" s="119"/>
      <c r="C74" s="258"/>
      <c r="D74" s="110" t="s">
        <v>204</v>
      </c>
      <c r="E74" s="113">
        <v>4.4959128065395095</v>
      </c>
      <c r="F74" s="115">
        <v>429</v>
      </c>
      <c r="G74" s="114">
        <v>423</v>
      </c>
      <c r="H74" s="114">
        <v>422</v>
      </c>
      <c r="I74" s="114">
        <v>421</v>
      </c>
      <c r="J74" s="140">
        <v>410</v>
      </c>
      <c r="K74" s="114">
        <v>19</v>
      </c>
      <c r="L74" s="116">
        <v>4.6341463414634143</v>
      </c>
    </row>
    <row r="75" spans="1:12" s="110" customFormat="1" ht="15" customHeight="1" x14ac:dyDescent="0.2">
      <c r="A75" s="120"/>
      <c r="B75" s="119"/>
      <c r="C75" s="258"/>
      <c r="D75" s="267" t="s">
        <v>198</v>
      </c>
      <c r="E75" s="113">
        <v>56.410256410256409</v>
      </c>
      <c r="F75" s="115">
        <v>242</v>
      </c>
      <c r="G75" s="114">
        <v>243</v>
      </c>
      <c r="H75" s="114">
        <v>244</v>
      </c>
      <c r="I75" s="114">
        <v>234</v>
      </c>
      <c r="J75" s="140">
        <v>228</v>
      </c>
      <c r="K75" s="114">
        <v>14</v>
      </c>
      <c r="L75" s="116">
        <v>6.1403508771929829</v>
      </c>
    </row>
    <row r="76" spans="1:12" s="110" customFormat="1" ht="15" customHeight="1" x14ac:dyDescent="0.2">
      <c r="A76" s="120"/>
      <c r="B76" s="119"/>
      <c r="C76" s="258"/>
      <c r="D76" s="267" t="s">
        <v>199</v>
      </c>
      <c r="E76" s="113">
        <v>43.589743589743591</v>
      </c>
      <c r="F76" s="115">
        <v>187</v>
      </c>
      <c r="G76" s="114">
        <v>180</v>
      </c>
      <c r="H76" s="114">
        <v>178</v>
      </c>
      <c r="I76" s="114">
        <v>187</v>
      </c>
      <c r="J76" s="140">
        <v>182</v>
      </c>
      <c r="K76" s="114">
        <v>5</v>
      </c>
      <c r="L76" s="116">
        <v>2.7472527472527473</v>
      </c>
    </row>
    <row r="77" spans="1:12" s="110" customFormat="1" ht="15" customHeight="1" x14ac:dyDescent="0.2">
      <c r="A77" s="534"/>
      <c r="B77" s="119" t="s">
        <v>205</v>
      </c>
      <c r="C77" s="268"/>
      <c r="D77" s="182"/>
      <c r="E77" s="113">
        <v>5.4452407834666925</v>
      </c>
      <c r="F77" s="115">
        <v>4437</v>
      </c>
      <c r="G77" s="114">
        <v>4480</v>
      </c>
      <c r="H77" s="114">
        <v>4668</v>
      </c>
      <c r="I77" s="114">
        <v>4656</v>
      </c>
      <c r="J77" s="140">
        <v>4650</v>
      </c>
      <c r="K77" s="114">
        <v>-213</v>
      </c>
      <c r="L77" s="116">
        <v>-4.580645161290323</v>
      </c>
    </row>
    <row r="78" spans="1:12" s="110" customFormat="1" ht="15" customHeight="1" x14ac:dyDescent="0.2">
      <c r="A78" s="120"/>
      <c r="B78" s="119"/>
      <c r="C78" s="268" t="s">
        <v>106</v>
      </c>
      <c r="D78" s="182"/>
      <c r="E78" s="113">
        <v>56.479603335587107</v>
      </c>
      <c r="F78" s="115">
        <v>2506</v>
      </c>
      <c r="G78" s="114">
        <v>2511</v>
      </c>
      <c r="H78" s="114">
        <v>2643</v>
      </c>
      <c r="I78" s="114">
        <v>2614</v>
      </c>
      <c r="J78" s="140">
        <v>2597</v>
      </c>
      <c r="K78" s="114">
        <v>-91</v>
      </c>
      <c r="L78" s="116">
        <v>-3.5040431266846359</v>
      </c>
    </row>
    <row r="79" spans="1:12" s="110" customFormat="1" ht="15" customHeight="1" x14ac:dyDescent="0.2">
      <c r="A79" s="123"/>
      <c r="B79" s="124"/>
      <c r="C79" s="260" t="s">
        <v>107</v>
      </c>
      <c r="D79" s="261"/>
      <c r="E79" s="125">
        <v>43.520396664412893</v>
      </c>
      <c r="F79" s="143">
        <v>1931</v>
      </c>
      <c r="G79" s="144">
        <v>1969</v>
      </c>
      <c r="H79" s="144">
        <v>2025</v>
      </c>
      <c r="I79" s="144">
        <v>2042</v>
      </c>
      <c r="J79" s="145">
        <v>2053</v>
      </c>
      <c r="K79" s="144">
        <v>-122</v>
      </c>
      <c r="L79" s="146">
        <v>-5.942523136872869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81484</v>
      </c>
      <c r="E11" s="114">
        <v>81978</v>
      </c>
      <c r="F11" s="114">
        <v>83018</v>
      </c>
      <c r="G11" s="114">
        <v>82209</v>
      </c>
      <c r="H11" s="140">
        <v>81796</v>
      </c>
      <c r="I11" s="115">
        <v>-312</v>
      </c>
      <c r="J11" s="116">
        <v>-0.38143674507310871</v>
      </c>
    </row>
    <row r="12" spans="1:15" s="110" customFormat="1" ht="24.95" customHeight="1" x14ac:dyDescent="0.2">
      <c r="A12" s="193" t="s">
        <v>132</v>
      </c>
      <c r="B12" s="194" t="s">
        <v>133</v>
      </c>
      <c r="C12" s="113">
        <v>1.5880418241617986</v>
      </c>
      <c r="D12" s="115">
        <v>1294</v>
      </c>
      <c r="E12" s="114">
        <v>1274</v>
      </c>
      <c r="F12" s="114">
        <v>1310</v>
      </c>
      <c r="G12" s="114">
        <v>1286</v>
      </c>
      <c r="H12" s="140">
        <v>1270</v>
      </c>
      <c r="I12" s="115">
        <v>24</v>
      </c>
      <c r="J12" s="116">
        <v>1.889763779527559</v>
      </c>
    </row>
    <row r="13" spans="1:15" s="110" customFormat="1" ht="24.95" customHeight="1" x14ac:dyDescent="0.2">
      <c r="A13" s="193" t="s">
        <v>134</v>
      </c>
      <c r="B13" s="199" t="s">
        <v>214</v>
      </c>
      <c r="C13" s="113">
        <v>1.4260468312797605</v>
      </c>
      <c r="D13" s="115">
        <v>1162</v>
      </c>
      <c r="E13" s="114">
        <v>1164</v>
      </c>
      <c r="F13" s="114">
        <v>1187</v>
      </c>
      <c r="G13" s="114">
        <v>1183</v>
      </c>
      <c r="H13" s="140">
        <v>1153</v>
      </c>
      <c r="I13" s="115">
        <v>9</v>
      </c>
      <c r="J13" s="116">
        <v>0.78057241977450131</v>
      </c>
    </row>
    <row r="14" spans="1:15" s="287" customFormat="1" ht="24" customHeight="1" x14ac:dyDescent="0.2">
      <c r="A14" s="193" t="s">
        <v>215</v>
      </c>
      <c r="B14" s="199" t="s">
        <v>137</v>
      </c>
      <c r="C14" s="113">
        <v>28.184674291885525</v>
      </c>
      <c r="D14" s="115">
        <v>22966</v>
      </c>
      <c r="E14" s="114">
        <v>23160</v>
      </c>
      <c r="F14" s="114">
        <v>23327</v>
      </c>
      <c r="G14" s="114">
        <v>23088</v>
      </c>
      <c r="H14" s="140">
        <v>23215</v>
      </c>
      <c r="I14" s="115">
        <v>-249</v>
      </c>
      <c r="J14" s="116">
        <v>-1.0725823820805513</v>
      </c>
      <c r="K14" s="110"/>
      <c r="L14" s="110"/>
      <c r="M14" s="110"/>
      <c r="N14" s="110"/>
      <c r="O14" s="110"/>
    </row>
    <row r="15" spans="1:15" s="110" customFormat="1" ht="24.75" customHeight="1" x14ac:dyDescent="0.2">
      <c r="A15" s="193" t="s">
        <v>216</v>
      </c>
      <c r="B15" s="199" t="s">
        <v>217</v>
      </c>
      <c r="C15" s="113">
        <v>8.5403269353492703</v>
      </c>
      <c r="D15" s="115">
        <v>6959</v>
      </c>
      <c r="E15" s="114">
        <v>6959</v>
      </c>
      <c r="F15" s="114">
        <v>7016</v>
      </c>
      <c r="G15" s="114">
        <v>6917</v>
      </c>
      <c r="H15" s="140">
        <v>6989</v>
      </c>
      <c r="I15" s="115">
        <v>-30</v>
      </c>
      <c r="J15" s="116">
        <v>-0.42924595793389614</v>
      </c>
    </row>
    <row r="16" spans="1:15" s="287" customFormat="1" ht="24.95" customHeight="1" x14ac:dyDescent="0.2">
      <c r="A16" s="193" t="s">
        <v>218</v>
      </c>
      <c r="B16" s="199" t="s">
        <v>141</v>
      </c>
      <c r="C16" s="113">
        <v>16.098866035049827</v>
      </c>
      <c r="D16" s="115">
        <v>13118</v>
      </c>
      <c r="E16" s="114">
        <v>13285</v>
      </c>
      <c r="F16" s="114">
        <v>13354</v>
      </c>
      <c r="G16" s="114">
        <v>13235</v>
      </c>
      <c r="H16" s="140">
        <v>13254</v>
      </c>
      <c r="I16" s="115">
        <v>-136</v>
      </c>
      <c r="J16" s="116">
        <v>-1.0261053266938283</v>
      </c>
      <c r="K16" s="110"/>
      <c r="L16" s="110"/>
      <c r="M16" s="110"/>
      <c r="N16" s="110"/>
      <c r="O16" s="110"/>
    </row>
    <row r="17" spans="1:15" s="110" customFormat="1" ht="24.95" customHeight="1" x14ac:dyDescent="0.2">
      <c r="A17" s="193" t="s">
        <v>219</v>
      </c>
      <c r="B17" s="199" t="s">
        <v>220</v>
      </c>
      <c r="C17" s="113">
        <v>3.5454813214864269</v>
      </c>
      <c r="D17" s="115">
        <v>2889</v>
      </c>
      <c r="E17" s="114">
        <v>2916</v>
      </c>
      <c r="F17" s="114">
        <v>2957</v>
      </c>
      <c r="G17" s="114">
        <v>2936</v>
      </c>
      <c r="H17" s="140">
        <v>2972</v>
      </c>
      <c r="I17" s="115">
        <v>-83</v>
      </c>
      <c r="J17" s="116">
        <v>-2.7927321668909824</v>
      </c>
    </row>
    <row r="18" spans="1:15" s="287" customFormat="1" ht="24.95" customHeight="1" x14ac:dyDescent="0.2">
      <c r="A18" s="201" t="s">
        <v>144</v>
      </c>
      <c r="B18" s="202" t="s">
        <v>145</v>
      </c>
      <c r="C18" s="113">
        <v>7.1903686613322861</v>
      </c>
      <c r="D18" s="115">
        <v>5859</v>
      </c>
      <c r="E18" s="114">
        <v>5772</v>
      </c>
      <c r="F18" s="114">
        <v>6146</v>
      </c>
      <c r="G18" s="114">
        <v>6122</v>
      </c>
      <c r="H18" s="140">
        <v>5915</v>
      </c>
      <c r="I18" s="115">
        <v>-56</v>
      </c>
      <c r="J18" s="116">
        <v>-0.94674556213017746</v>
      </c>
      <c r="K18" s="110"/>
      <c r="L18" s="110"/>
      <c r="M18" s="110"/>
      <c r="N18" s="110"/>
      <c r="O18" s="110"/>
    </row>
    <row r="19" spans="1:15" s="110" customFormat="1" ht="24.95" customHeight="1" x14ac:dyDescent="0.2">
      <c r="A19" s="193" t="s">
        <v>146</v>
      </c>
      <c r="B19" s="199" t="s">
        <v>147</v>
      </c>
      <c r="C19" s="113">
        <v>12.396298659859605</v>
      </c>
      <c r="D19" s="115">
        <v>10101</v>
      </c>
      <c r="E19" s="114">
        <v>10200</v>
      </c>
      <c r="F19" s="114">
        <v>10243</v>
      </c>
      <c r="G19" s="114">
        <v>10003</v>
      </c>
      <c r="H19" s="140">
        <v>10005</v>
      </c>
      <c r="I19" s="115">
        <v>96</v>
      </c>
      <c r="J19" s="116">
        <v>0.95952023988005997</v>
      </c>
    </row>
    <row r="20" spans="1:15" s="287" customFormat="1" ht="24.95" customHeight="1" x14ac:dyDescent="0.2">
      <c r="A20" s="193" t="s">
        <v>148</v>
      </c>
      <c r="B20" s="199" t="s">
        <v>149</v>
      </c>
      <c r="C20" s="113">
        <v>4.7653527072799564</v>
      </c>
      <c r="D20" s="115">
        <v>3883</v>
      </c>
      <c r="E20" s="114">
        <v>3952</v>
      </c>
      <c r="F20" s="114">
        <v>3915</v>
      </c>
      <c r="G20" s="114">
        <v>3882</v>
      </c>
      <c r="H20" s="140">
        <v>3844</v>
      </c>
      <c r="I20" s="115">
        <v>39</v>
      </c>
      <c r="J20" s="116">
        <v>1.0145681581685744</v>
      </c>
      <c r="K20" s="110"/>
      <c r="L20" s="110"/>
      <c r="M20" s="110"/>
      <c r="N20" s="110"/>
      <c r="O20" s="110"/>
    </row>
    <row r="21" spans="1:15" s="110" customFormat="1" ht="24.95" customHeight="1" x14ac:dyDescent="0.2">
      <c r="A21" s="201" t="s">
        <v>150</v>
      </c>
      <c r="B21" s="202" t="s">
        <v>151</v>
      </c>
      <c r="C21" s="113">
        <v>3.0067252466741938</v>
      </c>
      <c r="D21" s="115">
        <v>2450</v>
      </c>
      <c r="E21" s="114">
        <v>2486</v>
      </c>
      <c r="F21" s="114">
        <v>2530</v>
      </c>
      <c r="G21" s="114">
        <v>2523</v>
      </c>
      <c r="H21" s="140">
        <v>2481</v>
      </c>
      <c r="I21" s="115">
        <v>-31</v>
      </c>
      <c r="J21" s="116">
        <v>-1.249496170898831</v>
      </c>
    </row>
    <row r="22" spans="1:15" s="110" customFormat="1" ht="24.95" customHeight="1" x14ac:dyDescent="0.2">
      <c r="A22" s="201" t="s">
        <v>152</v>
      </c>
      <c r="B22" s="199" t="s">
        <v>153</v>
      </c>
      <c r="C22" s="113">
        <v>1.4984536841588532</v>
      </c>
      <c r="D22" s="115">
        <v>1221</v>
      </c>
      <c r="E22" s="114">
        <v>1171</v>
      </c>
      <c r="F22" s="114">
        <v>1200</v>
      </c>
      <c r="G22" s="114">
        <v>1206</v>
      </c>
      <c r="H22" s="140">
        <v>1200</v>
      </c>
      <c r="I22" s="115">
        <v>21</v>
      </c>
      <c r="J22" s="116">
        <v>1.75</v>
      </c>
    </row>
    <row r="23" spans="1:15" s="110" customFormat="1" ht="24.95" customHeight="1" x14ac:dyDescent="0.2">
      <c r="A23" s="193" t="s">
        <v>154</v>
      </c>
      <c r="B23" s="199" t="s">
        <v>155</v>
      </c>
      <c r="C23" s="113">
        <v>1.232143733739139</v>
      </c>
      <c r="D23" s="115">
        <v>1004</v>
      </c>
      <c r="E23" s="114">
        <v>1016</v>
      </c>
      <c r="F23" s="114">
        <v>1029</v>
      </c>
      <c r="G23" s="114">
        <v>1019</v>
      </c>
      <c r="H23" s="140">
        <v>1020</v>
      </c>
      <c r="I23" s="115">
        <v>-16</v>
      </c>
      <c r="J23" s="116">
        <v>-1.5686274509803921</v>
      </c>
    </row>
    <row r="24" spans="1:15" s="110" customFormat="1" ht="24.95" customHeight="1" x14ac:dyDescent="0.2">
      <c r="A24" s="193" t="s">
        <v>156</v>
      </c>
      <c r="B24" s="199" t="s">
        <v>221</v>
      </c>
      <c r="C24" s="113">
        <v>4.0056943694467622</v>
      </c>
      <c r="D24" s="115">
        <v>3264</v>
      </c>
      <c r="E24" s="114">
        <v>3278</v>
      </c>
      <c r="F24" s="114">
        <v>3285</v>
      </c>
      <c r="G24" s="114">
        <v>3263</v>
      </c>
      <c r="H24" s="140">
        <v>3240</v>
      </c>
      <c r="I24" s="115">
        <v>24</v>
      </c>
      <c r="J24" s="116">
        <v>0.7407407407407407</v>
      </c>
    </row>
    <row r="25" spans="1:15" s="110" customFormat="1" ht="24.95" customHeight="1" x14ac:dyDescent="0.2">
      <c r="A25" s="193" t="s">
        <v>222</v>
      </c>
      <c r="B25" s="204" t="s">
        <v>159</v>
      </c>
      <c r="C25" s="113">
        <v>2.4434244759707426</v>
      </c>
      <c r="D25" s="115">
        <v>1991</v>
      </c>
      <c r="E25" s="114">
        <v>1949</v>
      </c>
      <c r="F25" s="114">
        <v>2021</v>
      </c>
      <c r="G25" s="114">
        <v>2036</v>
      </c>
      <c r="H25" s="140">
        <v>1950</v>
      </c>
      <c r="I25" s="115">
        <v>41</v>
      </c>
      <c r="J25" s="116">
        <v>2.1025641025641026</v>
      </c>
    </row>
    <row r="26" spans="1:15" s="110" customFormat="1" ht="24.95" customHeight="1" x14ac:dyDescent="0.2">
      <c r="A26" s="201">
        <v>782.78300000000002</v>
      </c>
      <c r="B26" s="203" t="s">
        <v>160</v>
      </c>
      <c r="C26" s="113">
        <v>1.8715330617053654</v>
      </c>
      <c r="D26" s="115">
        <v>1525</v>
      </c>
      <c r="E26" s="114">
        <v>1625</v>
      </c>
      <c r="F26" s="114">
        <v>1882</v>
      </c>
      <c r="G26" s="114">
        <v>1934</v>
      </c>
      <c r="H26" s="140">
        <v>1928</v>
      </c>
      <c r="I26" s="115">
        <v>-403</v>
      </c>
      <c r="J26" s="116">
        <v>-20.902489626556015</v>
      </c>
    </row>
    <row r="27" spans="1:15" s="110" customFormat="1" ht="24.95" customHeight="1" x14ac:dyDescent="0.2">
      <c r="A27" s="193" t="s">
        <v>161</v>
      </c>
      <c r="B27" s="199" t="s">
        <v>223</v>
      </c>
      <c r="C27" s="113">
        <v>5.2820185557900938</v>
      </c>
      <c r="D27" s="115">
        <v>4304</v>
      </c>
      <c r="E27" s="114">
        <v>4368</v>
      </c>
      <c r="F27" s="114">
        <v>4376</v>
      </c>
      <c r="G27" s="114">
        <v>4315</v>
      </c>
      <c r="H27" s="140">
        <v>4303</v>
      </c>
      <c r="I27" s="115">
        <v>1</v>
      </c>
      <c r="J27" s="116">
        <v>2.3239600278875203E-2</v>
      </c>
    </row>
    <row r="28" spans="1:15" s="110" customFormat="1" ht="24.95" customHeight="1" x14ac:dyDescent="0.2">
      <c r="A28" s="193" t="s">
        <v>163</v>
      </c>
      <c r="B28" s="199" t="s">
        <v>164</v>
      </c>
      <c r="C28" s="113">
        <v>3.7982916891659713</v>
      </c>
      <c r="D28" s="115">
        <v>3095</v>
      </c>
      <c r="E28" s="114">
        <v>3091</v>
      </c>
      <c r="F28" s="114">
        <v>3083</v>
      </c>
      <c r="G28" s="114">
        <v>3139</v>
      </c>
      <c r="H28" s="140">
        <v>3199</v>
      </c>
      <c r="I28" s="115">
        <v>-104</v>
      </c>
      <c r="J28" s="116">
        <v>-3.2510159424820255</v>
      </c>
    </row>
    <row r="29" spans="1:15" s="110" customFormat="1" ht="24.95" customHeight="1" x14ac:dyDescent="0.2">
      <c r="A29" s="193">
        <v>86</v>
      </c>
      <c r="B29" s="199" t="s">
        <v>165</v>
      </c>
      <c r="C29" s="113">
        <v>9.1428992194786698</v>
      </c>
      <c r="D29" s="115">
        <v>7450</v>
      </c>
      <c r="E29" s="114">
        <v>7530</v>
      </c>
      <c r="F29" s="114">
        <v>7509</v>
      </c>
      <c r="G29" s="114">
        <v>7360</v>
      </c>
      <c r="H29" s="140">
        <v>7354</v>
      </c>
      <c r="I29" s="115">
        <v>96</v>
      </c>
      <c r="J29" s="116">
        <v>1.3054120206690236</v>
      </c>
    </row>
    <row r="30" spans="1:15" s="110" customFormat="1" ht="24.95" customHeight="1" x14ac:dyDescent="0.2">
      <c r="A30" s="193">
        <v>87.88</v>
      </c>
      <c r="B30" s="204" t="s">
        <v>166</v>
      </c>
      <c r="C30" s="113">
        <v>9.3638014824996318</v>
      </c>
      <c r="D30" s="115">
        <v>7630</v>
      </c>
      <c r="E30" s="114">
        <v>7619</v>
      </c>
      <c r="F30" s="114">
        <v>7645</v>
      </c>
      <c r="G30" s="114">
        <v>7539</v>
      </c>
      <c r="H30" s="140">
        <v>7525</v>
      </c>
      <c r="I30" s="115">
        <v>105</v>
      </c>
      <c r="J30" s="116">
        <v>1.3953488372093024</v>
      </c>
    </row>
    <row r="31" spans="1:15" s="110" customFormat="1" ht="24.95" customHeight="1" x14ac:dyDescent="0.2">
      <c r="A31" s="193" t="s">
        <v>167</v>
      </c>
      <c r="B31" s="199" t="s">
        <v>168</v>
      </c>
      <c r="C31" s="113">
        <v>2.804231505571646</v>
      </c>
      <c r="D31" s="115">
        <v>2285</v>
      </c>
      <c r="E31" s="114">
        <v>2323</v>
      </c>
      <c r="F31" s="114">
        <v>2330</v>
      </c>
      <c r="G31" s="114">
        <v>2311</v>
      </c>
      <c r="H31" s="140">
        <v>2194</v>
      </c>
      <c r="I31" s="115">
        <v>91</v>
      </c>
      <c r="J31" s="116">
        <v>4.1476754785779395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1.5880418241617986</v>
      </c>
      <c r="D34" s="115">
        <v>1294</v>
      </c>
      <c r="E34" s="114">
        <v>1274</v>
      </c>
      <c r="F34" s="114">
        <v>1310</v>
      </c>
      <c r="G34" s="114">
        <v>1286</v>
      </c>
      <c r="H34" s="140">
        <v>1270</v>
      </c>
      <c r="I34" s="115">
        <v>24</v>
      </c>
      <c r="J34" s="116">
        <v>1.889763779527559</v>
      </c>
    </row>
    <row r="35" spans="1:10" s="110" customFormat="1" ht="24.95" customHeight="1" x14ac:dyDescent="0.2">
      <c r="A35" s="292" t="s">
        <v>171</v>
      </c>
      <c r="B35" s="293" t="s">
        <v>172</v>
      </c>
      <c r="C35" s="113">
        <v>36.80108978449757</v>
      </c>
      <c r="D35" s="115">
        <v>29987</v>
      </c>
      <c r="E35" s="114">
        <v>30096</v>
      </c>
      <c r="F35" s="114">
        <v>30660</v>
      </c>
      <c r="G35" s="114">
        <v>30393</v>
      </c>
      <c r="H35" s="140">
        <v>30283</v>
      </c>
      <c r="I35" s="115">
        <v>-296</v>
      </c>
      <c r="J35" s="116">
        <v>-0.97744609186672393</v>
      </c>
    </row>
    <row r="36" spans="1:10" s="110" customFormat="1" ht="24.95" customHeight="1" x14ac:dyDescent="0.2">
      <c r="A36" s="294" t="s">
        <v>173</v>
      </c>
      <c r="B36" s="295" t="s">
        <v>174</v>
      </c>
      <c r="C36" s="125">
        <v>61.610868391340631</v>
      </c>
      <c r="D36" s="143">
        <v>50203</v>
      </c>
      <c r="E36" s="144">
        <v>50608</v>
      </c>
      <c r="F36" s="144">
        <v>51048</v>
      </c>
      <c r="G36" s="144">
        <v>50530</v>
      </c>
      <c r="H36" s="145">
        <v>50243</v>
      </c>
      <c r="I36" s="143">
        <v>-40</v>
      </c>
      <c r="J36" s="146">
        <v>-7.9613080429114497E-2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2020-09-28T06:48:16Z</dcterms:created>
  <dcterms:modified xsi:type="dcterms:W3CDTF">2020-09-28T10:32:07Z</dcterms:modified>
</cp:coreProperties>
</file>