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M43" i="24"/>
  <c r="K43" i="24"/>
  <c r="H43" i="24"/>
  <c r="F43" i="24"/>
  <c r="C43" i="24"/>
  <c r="B43" i="24"/>
  <c r="D43" i="24" s="1"/>
  <c r="L42" i="24"/>
  <c r="K42" i="24"/>
  <c r="I42" i="24"/>
  <c r="G42" i="24"/>
  <c r="D42" i="24"/>
  <c r="C42" i="24"/>
  <c r="M42" i="24" s="1"/>
  <c r="B42" i="24"/>
  <c r="J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K57" i="15"/>
  <c r="L57" i="15" s="1"/>
  <c r="C45" i="24"/>
  <c r="M45" i="24" s="1"/>
  <c r="C38" i="24"/>
  <c r="I38" i="24" s="1"/>
  <c r="C37" i="24"/>
  <c r="C35" i="24"/>
  <c r="C34" i="24"/>
  <c r="C33" i="24"/>
  <c r="I33" i="24" s="1"/>
  <c r="C32" i="24"/>
  <c r="C31" i="24"/>
  <c r="C30" i="24"/>
  <c r="M30" i="24" s="1"/>
  <c r="C29" i="24"/>
  <c r="C28" i="24"/>
  <c r="C27" i="24"/>
  <c r="C26" i="24"/>
  <c r="C25" i="24"/>
  <c r="I25" i="24" s="1"/>
  <c r="C24" i="24"/>
  <c r="C23" i="24"/>
  <c r="C22" i="24"/>
  <c r="C21" i="24"/>
  <c r="C20" i="24"/>
  <c r="C19" i="24"/>
  <c r="C18" i="24"/>
  <c r="C17" i="24"/>
  <c r="I17" i="24" s="1"/>
  <c r="C16" i="24"/>
  <c r="C15" i="24"/>
  <c r="C9" i="24"/>
  <c r="C8" i="24"/>
  <c r="E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7" i="24" l="1"/>
  <c r="D27" i="24"/>
  <c r="J27" i="24"/>
  <c r="H27" i="24"/>
  <c r="K27" i="24"/>
  <c r="F9" i="24"/>
  <c r="D9" i="24"/>
  <c r="J9" i="24"/>
  <c r="H9" i="24"/>
  <c r="K9" i="24"/>
  <c r="F7" i="24"/>
  <c r="D7" i="24"/>
  <c r="J7" i="24"/>
  <c r="H7" i="24"/>
  <c r="K7" i="24"/>
  <c r="F33" i="24"/>
  <c r="D33" i="24"/>
  <c r="J33" i="24"/>
  <c r="H33" i="24"/>
  <c r="K33" i="24"/>
  <c r="K8" i="24"/>
  <c r="J8" i="24"/>
  <c r="H8" i="24"/>
  <c r="F8" i="24"/>
  <c r="D8" i="24"/>
  <c r="B14" i="24"/>
  <c r="B6" i="24"/>
  <c r="K20" i="24"/>
  <c r="J20" i="24"/>
  <c r="H20" i="24"/>
  <c r="F20" i="24"/>
  <c r="D20" i="24"/>
  <c r="K30" i="24"/>
  <c r="J30" i="24"/>
  <c r="H30" i="24"/>
  <c r="F30" i="24"/>
  <c r="D30" i="24"/>
  <c r="H37" i="24"/>
  <c r="F37" i="24"/>
  <c r="D37" i="24"/>
  <c r="J37" i="24"/>
  <c r="K37" i="24"/>
  <c r="G15" i="24"/>
  <c r="M15" i="24"/>
  <c r="E15" i="24"/>
  <c r="L15" i="24"/>
  <c r="I15" i="24"/>
  <c r="I32" i="24"/>
  <c r="L32" i="24"/>
  <c r="M32" i="24"/>
  <c r="G32" i="24"/>
  <c r="E32" i="24"/>
  <c r="K24" i="24"/>
  <c r="J24" i="24"/>
  <c r="H24" i="24"/>
  <c r="F24" i="24"/>
  <c r="D24" i="24"/>
  <c r="D38" i="24"/>
  <c r="K38" i="24"/>
  <c r="J38" i="24"/>
  <c r="H38" i="24"/>
  <c r="F38" i="24"/>
  <c r="I16" i="24"/>
  <c r="L16" i="24"/>
  <c r="M16" i="24"/>
  <c r="G16" i="24"/>
  <c r="E16" i="24"/>
  <c r="G29" i="24"/>
  <c r="M29" i="24"/>
  <c r="E29" i="24"/>
  <c r="L29" i="24"/>
  <c r="I29" i="24"/>
  <c r="G33" i="24"/>
  <c r="M33" i="24"/>
  <c r="E33" i="24"/>
  <c r="L33" i="24"/>
  <c r="I37" i="24"/>
  <c r="G37" i="24"/>
  <c r="L37" i="24"/>
  <c r="M37" i="24"/>
  <c r="E37" i="24"/>
  <c r="K58" i="24"/>
  <c r="I58" i="24"/>
  <c r="J58" i="24"/>
  <c r="F21" i="24"/>
  <c r="D21" i="24"/>
  <c r="J21" i="24"/>
  <c r="H21" i="24"/>
  <c r="K21" i="24"/>
  <c r="F15" i="24"/>
  <c r="D15" i="24"/>
  <c r="J15" i="24"/>
  <c r="H15" i="24"/>
  <c r="K15" i="24"/>
  <c r="K18" i="24"/>
  <c r="J18" i="24"/>
  <c r="H18" i="24"/>
  <c r="F18" i="24"/>
  <c r="D18" i="24"/>
  <c r="F31" i="24"/>
  <c r="D31" i="24"/>
  <c r="J31" i="24"/>
  <c r="H31" i="24"/>
  <c r="K31" i="24"/>
  <c r="K34" i="24"/>
  <c r="J34" i="24"/>
  <c r="H34" i="24"/>
  <c r="F34" i="24"/>
  <c r="D34" i="24"/>
  <c r="G23" i="24"/>
  <c r="M23" i="24"/>
  <c r="E23" i="24"/>
  <c r="L23" i="24"/>
  <c r="I23" i="24"/>
  <c r="K74" i="24"/>
  <c r="I74" i="24"/>
  <c r="J74" i="24"/>
  <c r="I22" i="24"/>
  <c r="L22" i="24"/>
  <c r="E22" i="24"/>
  <c r="G22" i="24"/>
  <c r="K22" i="24"/>
  <c r="J22" i="24"/>
  <c r="H22" i="24"/>
  <c r="F22" i="24"/>
  <c r="D22" i="24"/>
  <c r="K28" i="24"/>
  <c r="J28" i="24"/>
  <c r="H28" i="24"/>
  <c r="F28" i="24"/>
  <c r="D28" i="24"/>
  <c r="B45" i="24"/>
  <c r="B39" i="24"/>
  <c r="G17" i="24"/>
  <c r="M17" i="24"/>
  <c r="E17" i="24"/>
  <c r="L17" i="24"/>
  <c r="I20" i="24"/>
  <c r="L20" i="24"/>
  <c r="M20" i="24"/>
  <c r="G20" i="24"/>
  <c r="G27" i="24"/>
  <c r="M27" i="24"/>
  <c r="E27" i="24"/>
  <c r="L27" i="24"/>
  <c r="I27" i="24"/>
  <c r="I30" i="24"/>
  <c r="L30" i="24"/>
  <c r="E30" i="24"/>
  <c r="G30" i="24"/>
  <c r="I34" i="24"/>
  <c r="L34" i="24"/>
  <c r="M34" i="24"/>
  <c r="G34" i="24"/>
  <c r="E34" i="24"/>
  <c r="E20" i="24"/>
  <c r="C39" i="24"/>
  <c r="F17" i="24"/>
  <c r="D17" i="24"/>
  <c r="J17" i="24"/>
  <c r="H17" i="24"/>
  <c r="K17" i="24"/>
  <c r="G19" i="24"/>
  <c r="M19" i="24"/>
  <c r="E19" i="24"/>
  <c r="L19" i="24"/>
  <c r="I19" i="24"/>
  <c r="F25" i="24"/>
  <c r="D25" i="24"/>
  <c r="J25" i="24"/>
  <c r="H25" i="24"/>
  <c r="K25" i="24"/>
  <c r="I24" i="24"/>
  <c r="L24" i="24"/>
  <c r="M24" i="24"/>
  <c r="G24" i="24"/>
  <c r="E24" i="24"/>
  <c r="M22" i="24"/>
  <c r="K16" i="24"/>
  <c r="J16" i="24"/>
  <c r="H16" i="24"/>
  <c r="F16" i="24"/>
  <c r="D16" i="24"/>
  <c r="F19" i="24"/>
  <c r="D19" i="24"/>
  <c r="J19" i="24"/>
  <c r="H19" i="24"/>
  <c r="K19" i="24"/>
  <c r="F29" i="24"/>
  <c r="D29" i="24"/>
  <c r="J29" i="24"/>
  <c r="H29" i="24"/>
  <c r="K29" i="24"/>
  <c r="K32" i="24"/>
  <c r="J32" i="24"/>
  <c r="H32" i="24"/>
  <c r="F32" i="24"/>
  <c r="D32" i="24"/>
  <c r="F35" i="24"/>
  <c r="D35" i="24"/>
  <c r="J35" i="24"/>
  <c r="H35" i="24"/>
  <c r="K35" i="24"/>
  <c r="C14" i="24"/>
  <c r="C6" i="24"/>
  <c r="I18" i="24"/>
  <c r="L18" i="24"/>
  <c r="M18" i="24"/>
  <c r="G18" i="24"/>
  <c r="E18" i="24"/>
  <c r="G31" i="24"/>
  <c r="M31" i="24"/>
  <c r="E31" i="24"/>
  <c r="L31" i="24"/>
  <c r="I31" i="24"/>
  <c r="K66" i="24"/>
  <c r="I66" i="24"/>
  <c r="J66" i="24"/>
  <c r="I26" i="24"/>
  <c r="L26" i="24"/>
  <c r="M26" i="24"/>
  <c r="G26" i="24"/>
  <c r="E26" i="24"/>
  <c r="F23" i="24"/>
  <c r="D23" i="24"/>
  <c r="J23" i="24"/>
  <c r="H23" i="24"/>
  <c r="K23" i="24"/>
  <c r="K26" i="24"/>
  <c r="J26" i="24"/>
  <c r="H26" i="24"/>
  <c r="F26" i="24"/>
  <c r="D26" i="24"/>
  <c r="G7" i="24"/>
  <c r="M7" i="24"/>
  <c r="E7" i="24"/>
  <c r="L7" i="24"/>
  <c r="I7" i="24"/>
  <c r="I8" i="24"/>
  <c r="L8" i="24"/>
  <c r="M8" i="24"/>
  <c r="G8" i="24"/>
  <c r="G9" i="24"/>
  <c r="M9" i="24"/>
  <c r="E9" i="24"/>
  <c r="L9" i="24"/>
  <c r="I9" i="24"/>
  <c r="G21" i="24"/>
  <c r="M21" i="24"/>
  <c r="E21" i="24"/>
  <c r="L21" i="24"/>
  <c r="I21" i="24"/>
  <c r="G25" i="24"/>
  <c r="M25" i="24"/>
  <c r="E25" i="24"/>
  <c r="L25" i="24"/>
  <c r="I28" i="24"/>
  <c r="L28" i="24"/>
  <c r="M28" i="24"/>
  <c r="G28" i="24"/>
  <c r="G35" i="24"/>
  <c r="M35" i="24"/>
  <c r="E35" i="24"/>
  <c r="L35" i="24"/>
  <c r="I35" i="24"/>
  <c r="I45" i="24"/>
  <c r="G45" i="24"/>
  <c r="L45" i="24"/>
  <c r="E45" i="24"/>
  <c r="E28" i="24"/>
  <c r="J77" i="24"/>
  <c r="K53" i="24"/>
  <c r="I53" i="24"/>
  <c r="K61" i="24"/>
  <c r="I61" i="24"/>
  <c r="K69" i="24"/>
  <c r="I69" i="24"/>
  <c r="I43" i="24"/>
  <c r="G43" i="24"/>
  <c r="L43" i="24"/>
  <c r="K55" i="24"/>
  <c r="I55" i="24"/>
  <c r="K63" i="24"/>
  <c r="I63" i="24"/>
  <c r="K71" i="24"/>
  <c r="I71" i="24"/>
  <c r="E43" i="24"/>
  <c r="K52" i="24"/>
  <c r="I52" i="24"/>
  <c r="K60" i="24"/>
  <c r="I60" i="24"/>
  <c r="K68" i="24"/>
  <c r="I68" i="24"/>
  <c r="M38" i="24"/>
  <c r="E38" i="24"/>
  <c r="L38" i="24"/>
  <c r="I41" i="24"/>
  <c r="G41" i="24"/>
  <c r="L41" i="24"/>
  <c r="K57" i="24"/>
  <c r="I57" i="24"/>
  <c r="K65" i="24"/>
  <c r="I65" i="24"/>
  <c r="K73" i="24"/>
  <c r="I73" i="24"/>
  <c r="K54" i="24"/>
  <c r="I54" i="24"/>
  <c r="K62" i="24"/>
  <c r="I62" i="24"/>
  <c r="K70" i="24"/>
  <c r="I70" i="24"/>
  <c r="K51" i="24"/>
  <c r="I51" i="24"/>
  <c r="K59" i="24"/>
  <c r="I59" i="24"/>
  <c r="K67" i="24"/>
  <c r="I67" i="24"/>
  <c r="K75" i="24"/>
  <c r="I75" i="24"/>
  <c r="G38" i="24"/>
  <c r="K56" i="24"/>
  <c r="I56" i="24"/>
  <c r="K64" i="24"/>
  <c r="I64" i="24"/>
  <c r="K72" i="24"/>
  <c r="I72" i="24"/>
  <c r="F40" i="24"/>
  <c r="J41" i="24"/>
  <c r="F42" i="24"/>
  <c r="J43" i="24"/>
  <c r="F44" i="24"/>
  <c r="H40" i="24"/>
  <c r="H42" i="24"/>
  <c r="H44" i="24"/>
  <c r="J40" i="24"/>
  <c r="L44" i="24"/>
  <c r="E40" i="24"/>
  <c r="E42" i="24"/>
  <c r="E44" i="24"/>
  <c r="I77" i="24" l="1"/>
  <c r="J79" i="24"/>
  <c r="K77" i="24"/>
  <c r="I6" i="24"/>
  <c r="L6" i="24"/>
  <c r="M6" i="24"/>
  <c r="G6" i="24"/>
  <c r="E6" i="24"/>
  <c r="I39" i="24"/>
  <c r="G39" i="24"/>
  <c r="L39" i="24"/>
  <c r="M39" i="24"/>
  <c r="E39" i="24"/>
  <c r="H39" i="24"/>
  <c r="F39" i="24"/>
  <c r="D39" i="24"/>
  <c r="J39" i="24"/>
  <c r="K39" i="24"/>
  <c r="H45" i="24"/>
  <c r="F45" i="24"/>
  <c r="D45" i="24"/>
  <c r="J45" i="24"/>
  <c r="K45" i="24"/>
  <c r="I14" i="24"/>
  <c r="L14" i="24"/>
  <c r="E14" i="24"/>
  <c r="G14" i="24"/>
  <c r="M14" i="24"/>
  <c r="K6" i="24"/>
  <c r="J6" i="24"/>
  <c r="H6" i="24"/>
  <c r="F6" i="24"/>
  <c r="D6" i="24"/>
  <c r="K14" i="24"/>
  <c r="J14" i="24"/>
  <c r="H14" i="24"/>
  <c r="F14" i="24"/>
  <c r="D14" i="24"/>
  <c r="K79" i="24" l="1"/>
  <c r="K78" i="24"/>
  <c r="J78" i="24"/>
  <c r="I78" i="24"/>
  <c r="I79" i="24"/>
  <c r="I83" i="24" l="1"/>
  <c r="I82" i="24"/>
  <c r="I81" i="24"/>
</calcChain>
</file>

<file path=xl/sharedStrings.xml><?xml version="1.0" encoding="utf-8"?>
<sst xmlns="http://schemas.openxmlformats.org/spreadsheetml/2006/main" count="1687" uniqueCount="521">
  <si>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</si>
  <si>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</si>
  <si>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</si>
  <si>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</si>
  <si>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</si>
  <si>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</si>
  <si>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</si>
  <si>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</si>
  <si>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</si>
  <si>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</si>
  <si>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</si>
  <si>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</si>
  <si>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</si>
  <si>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Stuttgart, Landeshauptstadt (08111)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</si>
  <si>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</si>
  <si>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</si>
  <si>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</si>
  <si>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</si>
  <si>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</si>
  <si>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</si>
  <si>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</si>
  <si>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</si>
  <si>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</si>
  <si>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</si>
  <si>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</si>
  <si>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</si>
  <si>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</si>
  <si>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</si>
  <si>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</si>
  <si>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</si>
  <si>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</si>
  <si>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</si>
  <si>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</si>
  <si>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</si>
  <si>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</si>
  <si>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</si>
  <si>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</si>
  <si>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</si>
  <si>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</si>
  <si>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</si>
  <si>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</si>
  <si>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</si>
  <si>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</si>
  <si>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</si>
  <si>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</si>
  <si>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</si>
  <si>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</si>
  <si>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</si>
  <si>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</si>
  <si>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</si>
  <si>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</si>
  <si>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</si>
  <si>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</si>
  <si>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</si>
  <si>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</si>
  <si>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</si>
  <si>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</si>
  <si>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</si>
  <si>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</si>
  <si>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</si>
  <si>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</si>
  <si>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</si>
  <si>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</si>
  <si>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</si>
  <si>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</si>
  <si>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</si>
  <si>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</si>
  <si>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</si>
  <si>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</si>
  <si>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</si>
  <si>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</si>
  <si>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</si>
  <si>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</si>
  <si>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</si>
  <si>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</si>
  <si>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</si>
  <si>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</si>
  <si>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</si>
  <si>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</si>
  <si>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</si>
  <si>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</si>
  <si>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</si>
  <si>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</si>
  <si>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</si>
  <si>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</si>
  <si>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</si>
  <si>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</si>
  <si>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</si>
  <si>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</si>
  <si>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</si>
  <si>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</si>
  <si>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</si>
  <si>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Stuttgart, Landeshauptstadt (08111);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</si>
  <si>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</si>
  <si>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</si>
  <si>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</si>
  <si>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</si>
  <si>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</si>
  <si>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</si>
  <si>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</si>
  <si>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</si>
  <si>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</si>
  <si>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</si>
  <si>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</si>
  <si>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</si>
  <si>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</si>
  <si>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</si>
  <si>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</si>
  <si>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</si>
  <si>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</si>
  <si>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</si>
  <si>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</si>
  <si>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</si>
  <si>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</si>
  <si>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</si>
  <si>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</si>
  <si>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</si>
  <si>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</si>
  <si>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</si>
  <si>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</si>
  <si>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</si>
  <si>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</si>
  <si>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</si>
  <si>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</si>
  <si>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</si>
  <si>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</si>
  <si>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</si>
  <si>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</si>
  <si>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</si>
  <si>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</si>
  <si>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</si>
  <si>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</si>
  <si>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</si>
  <si>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</si>
  <si>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</si>
  <si>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</si>
  <si>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</si>
  <si>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</si>
  <si>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</si>
  <si>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</si>
  <si>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</si>
  <si>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</si>
  <si>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</si>
  <si>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</si>
  <si>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</si>
  <si>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</si>
  <si>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</si>
  <si>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</si>
  <si>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</si>
  <si>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</si>
  <si>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</si>
  <si>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</si>
  <si>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</si>
  <si>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</si>
  <si>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</si>
  <si>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</si>
  <si>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</si>
  <si>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</si>
  <si>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</si>
  <si>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</si>
  <si>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</si>
  <si>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</si>
  <si>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</si>
  <si>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</si>
  <si>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</si>
  <si>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</si>
  <si>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</si>
  <si>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</si>
  <si>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</si>
  <si>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</si>
  <si>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</si>
  <si>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</si>
  <si>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</si>
  <si>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</si>
  <si>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</si>
  <si>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</si>
  <si>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</si>
  <si>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</si>
  <si>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</si>
  <si>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</si>
  <si>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</si>
  <si>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</si>
  <si>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</si>
  <si>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Stuttgart, Landeshauptstadt (08111)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</si>
  <si>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</si>
  <si>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</si>
  <si>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</si>
  <si>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</si>
  <si>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</si>
  <si>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</si>
  <si>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</si>
  <si>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</si>
  <si>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</si>
  <si>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</si>
  <si>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</si>
  <si>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</si>
  <si>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</si>
  <si>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</si>
  <si>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</si>
  <si>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</si>
  <si>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</si>
  <si>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</si>
  <si>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</si>
  <si>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</si>
  <si>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</si>
  <si>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</si>
  <si>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</si>
  <si>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</si>
  <si>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</si>
  <si>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</si>
  <si>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</si>
  <si>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</si>
  <si>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</si>
  <si>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</si>
  <si>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</si>
  <si>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</si>
  <si>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</si>
  <si>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</si>
  <si>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</si>
  <si>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</si>
  <si>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</si>
  <si>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</si>
  <si>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</si>
  <si>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</si>
  <si>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</si>
  <si>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</si>
  <si>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</si>
  <si>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</si>
  <si>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</si>
  <si>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</si>
  <si>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</si>
  <si>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</si>
  <si>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</si>
  <si>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</si>
  <si>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</si>
  <si>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</si>
  <si>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</si>
  <si>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</si>
  <si>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</si>
  <si>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</si>
  <si>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</si>
  <si>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</si>
  <si>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</si>
  <si>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</si>
  <si>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</si>
  <si>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</si>
  <si>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</si>
  <si>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</si>
  <si>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</si>
  <si>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</si>
  <si>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</si>
  <si>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</si>
  <si>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</si>
  <si>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</si>
  <si>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</si>
  <si>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</si>
  <si>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</si>
  <si>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</si>
  <si>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</si>
  <si>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</si>
  <si>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</si>
  <si>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</si>
  <si>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</si>
  <si>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</si>
  <si>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</si>
  <si>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</si>
  <si>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</si>
  <si>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</si>
  <si>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</si>
  <si>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</si>
  <si>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</si>
  <si>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</si>
  <si>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</si>
  <si>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</si>
  <si>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</si>
  <si>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</si>
  <si>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</si>
  <si>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</si>
  <si>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</si>
  <si>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</si>
  <si>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</si>
  <si>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</si>
  <si>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</si>
  <si>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</si>
  <si>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</si>
  <si>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</si>
  <si>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</si>
  <si>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</si>
  <si>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</si>
  <si>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</si>
  <si>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</si>
  <si>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</si>
  <si>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</si>
  <si>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</si>
  <si>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</si>
  <si>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</si>
  <si>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</si>
  <si>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</si>
  <si>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</si>
  <si>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</si>
  <si>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</si>
  <si>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</si>
  <si>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</si>
  <si>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</si>
  <si>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</si>
  <si>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</si>
  <si>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</si>
  <si>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</si>
  <si>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</si>
  <si>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</si>
  <si>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</si>
  <si>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</si>
  <si>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</si>
  <si>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</si>
  <si>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</si>
  <si>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</si>
  <si>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</si>
  <si>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</si>
  <si>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</si>
  <si>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</si>
  <si>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</si>
  <si>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</si>
  <si>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</si>
  <si>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</si>
  <si>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</si>
  <si>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</si>
  <si>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</si>
  <si>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</si>
  <si>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</si>
  <si>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</si>
  <si>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</si>
  <si>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</si>
  <si>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</si>
  <si>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</si>
  <si>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</si>
  <si>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</si>
  <si>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</si>
  <si>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</si>
  <si>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</si>
  <si>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</si>
  <si>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</si>
  <si>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</si>
  <si>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</si>
  <si>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</si>
  <si>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</si>
  <si>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</si>
  <si>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</si>
  <si>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</si>
  <si>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</si>
  <si>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</si>
  <si>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</si>
  <si>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</si>
  <si>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</si>
  <si>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</si>
  <si>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</si>
  <si>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</si>
  <si>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</si>
  <si>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</si>
  <si>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</si>
  <si>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</si>
  <si>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</si>
  <si>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</si>
  <si>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</si>
  <si>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</si>
  <si>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</si>
  <si>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</si>
  <si>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</si>
  <si>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</si>
  <si>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</si>
  <si>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</si>
  <si>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</si>
  <si>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</si>
  <si>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</si>
  <si>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Stuttgart, Landeshauptstadt (08111);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</si>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</sst>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{0C9F6782-E6A6-4346-9044-D77747D9F9B9}</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20B7-4D20-AB0A-618DBC7A943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{007342AE-4053-44E9-89F5-0B6849853F11}</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20B7-4D20-AB0A-618DBC7A943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{E1B06E76-9B46-40F8-AB73-2CBE6A7D369B}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0B7-4D20-AB0A-618DBC7A943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{709C10B2-B964-4E59-8A2B-28668607C057}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0B7-4D20-AB0A-618DBC7A943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0.82774513084169399</c:v>
                </c:pt>
                <c:pt idx="1">
                  <c:v>0.77822269034374059</c:v>
                </c:pt>
                <c:pt idx="2">
                  <c:v>1.1186464311118853</c:v>
                </c:pt>
                <c:pt idx="3">
                  <c:v>1.0875687030768</c:v>
                </c:pt>
              </c:numCache>
            </c:numRef>
          </c:val>
          <c:extLst>
            <c:ext xmlns:c16="http://schemas.microsoft.com/office/drawing/2014/chart" uri="{C3380CC4-5D6E-409C-BE32-E72D297353CC}">
              <c16:uniqueId val="{00000004-20B7-4D20-AB0A-618DBC7A943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{44AFA4B5-4D80-40C2-B3E6-1E3E27734BC3}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0B7-4D20-AB0A-618DBC7A943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{A9D0DDF1-9A46-4B64-AC6A-AB7194A0E7A6}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0B7-4D20-AB0A-618DBC7A943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{5C6290BC-0C0C-4258-B161-258247B0DC3B}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0B7-4D20-AB0A-618DBC7A943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{9DA878EC-C836-4C46-96CF-B96DFB573F73}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0B7-4D20-AB0A-618DBC7A94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0B7-4D20-AB0A-618DBC7A943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0B7-4D20-AB0A-618DBC7A943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{60FBB89D-B697-499A-BCDC-F5DF173B93FC}</c15:txfldGUID>
                      <c15:f>Daten_Diagramme!$E$6</c15:f>
                      <c15:dlblFieldTableCache>
                        <c:ptCount val="1"/>
                        <c:pt idx="0">
                          <c:v>0.1</c:v>
                        </c:pt>
                      </c15:dlblFieldTableCache>
                    </c15:dlblFTEntry>
                  </c15:dlblFieldTable>
                  <c15:showDataLabelsRange val="0"/>
                </c:ext>
                <c:ext xmlns:c16="http://schemas.microsoft.com/office/drawing/2014/chart" uri="{C3380CC4-5D6E-409C-BE32-E72D297353CC}">
                  <c16:uniqueId val="{00000000-EEFC-4B80-BA64-0D8AB1CACD6E}"/>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{F7E27ACB-8C16-42D9-969E-7EA772CACEBC}</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EEFC-4B80-BA64-0D8AB1CACD6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{DE458008-55B4-4CA0-9C66-9F042B170B20}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EFC-4B80-BA64-0D8AB1CACD6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{9EC537BE-3F6B-41D2-8C14-9B1E6BDAA488}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EFC-4B80-BA64-0D8AB1CACD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6.5229722064662501E-2</c:v>
                </c:pt>
                <c:pt idx="1">
                  <c:v>-2.6975865719528453</c:v>
                </c:pt>
                <c:pt idx="2">
                  <c:v>-2.7637010795899166</c:v>
                </c:pt>
                <c:pt idx="3">
                  <c:v>-2.8655893304673015</c:v>
                </c:pt>
              </c:numCache>
            </c:numRef>
          </c:val>
          <c:extLst>
            <c:ext xmlns:c16="http://schemas.microsoft.com/office/drawing/2014/chart" uri="{C3380CC4-5D6E-409C-BE32-E72D297353CC}">
              <c16:uniqueId val="{00000004-EEFC-4B80-BA64-0D8AB1CACD6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{D8FBFB89-31A9-4747-9F20-7F131B968556}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EFC-4B80-BA64-0D8AB1CACD6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{39D7BFFF-C78B-42A4-B31A-2B6E628370BC}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EFC-4B80-BA64-0D8AB1CACD6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{0AA681BE-B72C-4EC4-A6E7-8C38D5E67922}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EFC-4B80-BA64-0D8AB1CACD6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{BC6CF7F3-00ED-4E99-8D6D-2E51EE321270}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EFC-4B80-BA64-0D8AB1CACD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EFC-4B80-BA64-0D8AB1CACD6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EFC-4B80-BA64-0D8AB1CACD6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{865E1AD4-2E49-47A1-B7B9-E6843A201C38}</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93DC-4F84-9753-1CF0B4787F55}"/>
                </c:ext>
              </c:extLst>
            </c:dLbl>
            <c:dLbl>
              <c:idx val="1"/>
              <c:tx>
                <c:strRef>
                  <c:f>Daten_Diagramme!$D$15</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{BDFD3B55-1F78-461F-AED3-78093B1E84EC}</c15:txfldGUID>
                      <c15:f>Daten_Diagramme!$D$15</c15:f>
                      <c15:dlblFieldTableCache>
                        <c:ptCount val="1"/>
                        <c:pt idx="0">
                          <c:v>-19.5</c:v>
                        </c:pt>
                      </c15:dlblFieldTableCache>
                    </c15:dlblFTEntry>
                  </c15:dlblFieldTable>
                  <c15:showDataLabelsRange val="0"/>
                </c:ext>
                <c:ext xmlns:c16="http://schemas.microsoft.com/office/drawing/2014/chart" uri="{C3380CC4-5D6E-409C-BE32-E72D297353CC}">
                  <c16:uniqueId val="{00000001-93DC-4F84-9753-1CF0B4787F55}"/>
                </c:ext>
              </c:extLst>
            </c:dLbl>
            <c:dLbl>
              <c:idx val="2"/>
              <c:tx>
                <c:strRef>
                  <c:f>Daten_Diagramme!$D$16</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{D66F609C-6891-44A9-9501-EBB86011027E}</c15:txfldGUID>
                      <c15:f>Daten_Diagramme!$D$16</c15:f>
                      <c15:dlblFieldTableCache>
                        <c:ptCount val="1"/>
                        <c:pt idx="0">
                          <c:v>8.0</c:v>
                        </c:pt>
                      </c15:dlblFieldTableCache>
                    </c15:dlblFTEntry>
                  </c15:dlblFieldTable>
                  <c15:showDataLabelsRange val="0"/>
                </c:ext>
                <c:ext xmlns:c16="http://schemas.microsoft.com/office/drawing/2014/chart" uri="{C3380CC4-5D6E-409C-BE32-E72D297353CC}">
                  <c16:uniqueId val="{00000002-93DC-4F84-9753-1CF0B4787F55}"/>
                </c:ext>
              </c:extLst>
            </c:dLbl>
            <c:dLbl>
              <c:idx val="3"/>
              <c:tx>
                <c:strRef>
                  <c:f>Daten_Diagramme!$D$17</c:f>
                  <c:strCache>
                    <c:ptCount val="1"/>
                    <c:pt idx="0">
                      <c:v>26.1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{A2F5D2E2-4FB1-4CC1-AA4B-441BC0B9C35A}</c15:txfldGUID>
                      <c15:f>Daten_Diagramme!$D$17</c15:f>
                      <c15:dlblFieldTableCache>
                        <c:ptCount val="1"/>
                        <c:pt idx="0">
                          <c:v>26.1</c:v>
                        </c:pt>
                      </c15:dlblFieldTableCache>
                    </c15:dlblFTEntry>
                  </c15:dlblFieldTable>
                  <c15:showDataLabelsRange val="0"/>
                </c:ext>
                <c:ext xmlns:c16="http://schemas.microsoft.com/office/drawing/2014/chart" uri="{C3380CC4-5D6E-409C-BE32-E72D297353CC}">
                  <c16:uniqueId val="{00000003-93DC-4F84-9753-1CF0B4787F55}"/>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{D7D12DCE-1839-486C-B705-9B44DC8C32CF}</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93DC-4F84-9753-1CF0B4787F55}"/>
                </c:ext>
              </c:extLst>
            </c:dLbl>
            <c:dLbl>
              <c:idx val="5"/>
              <c:tx>
                <c:strRef>
                  <c:f>Daten_Diagramme!$D$19</c:f>
                  <c:strCache>
                    <c:ptCount val="1"/>
                    <c:pt idx="0">
                      <c:v>29.3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{A810BC76-4608-453A-9708-DB10EEC977F0}</c15:txfldGUID>
                      <c15:f>Daten_Diagramme!$D$19</c15:f>
                      <c15:dlblFieldTableCache>
                        <c:ptCount val="1"/>
                        <c:pt idx="0">
                          <c:v>29.3</c:v>
                        </c:pt>
                      </c15:dlblFieldTableCache>
                    </c15:dlblFTEntry>
                  </c15:dlblFieldTable>
                  <c15:showDataLabelsRange val="0"/>
                </c:ext>
                <c:ext xmlns:c16="http://schemas.microsoft.com/office/drawing/2014/chart" uri="{C3380CC4-5D6E-409C-BE32-E72D297353CC}">
                  <c16:uniqueId val="{00000005-93DC-4F84-9753-1CF0B4787F55}"/>
                </c:ext>
              </c:extLst>
            </c:dLbl>
            <c:dLbl>
              <c:idx val="6"/>
              <c:tx>
                <c:strRef>
                  <c:f>Daten_Diagramme!$D$20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{1D9F8BBE-D60B-4864-97B1-B43CB57B586B}</c15:txfldGUID>
                      <c15:f>Daten_Diagramme!$D$20</c15:f>
                      <c15:dlblFieldTableCache>
                        <c:ptCount val="1"/>
                        <c:pt idx="0">
                          <c:v>-4.5</c:v>
                        </c:pt>
                      </c15:dlblFieldTableCache>
                    </c15:dlblFTEntry>
                  </c15:dlblFieldTable>
                  <c15:showDataLabelsRange val="0"/>
                </c:ext>
                <c:ext xmlns:c16="http://schemas.microsoft.com/office/drawing/2014/chart" uri="{C3380CC4-5D6E-409C-BE32-E72D297353CC}">
                  <c16:uniqueId val="{00000006-93DC-4F84-9753-1CF0B4787F55}"/>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{EB323CCA-6F6A-4753-B148-373C0A83835D}</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93DC-4F84-9753-1CF0B4787F55}"/>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{D23AB31C-5992-41C0-A16E-41FB4520C362}</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93DC-4F84-9753-1CF0B4787F55}"/>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{062AE3DF-6EDD-4A22-96DC-69D2110C9C81}</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93DC-4F84-9753-1CF0B4787F55}"/>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{F784DC7F-68E1-450F-A343-7267BB42DDD5}</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93DC-4F84-9753-1CF0B4787F55}"/>
                </c:ext>
              </c:extLst>
            </c:dLbl>
            <c:dLbl>
              <c:idx val="11"/>
              <c:tx>
                <c:strRef>
                  <c:f>Daten_Diagramme!$D$25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{FD64223B-3D4E-4A4F-96D0-F09360E8DD67}</c15:txfldGUID>
                      <c15:f>Daten_Diagramme!$D$25</c15:f>
                      <c15:dlblFieldTableCache>
                        <c:ptCount val="1"/>
                        <c:pt idx="0">
                          <c:v>3.9</c:v>
                        </c:pt>
                      </c15:dlblFieldTableCache>
                    </c15:dlblFTEntry>
                  </c15:dlblFieldTable>
                  <c15:showDataLabelsRange val="0"/>
                </c:ext>
                <c:ext xmlns:c16="http://schemas.microsoft.com/office/drawing/2014/chart" uri="{C3380CC4-5D6E-409C-BE32-E72D297353CC}">
                  <c16:uniqueId val="{0000000B-93DC-4F84-9753-1CF0B4787F55}"/>
                </c:ext>
              </c:extLst>
            </c:dLbl>
            <c:dLbl>
              <c:idx val="12"/>
              <c:tx>
                <c:strRef>
                  <c:f>Daten_Diagramme!$D$26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{02925BC8-0500-4CE9-BD9B-CA830FCB554C}</c15:txfldGUID>
                      <c15:f>Daten_Diagramme!$D$26</c15:f>
                      <c15:dlblFieldTableCache>
                        <c:ptCount val="1"/>
                        <c:pt idx="0">
                          <c:v>2.6</c:v>
                        </c:pt>
                      </c15:dlblFieldTableCache>
                    </c15:dlblFTEntry>
                  </c15:dlblFieldTable>
                  <c15:showDataLabelsRange val="0"/>
                </c:ext>
                <c:ext xmlns:c16="http://schemas.microsoft.com/office/drawing/2014/chart" uri="{C3380CC4-5D6E-409C-BE32-E72D297353CC}">
                  <c16:uniqueId val="{0000000C-93DC-4F84-9753-1CF0B4787F55}"/>
                </c:ext>
              </c:extLst>
            </c:dLbl>
            <c:dLbl>
              <c:idx val="13"/>
              <c:tx>
                <c:strRef>
                  <c:f>Daten_Diagramme!$D$27</c:f>
                  <c:strCache>
                    <c:ptCount val="1"/>
                    <c:pt idx="0">
                      <c:v>-24.2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{CFD1F950-4B40-474E-9D12-680061F46DA3}</c15:txfldGUID>
                      <c15:f>Daten_Diagramme!$D$27</c15:f>
                      <c15:dlblFieldTableCache>
                        <c:ptCount val="1"/>
                        <c:pt idx="0">
                          <c:v>-24.2</c:v>
                        </c:pt>
                      </c15:dlblFieldTableCache>
                    </c15:dlblFTEntry>
                  </c15:dlblFieldTable>
                  <c15:showDataLabelsRange val="0"/>
                </c:ext>
                <c:ext xmlns:c16="http://schemas.microsoft.com/office/drawing/2014/chart" uri="{C3380CC4-5D6E-409C-BE32-E72D297353CC}">
                  <c16:uniqueId val="{0000000D-93DC-4F84-9753-1CF0B4787F55}"/>
                </c:ext>
              </c:extLst>
            </c:dLbl>
            <c:dLbl>
              <c:idx val="14"/>
              <c:tx>
                <c:strRef>
                  <c:f>Daten_Diagramme!$D$28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{31A64BEE-2E8B-4048-83CA-CF6274AF3186}</c15:txfldGUID>
                      <c15:f>Daten_Diagramme!$D$28</c15:f>
                      <c15:dlblFieldTableCache>
                        <c:ptCount val="1"/>
                        <c:pt idx="0">
                          <c:v>0.9</c:v>
                        </c:pt>
                      </c15:dlblFieldTableCache>
                    </c15:dlblFTEntry>
                  </c15:dlblFieldTable>
                  <c15:showDataLabelsRange val="0"/>
                </c:ext>
                <c:ext xmlns:c16="http://schemas.microsoft.com/office/drawing/2014/chart" uri="{C3380CC4-5D6E-409C-BE32-E72D297353CC}">
                  <c16:uniqueId val="{0000000E-93DC-4F84-9753-1CF0B4787F55}"/>
                </c:ext>
              </c:extLst>
            </c:dLbl>
            <c:dLbl>
              <c:idx val="15"/>
              <c:tx>
                <c:strRef>
                  <c:f>Daten_Diagramme!$D$29</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{B0B047B9-969E-4D2C-9149-32DCF4E81C3B}</c15:txfldGUID>
                      <c15:f>Daten_Diagramme!$D$29</c15:f>
                      <c15:dlblFieldTableCache>
                        <c:ptCount val="1"/>
                        <c:pt idx="0">
                          <c:v>-18.9</c:v>
                        </c:pt>
                      </c15:dlblFieldTableCache>
                    </c15:dlblFTEntry>
                  </c15:dlblFieldTable>
                  <c15:showDataLabelsRange val="0"/>
                </c:ext>
                <c:ext xmlns:c16="http://schemas.microsoft.com/office/drawing/2014/chart" uri="{C3380CC4-5D6E-409C-BE32-E72D297353CC}">
                  <c16:uniqueId val="{0000000F-93DC-4F84-9753-1CF0B4787F55}"/>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{DEE37F9D-FCA9-48D8-A851-CF2CA34E4FC6}</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93DC-4F84-9753-1CF0B4787F55}"/>
                </c:ext>
              </c:extLst>
            </c:dLbl>
            <c:dLbl>
              <c:idx val="17"/>
              <c:tx>
                <c:strRef>
                  <c:f>Daten_Diagramme!$D$31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{D56402C9-2C85-4CB9-BC45-38D0B09213CB}</c15:txfldGUID>
                      <c15:f>Daten_Diagramme!$D$31</c15:f>
                      <c15:dlblFieldTableCache>
                        <c:ptCount val="1"/>
                        <c:pt idx="0">
                          <c:v>3.7</c:v>
                        </c:pt>
                      </c15:dlblFieldTableCache>
                    </c15:dlblFTEntry>
                  </c15:dlblFieldTable>
                  <c15:showDataLabelsRange val="0"/>
                </c:ext>
                <c:ext xmlns:c16="http://schemas.microsoft.com/office/drawing/2014/chart" uri="{C3380CC4-5D6E-409C-BE32-E72D297353CC}">
                  <c16:uniqueId val="{00000011-93DC-4F84-9753-1CF0B4787F55}"/>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{CE9F6836-62FE-43D6-BA23-ACF52A203670}</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93DC-4F84-9753-1CF0B4787F55}"/>
                </c:ext>
              </c:extLst>
            </c:dLbl>
            <c:dLbl>
              <c:idx val="19"/>
              <c:tx>
                <c:strRef>
                  <c:f>Daten_Diagramme!$D$33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{9E82C754-98B7-428D-B57F-75B5E2B1EAF0}</c15:txfldGUID>
                      <c15:f>Daten_Diagramme!$D$33</c15:f>
                      <c15:dlblFieldTableCache>
                        <c:ptCount val="1"/>
                        <c:pt idx="0">
                          <c:v>4.8</c:v>
                        </c:pt>
                      </c15:dlblFieldTableCache>
                    </c15:dlblFTEntry>
                  </c15:dlblFieldTable>
                  <c15:showDataLabelsRange val="0"/>
                </c:ext>
                <c:ext xmlns:c16="http://schemas.microsoft.com/office/drawing/2014/chart" uri="{C3380CC4-5D6E-409C-BE32-E72D297353CC}">
                  <c16:uniqueId val="{00000013-93DC-4F84-9753-1CF0B4787F55}"/>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{8555ED3F-ED05-4120-8385-C0034051835A}</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93DC-4F84-9753-1CF0B4787F5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{AC7A2709-DC87-4611-BC85-972BAC5C1FBB}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3DC-4F84-9753-1CF0B4787F5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{CEFBACBE-7A75-4F56-BDAA-EB1BDC191EBF}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3DC-4F84-9753-1CF0B4787F55}"/>
                </c:ext>
              </c:extLst>
            </c:dLbl>
            <c:dLbl>
              <c:idx val="23"/>
              <c:tx>
                <c:strRef>
                  <c:f>Daten_Diagramme!$D$37</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{735FEC30-A155-41A5-8E6D-B4E84EA3098E}</c15:txfldGUID>
                      <c15:f>Daten_Diagramme!$D$37</c15:f>
                      <c15:dlblFieldTableCache>
                        <c:ptCount val="1"/>
                        <c:pt idx="0">
                          <c:v>-19.5</c:v>
                        </c:pt>
                      </c15:dlblFieldTableCache>
                    </c15:dlblFTEntry>
                  </c15:dlblFieldTable>
                  <c15:showDataLabelsRange val="0"/>
                </c:ext>
                <c:ext xmlns:c16="http://schemas.microsoft.com/office/drawing/2014/chart" uri="{C3380CC4-5D6E-409C-BE32-E72D297353CC}">
                  <c16:uniqueId val="{00000017-93DC-4F84-9753-1CF0B4787F55}"/>
                </c:ext>
              </c:extLst>
            </c:dLbl>
            <c:dLbl>
              <c:idx val="24"/>
              <c:layout>
                <c:manualLayout>
                  <c:x val="4.7769028871392123E-3"/>
                  <c:y val="-4.6876052205785108E-5"/>
                </c:manualLayout>
              </c:layout>
              <c:tx>
                <c:strRef>
                  <c:f>Daten_Diagramme!$D$38</c:f>
                  <c:strCache>
                    <c:ptCount val="1"/>
                    <c:pt idx="0">
                      <c:v>21.3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{8D6D2681-54B8-4C63-91EC-9CC9EC0A5BA8}</c15:txfldGUID>
                      <c15:f>Daten_Diagramme!$D$38</c15:f>
                      <c15:dlblFieldTableCache>
                        <c:ptCount val="1"/>
                        <c:pt idx="0">
                          <c:v>21.3</c:v>
                        </c:pt>
                      </c15:dlblFieldTableCache>
                    </c15:dlblFTEntry>
                  </c15:dlblFieldTable>
                  <c15:showDataLabelsRange val="0"/>
                </c:ext>
                <c:ext xmlns:c16="http://schemas.microsoft.com/office/drawing/2014/chart" uri="{C3380CC4-5D6E-409C-BE32-E72D297353CC}">
                  <c16:uniqueId val="{00000018-93DC-4F84-9753-1CF0B4787F55}"/>
                </c:ext>
              </c:extLst>
            </c:dLbl>
            <c:dLbl>
              <c:idx val="25"/>
              <c:tx>
                <c:strRef>
                  <c:f>Daten_Diagramme!$D$39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{7EFB2FC6-A224-4F35-9078-C7130EB97022}</c15:txfldGUID>
                      <c15:f>Daten_Diagramme!$D$39</c15:f>
                      <c15:dlblFieldTableCache>
                        <c:ptCount val="1"/>
                        <c:pt idx="0">
                          <c:v>-4.4</c:v>
                        </c:pt>
                      </c15:dlblFieldTableCache>
                    </c15:dlblFTEntry>
                  </c15:dlblFieldTable>
                  <c15:showDataLabelsRange val="0"/>
                </c:ext>
                <c:ext xmlns:c16="http://schemas.microsoft.com/office/drawing/2014/chart" uri="{C3380CC4-5D6E-409C-BE32-E72D297353CC}">
                  <c16:uniqueId val="{00000019-93DC-4F84-9753-1CF0B4787F5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{82D17F3B-4F11-4E55-9A01-B2A7CDEF19FA}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3DC-4F84-9753-1CF0B4787F5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{F6E15D39-4F84-44A5-800D-9E988958EAC3}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3DC-4F84-9753-1CF0B4787F5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{154F3D00-6D3A-4B1C-B6EE-5CFD0F32DCE8}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3DC-4F84-9753-1CF0B4787F5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{9BC4FAFB-97D9-40D4-9E5E-7B7D06CB0DA5}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3DC-4F84-9753-1CF0B4787F5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{7984AFA1-DD84-42DF-883C-61DDC671DFFD}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3DC-4F84-9753-1CF0B4787F55}"/>
                </c:ext>
              </c:extLst>
            </c:dLbl>
            <c:dLbl>
              <c:idx val="31"/>
              <c:tx>
                <c:strRef>
                  <c:f>Daten_Diagramme!$D$45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{DF4544ED-4F89-4A87-B4D6-3F38A0FA9F62}</c15:txfldGUID>
                      <c15:f>Daten_Diagramme!$D$45</c15:f>
                      <c15:dlblFieldTableCache>
                        <c:ptCount val="1"/>
                        <c:pt idx="0">
                          <c:v>-4.4</c:v>
                        </c:pt>
                      </c15:dlblFieldTableCache>
                    </c15:dlblFTEntry>
                  </c15:dlblFieldTable>
                  <c15:showDataLabelsRange val="0"/>
                </c:ext>
                <c:ext xmlns:c16="http://schemas.microsoft.com/office/drawing/2014/chart" uri="{C3380CC4-5D6E-409C-BE32-E72D297353CC}">
                  <c16:uniqueId val="{0000001F-93DC-4F84-9753-1CF0B4787F5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0.82774513084169399</c:v>
                </c:pt>
                <c:pt idx="1">
                  <c:v>-19.525065963060687</c:v>
                </c:pt>
                <c:pt idx="2">
                  <c:v>8.0345410174582312</c:v>
                </c:pt>
                <c:pt idx="3">
                  <c:v>26.148775189152744</c:v>
                </c:pt>
                <c:pt idx="4">
                  <c:v>-1.9869706840390879</c:v>
                </c:pt>
                <c:pt idx="5">
                  <c:v>29.325454786880893</c:v>
                </c:pt>
                <c:pt idx="6">
                  <c:v>-4.4937262912168077</c:v>
                </c:pt>
                <c:pt idx="7">
                  <c:v>3.576158940397351</c:v>
                </c:pt>
                <c:pt idx="8">
                  <c:v>-0.8877649843968578</c:v>
                </c:pt>
                <c:pt idx="9">
                  <c:v>1.630794701986755</c:v>
                </c:pt>
                <c:pt idx="10">
                  <c:v>-1.7286018885166006</c:v>
                </c:pt>
                <c:pt idx="11">
                  <c:v>3.8635844934954844</c:v>
                </c:pt>
                <c:pt idx="12">
                  <c:v>2.5976739327251201</c:v>
                </c:pt>
                <c:pt idx="13">
                  <c:v>-24.213901105676353</c:v>
                </c:pt>
                <c:pt idx="14">
                  <c:v>0.88036726978125845</c:v>
                </c:pt>
                <c:pt idx="15">
                  <c:v>-18.912193387842162</c:v>
                </c:pt>
                <c:pt idx="16">
                  <c:v>2.3157894736842106</c:v>
                </c:pt>
                <c:pt idx="17">
                  <c:v>3.745507282930828</c:v>
                </c:pt>
                <c:pt idx="18">
                  <c:v>2.1836101788521178</c:v>
                </c:pt>
                <c:pt idx="19">
                  <c:v>4.8197700585082446</c:v>
                </c:pt>
                <c:pt idx="20">
                  <c:v>1.5292313244316131</c:v>
                </c:pt>
                <c:pt idx="21">
                  <c:v>0</c:v>
                </c:pt>
                <c:pt idx="23">
                  <c:v>-19.525065963060687</c:v>
                </c:pt>
                <c:pt idx="24">
                  <c:v>21.28516379878959</c:v>
                </c:pt>
                <c:pt idx="25">
                  <c:v>-4.3882123995509597</c:v>
                </c:pt>
              </c:numCache>
            </c:numRef>
          </c:val>
          <c:extLst>
            <c:ext xmlns:c16="http://schemas.microsoft.com/office/drawing/2014/chart" uri="{C3380CC4-5D6E-409C-BE32-E72D297353CC}">
              <c16:uniqueId val="{00000020-93DC-4F84-9753-1CF0B4787F5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{CD5E66F9-C690-48C6-876F-DDC4F3DD3197}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3DC-4F84-9753-1CF0B4787F5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{543A4782-5883-473A-8E5D-15530FF2E1E5}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3DC-4F84-9753-1CF0B4787F5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{DE7D7286-5DE1-4055-9C41-1906309C16E0}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3DC-4F84-9753-1CF0B4787F5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{7492AAB6-8614-4AB0-A527-D94427F7248E}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3DC-4F84-9753-1CF0B4787F5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{5A82A786-9CEB-476B-A257-6F754642CD55}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3DC-4F84-9753-1CF0B4787F5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{15F3CE26-ADA1-4E00-B672-DE73A96D88E7}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3DC-4F84-9753-1CF0B4787F5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{8D7A2F7A-A8D2-4831-B961-4F1BE1CD0C23}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3DC-4F84-9753-1CF0B4787F5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{64D25A14-2B95-438B-8C49-86F66B3CEE6C}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3DC-4F84-9753-1CF0B4787F5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{58B81B1B-5A4E-4169-9BA1-0692836BB265}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3DC-4F84-9753-1CF0B4787F5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{22C0B29E-18D6-425B-A076-FF4F11072036}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3DC-4F84-9753-1CF0B4787F5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{F4B0E4CE-B6CF-48C6-933F-A4C6734D8370}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3DC-4F84-9753-1CF0B4787F5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{4C045984-05DA-4345-BA87-8F008D8801D8}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3DC-4F84-9753-1CF0B4787F5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{462BFEC8-5759-4BED-AE40-29789CEDE029}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3DC-4F84-9753-1CF0B4787F5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{6AE3286B-B21D-49A4-98BD-F7D8CFCAB0C1}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3DC-4F84-9753-1CF0B4787F5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{6CE08505-8D60-4DE9-BA46-94504F01210F}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3DC-4F84-9753-1CF0B4787F5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{F2F68BAE-5F18-4EA9-B5DA-B9ABEBB4D7E8}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3DC-4F84-9753-1CF0B4787F5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{2C0992BE-C7B4-4888-AA48-DAEFB886A4B4}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3DC-4F84-9753-1CF0B4787F5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{43FE3994-FEB4-4331-8F20-0E3976B4802E}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3DC-4F84-9753-1CF0B4787F5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{D14A1FF6-C4D4-42B7-BC91-E53DEA975AA6}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3DC-4F84-9753-1CF0B4787F5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{43C879A8-B2FA-4161-9091-15969A8D0E4C}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3DC-4F84-9753-1CF0B4787F5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{84F1316A-855A-4BD3-8DD8-2FD117F82184}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3DC-4F84-9753-1CF0B4787F5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{32E54FEB-995A-4B43-9554-C06C14B88CCC}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3DC-4F84-9753-1CF0B4787F5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{869AB90C-BE85-466D-B552-A43056937EE1}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3DC-4F84-9753-1CF0B4787F5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{D3971C3E-718B-4699-8657-6848A841CB94}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3DC-4F84-9753-1CF0B4787F5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{BEEDB3AA-7506-4787-A454-CE4CC0285691}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3DC-4F84-9753-1CF0B4787F5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{56B4AF20-5990-4336-8B5A-C0E0C6FB2F75}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3DC-4F84-9753-1CF0B4787F5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{06023A41-1258-4928-B4C5-1DC9BC58ADB9}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3DC-4F84-9753-1CF0B4787F5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{BC60B603-AB2B-401E-A0CA-FF49D69499B8}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3DC-4F84-9753-1CF0B4787F5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{6B235194-4FF1-4930-80BE-FC608C3A0E8B}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3DC-4F84-9753-1CF0B4787F5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{A2711CAD-02DA-4F7A-93BE-C31ECDA6D6FB}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3DC-4F84-9753-1CF0B4787F5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{E0771306-2D98-4F80-A821-67D0C670C0E1}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3DC-4F84-9753-1CF0B4787F5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{066A4951-E79C-456F-9FEF-1B42A4C49805}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3DC-4F84-9753-1CF0B4787F5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3DC-4F84-9753-1CF0B4787F5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3DC-4F84-9753-1CF0B4787F5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{356923DF-4B5C-4965-988D-1DAB2B22FABD}</c15:txfldGUID>
                      <c15:f>Daten_Diagramme!$E$14</c15:f>
                      <c15:dlblFieldTableCache>
                        <c:ptCount val="1"/>
                        <c:pt idx="0">
                          <c:v>0.1</c:v>
                        </c:pt>
                      </c15:dlblFieldTableCache>
                    </c15:dlblFTEntry>
                  </c15:dlblFieldTable>
                  <c15:showDataLabelsRange val="0"/>
                </c:ext>
                <c:ext xmlns:c16="http://schemas.microsoft.com/office/drawing/2014/chart" uri="{C3380CC4-5D6E-409C-BE32-E72D297353CC}">
                  <c16:uniqueId val="{00000000-6ACE-437E-BA84-0FCD41E36904}"/>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{BC11F09A-37FE-4D1E-BBB5-DA6A15F94142}</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6ACE-437E-BA84-0FCD41E36904}"/>
                </c:ext>
              </c:extLst>
            </c:dLbl>
            <c:dLbl>
              <c:idx val="2"/>
              <c:tx>
                <c:strRef>
                  <c:f>Daten_Diagramme!$E$16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{DB14FFE8-5467-4A80-8F26-962EF735CF26}</c15:txfldGUID>
                      <c15:f>Daten_Diagramme!$E$16</c15:f>
                      <c15:dlblFieldTableCache>
                        <c:ptCount val="1"/>
                        <c:pt idx="0">
                          <c:v>-3.4</c:v>
                        </c:pt>
                      </c15:dlblFieldTableCache>
                    </c15:dlblFTEntry>
                  </c15:dlblFieldTable>
                  <c15:showDataLabelsRange val="0"/>
                </c:ext>
                <c:ext xmlns:c16="http://schemas.microsoft.com/office/drawing/2014/chart" uri="{C3380CC4-5D6E-409C-BE32-E72D297353CC}">
                  <c16:uniqueId val="{00000002-6ACE-437E-BA84-0FCD41E36904}"/>
                </c:ext>
              </c:extLst>
            </c:dLbl>
            <c:dLbl>
              <c:idx val="3"/>
              <c:tx>
                <c:strRef>
                  <c:f>Daten_Diagramme!$E$17</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{1D9827D9-B2F9-4197-AF8A-7859CC414A07}</c15:txfldGUID>
                      <c15:f>Daten_Diagramme!$E$17</c15:f>
                      <c15:dlblFieldTableCache>
                        <c:ptCount val="1"/>
                        <c:pt idx="0">
                          <c:v>-7.8</c:v>
                        </c:pt>
                      </c15:dlblFieldTableCache>
                    </c15:dlblFTEntry>
                  </c15:dlblFieldTable>
                  <c15:showDataLabelsRange val="0"/>
                </c:ext>
                <c:ext xmlns:c16="http://schemas.microsoft.com/office/drawing/2014/chart" uri="{C3380CC4-5D6E-409C-BE32-E72D297353CC}">
                  <c16:uniqueId val="{00000003-6ACE-437E-BA84-0FCD41E36904}"/>
                </c:ext>
              </c:extLst>
            </c:dLbl>
            <c:dLbl>
              <c:idx val="4"/>
              <c:tx>
                <c:strRef>
                  <c:f>Daten_Diagramme!$E$18</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{FFC208B2-E670-4B27-9AF0-524AB73A51E3}</c15:txfldGUID>
                      <c15:f>Daten_Diagramme!$E$18</c15:f>
                      <c15:dlblFieldTableCache>
                        <c:ptCount val="1"/>
                        <c:pt idx="0">
                          <c:v>-8.8</c:v>
                        </c:pt>
                      </c15:dlblFieldTableCache>
                    </c15:dlblFTEntry>
                  </c15:dlblFieldTable>
                  <c15:showDataLabelsRange val="0"/>
                </c:ext>
                <c:ext xmlns:c16="http://schemas.microsoft.com/office/drawing/2014/chart" uri="{C3380CC4-5D6E-409C-BE32-E72D297353CC}">
                  <c16:uniqueId val="{00000004-6ACE-437E-BA84-0FCD41E36904}"/>
                </c:ext>
              </c:extLst>
            </c:dLbl>
            <c:dLbl>
              <c:idx val="5"/>
              <c:tx>
                <c:strRef>
                  <c:f>Daten_Diagramme!$E$19</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{EB767F4E-C7AC-4259-899F-53FF00FABBBD}</c15:txfldGUID>
                      <c15:f>Daten_Diagramme!$E$19</c15:f>
                      <c15:dlblFieldTableCache>
                        <c:ptCount val="1"/>
                        <c:pt idx="0">
                          <c:v>-6.2</c:v>
                        </c:pt>
                      </c15:dlblFieldTableCache>
                    </c15:dlblFTEntry>
                  </c15:dlblFieldTable>
                  <c15:showDataLabelsRange val="0"/>
                </c:ext>
                <c:ext xmlns:c16="http://schemas.microsoft.com/office/drawing/2014/chart" uri="{C3380CC4-5D6E-409C-BE32-E72D297353CC}">
                  <c16:uniqueId val="{00000005-6ACE-437E-BA84-0FCD41E36904}"/>
                </c:ext>
              </c:extLst>
            </c:dLbl>
            <c:dLbl>
              <c:idx val="6"/>
              <c:tx>
                <c:strRef>
                  <c:f>Daten_Diagramme!$E$20</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{50F64263-B9D2-4401-8189-4FE687A11194}</c15:txfldGUID>
                      <c15:f>Daten_Diagramme!$E$20</c15:f>
                      <c15:dlblFieldTableCache>
                        <c:ptCount val="1"/>
                        <c:pt idx="0">
                          <c:v>-7.8</c:v>
                        </c:pt>
                      </c15:dlblFieldTableCache>
                    </c15:dlblFTEntry>
                  </c15:dlblFieldTable>
                  <c15:showDataLabelsRange val="0"/>
                </c:ext>
                <c:ext xmlns:c16="http://schemas.microsoft.com/office/drawing/2014/chart" uri="{C3380CC4-5D6E-409C-BE32-E72D297353CC}">
                  <c16:uniqueId val="{00000006-6ACE-437E-BA84-0FCD41E36904}"/>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{335232F8-E9BD-467E-BECD-DFD56AA922A3}</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6ACE-437E-BA84-0FCD41E36904}"/>
                </c:ext>
              </c:extLst>
            </c:dLbl>
            <c:dLbl>
              <c:idx val="8"/>
              <c:tx>
                <c:strRef>
                  <c:f>Daten_Diagramme!$E$22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{FA4FD3D5-1018-451F-BB33-E033CFBE2A97}</c15:txfldGUID>
                      <c15:f>Daten_Diagramme!$E$22</c15:f>
                      <c15:dlblFieldTableCache>
                        <c:ptCount val="1"/>
                        <c:pt idx="0">
                          <c:v>-2.8</c:v>
                        </c:pt>
                      </c15:dlblFieldTableCache>
                    </c15:dlblFTEntry>
                  </c15:dlblFieldTable>
                  <c15:showDataLabelsRange val="0"/>
                </c:ext>
                <c:ext xmlns:c16="http://schemas.microsoft.com/office/drawing/2014/chart" uri="{C3380CC4-5D6E-409C-BE32-E72D297353CC}">
                  <c16:uniqueId val="{00000008-6ACE-437E-BA84-0FCD41E36904}"/>
                </c:ext>
              </c:extLst>
            </c:dLbl>
            <c:dLbl>
              <c:idx val="9"/>
              <c:tx>
                <c:strRef>
                  <c:f>Daten_Diagramme!$E$23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{CC494686-B111-4102-8F2D-4091C6035F96}</c15:txfldGUID>
                      <c15:f>Daten_Diagramme!$E$23</c15:f>
                      <c15:dlblFieldTableCache>
                        <c:ptCount val="1"/>
                      </c15:dlblFieldTableCache>
                    </c15:dlblFTEntry>
                  </c15:dlblFieldTable>
                  <c15:showDataLabelsRange val="0"/>
                </c:ext>
                <c:ext xmlns:c16="http://schemas.microsoft.com/office/drawing/2014/chart" uri="{C3380CC4-5D6E-409C-BE32-E72D297353CC}">
                  <c16:uniqueId val="{00000009-6ACE-437E-BA84-0FCD41E36904}"/>
                </c:ext>
              </c:extLst>
            </c:dLbl>
            <c:dLbl>
              <c:idx val="10"/>
              <c:tx>
                <c:strRef>
                  <c:f>Daten_Diagramme!$E$24</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{46F1B002-BE01-438D-8F36-A73790B06437}</c15:txfldGUID>
                      <c15:f>Daten_Diagramme!$E$24</c15:f>
                      <c15:dlblFieldTableCache>
                        <c:ptCount val="1"/>
                        <c:pt idx="0">
                          <c:v>-13.9</c:v>
                        </c:pt>
                      </c15:dlblFieldTableCache>
                    </c15:dlblFTEntry>
                  </c15:dlblFieldTable>
                  <c15:showDataLabelsRange val="0"/>
                </c:ext>
                <c:ext xmlns:c16="http://schemas.microsoft.com/office/drawing/2014/chart" uri="{C3380CC4-5D6E-409C-BE32-E72D297353CC}">
                  <c16:uniqueId val="{0000000A-6ACE-437E-BA84-0FCD41E36904}"/>
                </c:ext>
              </c:extLst>
            </c:dLbl>
            <c:dLbl>
              <c:idx val="11"/>
              <c:tx>
                <c:strRef>
                  <c:f>Daten_Diagramme!$E$25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{AC096F25-A2A1-49AD-B50B-74465B9EE860}</c15:txfldGUID>
                      <c15:f>Daten_Diagramme!$E$25</c15:f>
                      <c15:dlblFieldTableCache>
                        <c:ptCount val="1"/>
                        <c:pt idx="0">
                          <c:v>1.5</c:v>
                        </c:pt>
                      </c15:dlblFieldTableCache>
                    </c15:dlblFTEntry>
                  </c15:dlblFieldTable>
                  <c15:showDataLabelsRange val="0"/>
                </c:ext>
                <c:ext xmlns:c16="http://schemas.microsoft.com/office/drawing/2014/chart" uri="{C3380CC4-5D6E-409C-BE32-E72D297353CC}">
                  <c16:uniqueId val="{0000000B-6ACE-437E-BA84-0FCD41E36904}"/>
                </c:ext>
              </c:extLst>
            </c:dLbl>
            <c:dLbl>
              <c:idx val="12"/>
              <c:tx>
                <c:strRef>
                  <c:f>Daten_Diagramme!$E$26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{DBE9D669-3E7D-4E35-A525-94C70B2D290B}</c15:txfldGUID>
                      <c15:f>Daten_Diagramme!$E$26</c15:f>
                      <c15:dlblFieldTableCache>
                        <c:ptCount val="1"/>
                        <c:pt idx="0">
                          <c:v>5.8</c:v>
                        </c:pt>
                      </c15:dlblFieldTableCache>
                    </c15:dlblFTEntry>
                  </c15:dlblFieldTable>
                  <c15:showDataLabelsRange val="0"/>
                </c:ext>
                <c:ext xmlns:c16="http://schemas.microsoft.com/office/drawing/2014/chart" uri="{C3380CC4-5D6E-409C-BE32-E72D297353CC}">
                  <c16:uniqueId val="{0000000C-6ACE-437E-BA84-0FCD41E36904}"/>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{D59184DC-47C7-4853-8E09-3D13C71202DD}</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6ACE-437E-BA84-0FCD41E36904}"/>
                </c:ext>
              </c:extLst>
            </c:dLbl>
            <c:dLbl>
              <c:idx val="14"/>
              <c:tx>
                <c:strRef>
                  <c:f>Daten_Diagramme!$E$28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{12BDF3D3-7179-4D8A-9A61-23ACDE1BAA27}</c15:txfldGUID>
                      <c15:f>Daten_Diagramme!$E$28</c15:f>
                      <c15:dlblFieldTableCache>
                        <c:ptCount val="1"/>
                        <c:pt idx="0">
                          <c:v>-3.9</c:v>
                        </c:pt>
                      </c15:dlblFieldTableCache>
                    </c15:dlblFTEntry>
                  </c15:dlblFieldTable>
                  <c15:showDataLabelsRange val="0"/>
                </c:ext>
                <c:ext xmlns:c16="http://schemas.microsoft.com/office/drawing/2014/chart" uri="{C3380CC4-5D6E-409C-BE32-E72D297353CC}">
                  <c16:uniqueId val="{0000000E-6ACE-437E-BA84-0FCD41E36904}"/>
                </c:ext>
              </c:extLst>
            </c:dLbl>
            <c:dLbl>
              <c:idx val="15"/>
              <c:tx>
                <c:strRef>
                  <c:f>Daten_Diagramme!$E$29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{045076D1-B48D-40C8-8694-80DB13A0964C}</c15:txfldGUID>
                      <c15:f>Daten_Diagramme!$E$29</c15:f>
                      <c15:dlblFieldTableCache>
                        <c:ptCount val="1"/>
                        <c:pt idx="0">
                          <c:v>-9.6</c:v>
                        </c:pt>
                      </c15:dlblFieldTableCache>
                    </c15:dlblFTEntry>
                  </c15:dlblFieldTable>
                  <c15:showDataLabelsRange val="0"/>
                </c:ext>
                <c:ext xmlns:c16="http://schemas.microsoft.com/office/drawing/2014/chart" uri="{C3380CC4-5D6E-409C-BE32-E72D297353CC}">
                  <c16:uniqueId val="{0000000F-6ACE-437E-BA84-0FCD41E36904}"/>
                </c:ext>
              </c:extLst>
            </c:dLbl>
            <c:dLbl>
              <c:idx val="16"/>
              <c:tx>
                <c:strRef>
                  <c:f>Daten_Diagramme!$E$30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{38777DFA-4340-404B-8FBD-92657B6BE7E8}</c15:txfldGUID>
                      <c15:f>Daten_Diagramme!$E$30</c15:f>
                      <c15:dlblFieldTableCache>
                        <c:ptCount val="1"/>
                        <c:pt idx="0">
                          <c:v>2.5</c:v>
                        </c:pt>
                      </c15:dlblFieldTableCache>
                    </c15:dlblFTEntry>
                  </c15:dlblFieldTable>
                  <c15:showDataLabelsRange val="0"/>
                </c:ext>
                <c:ext xmlns:c16="http://schemas.microsoft.com/office/drawing/2014/chart" uri="{C3380CC4-5D6E-409C-BE32-E72D297353CC}">
                  <c16:uniqueId val="{00000010-6ACE-437E-BA84-0FCD41E36904}"/>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{9046D5CC-8AC3-4C19-B510-EE262E055E19}</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6ACE-437E-BA84-0FCD41E36904}"/>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{63F8486A-CDD6-415D-BE28-A2A250FC70A1}</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6ACE-437E-BA84-0FCD41E36904}"/>
                </c:ext>
              </c:extLst>
            </c:dLbl>
            <c:dLbl>
              <c:idx val="19"/>
              <c:tx>
                <c:strRef>
                  <c:f>Daten_Diagramme!$E$33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{67A3EECE-904D-4029-A336-1B46A491783F}</c15:txfldGUID>
                      <c15:f>Daten_Diagramme!$E$33</c15:f>
                      <c15:dlblFieldTableCache>
                        <c:ptCount val="1"/>
                        <c:pt idx="0">
                          <c:v>2.4</c:v>
                        </c:pt>
                      </c15:dlblFieldTableCache>
                    </c15:dlblFTEntry>
                  </c15:dlblFieldTable>
                  <c15:showDataLabelsRange val="0"/>
                </c:ext>
                <c:ext xmlns:c16="http://schemas.microsoft.com/office/drawing/2014/chart" uri="{C3380CC4-5D6E-409C-BE32-E72D297353CC}">
                  <c16:uniqueId val="{00000013-6ACE-437E-BA84-0FCD41E36904}"/>
                </c:ext>
              </c:extLst>
            </c:dLbl>
            <c:dLbl>
              <c:idx val="20"/>
              <c:tx>
                <c:strRef>
                  <c:f>Daten_Diagramme!$E$34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{0093052A-F67D-4DCB-8EE8-759844F7D867}</c15:txfldGUID>
                      <c15:f>Daten_Diagramme!$E$34</c15:f>
                      <c15:dlblFieldTableCache>
                        <c:ptCount val="1"/>
                        <c:pt idx="0">
                          <c:v>-5.9</c:v>
                        </c:pt>
                      </c15:dlblFieldTableCache>
                    </c15:dlblFTEntry>
                  </c15:dlblFieldTable>
                  <c15:showDataLabelsRange val="0"/>
                </c:ext>
                <c:ext xmlns:c16="http://schemas.microsoft.com/office/drawing/2014/chart" uri="{C3380CC4-5D6E-409C-BE32-E72D297353CC}">
                  <c16:uniqueId val="{00000014-6ACE-437E-BA84-0FCD41E3690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{E473A517-A500-4475-9CFB-AF7EEB01950B}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ACE-437E-BA84-0FCD41E3690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{F02C7D58-F292-4F8F-AE07-9CB6983489F5}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ACE-437E-BA84-0FCD41E36904}"/>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{A1C5BBCB-B167-4F34-BAB0-4CA86B0780DF}</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6ACE-437E-BA84-0FCD41E36904}"/>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{C8FFD0A9-6CDC-4CB7-8E3C-61AB758AD23D}</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6ACE-437E-BA84-0FCD41E36904}"/>
                </c:ext>
              </c:extLst>
            </c:dLbl>
            <c:dLbl>
              <c:idx val="25"/>
              <c:tx>
                <c:strRef>
                  <c:f>Daten_Diagramme!$E$39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{1DF5C4C0-8315-43A3-BF36-79D55D8CC8E7}</c15:txfldGUID>
                      <c15:f>Daten_Diagramme!$E$39</c15:f>
                      <c15:dlblFieldTableCache>
                        <c:ptCount val="1"/>
                        <c:pt idx="0">
                          <c:v>0.3</c:v>
                        </c:pt>
                      </c15:dlblFieldTableCache>
                    </c15:dlblFTEntry>
                  </c15:dlblFieldTable>
                  <c15:showDataLabelsRange val="0"/>
                </c:ext>
                <c:ext xmlns:c16="http://schemas.microsoft.com/office/drawing/2014/chart" uri="{C3380CC4-5D6E-409C-BE32-E72D297353CC}">
                  <c16:uniqueId val="{00000019-6ACE-437E-BA84-0FCD41E3690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{148B4D9A-802B-4510-BE63-C8249850204A}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ACE-437E-BA84-0FCD41E3690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{EAB3678C-E593-4B12-BFAF-B056140DE1B8}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ACE-437E-BA84-0FCD41E3690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{8C3B7A76-1DE7-476B-9530-3B404F626034}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ACE-437E-BA84-0FCD41E3690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{17E84DC7-2401-46EB-9424-DE108E3C3C44}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ACE-437E-BA84-0FCD41E3690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{0D71FEB0-BCBA-4D32-A06E-9DD0E39F952E}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ACE-437E-BA84-0FCD41E36904}"/>
                </c:ext>
              </c:extLst>
            </c:dLbl>
            <c:dLbl>
              <c:idx val="31"/>
              <c:tx>
                <c:strRef>
                  <c:f>Daten_Diagramme!$E$45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{0C95E8CD-E922-4E21-9C87-3012B2724E0C}</c15:txfldGUID>
                      <c15:f>Daten_Diagramme!$E$45</c15:f>
                      <c15:dlblFieldTableCache>
                        <c:ptCount val="1"/>
                        <c:pt idx="0">
                          <c:v>0.3</c:v>
                        </c:pt>
                      </c15:dlblFieldTableCache>
                    </c15:dlblFTEntry>
                  </c15:dlblFieldTable>
                  <c15:showDataLabelsRange val="0"/>
                </c:ext>
                <c:ext xmlns:c16="http://schemas.microsoft.com/office/drawing/2014/chart" uri="{C3380CC4-5D6E-409C-BE32-E72D297353CC}">
                  <c16:uniqueId val="{0000001F-6ACE-437E-BA84-0FCD41E369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6.5229722064662501E-2</c:v>
                </c:pt>
                <c:pt idx="1">
                  <c:v>0</c:v>
                </c:pt>
                <c:pt idx="2">
                  <c:v>-3.3557046979865772</c:v>
                </c:pt>
                <c:pt idx="3">
                  <c:v>-7.7901430842607313</c:v>
                </c:pt>
                <c:pt idx="4">
                  <c:v>-8.803827751196172</c:v>
                </c:pt>
                <c:pt idx="5">
                  <c:v>-6.2409288824383164</c:v>
                </c:pt>
                <c:pt idx="6">
                  <c:v>-7.8431372549019605</c:v>
                </c:pt>
                <c:pt idx="7">
                  <c:v>1.0662177328843996</c:v>
                </c:pt>
                <c:pt idx="8">
                  <c:v>-2.7607361963190185</c:v>
                </c:pt>
                <c:pt idx="9">
                  <c:v>143.8572090866945</c:v>
                </c:pt>
                <c:pt idx="10">
                  <c:v>-13.906293837089684</c:v>
                </c:pt>
                <c:pt idx="11">
                  <c:v>1.4775016789791806</c:v>
                </c:pt>
                <c:pt idx="12">
                  <c:v>5.775577557755776</c:v>
                </c:pt>
                <c:pt idx="13">
                  <c:v>-1.5147657841140529</c:v>
                </c:pt>
                <c:pt idx="14">
                  <c:v>-3.8816873164792667</c:v>
                </c:pt>
                <c:pt idx="15">
                  <c:v>-9.640831758034027</c:v>
                </c:pt>
                <c:pt idx="16">
                  <c:v>2.5167785234899327</c:v>
                </c:pt>
                <c:pt idx="17">
                  <c:v>-2.5033288948069239</c:v>
                </c:pt>
                <c:pt idx="18">
                  <c:v>-0.17662643508978509</c:v>
                </c:pt>
                <c:pt idx="19">
                  <c:v>2.367797947908445</c:v>
                </c:pt>
                <c:pt idx="20">
                  <c:v>-5.8992461409596748</c:v>
                </c:pt>
                <c:pt idx="21">
                  <c:v>0</c:v>
                </c:pt>
                <c:pt idx="23">
                  <c:v>0</c:v>
                </c:pt>
                <c:pt idx="24">
                  <c:v>-3.4834992142482974</c:v>
                </c:pt>
                <c:pt idx="25">
                  <c:v>0.26905155568916278</c:v>
                </c:pt>
              </c:numCache>
            </c:numRef>
          </c:val>
          <c:extLst>
            <c:ext xmlns:c16="http://schemas.microsoft.com/office/drawing/2014/chart" uri="{C3380CC4-5D6E-409C-BE32-E72D297353CC}">
              <c16:uniqueId val="{00000020-6ACE-437E-BA84-0FCD41E3690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{1EF2BD3D-F724-416D-BE95-8EBF44124697}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ACE-437E-BA84-0FCD41E3690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{A468F87B-2ED3-4DEA-A800-3D79BBFC25F4}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ACE-437E-BA84-0FCD41E3690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{BC42321A-D42F-4F72-88F0-F61BFABF1DC5}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ACE-437E-BA84-0FCD41E3690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{D3042A15-7D94-4EDD-8516-A0F1AE1B68B4}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ACE-437E-BA84-0FCD41E3690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{560AD15E-98CF-49A5-955A-DEB9E8E89752}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ACE-437E-BA84-0FCD41E3690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{6465DB7D-8E53-45E2-B52B-9B5992F62CBB}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ACE-437E-BA84-0FCD41E3690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{A2DA273C-CEA1-4738-9C80-7DA9E6ADD6AC}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ACE-437E-BA84-0FCD41E3690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{3F88BD19-D23E-4444-B93D-81D83FB99B4F}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ACE-437E-BA84-0FCD41E3690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{0D1DE80A-C647-478D-A547-BD8428F3AD6A}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ACE-437E-BA84-0FCD41E36904}"/>
                </c:ext>
              </c:extLst>
            </c:dLbl>
            <c:dLbl>
              <c:idx val="9"/>
              <c:tx>
                <c:strRef>
                  <c:f>Daten_Diagramme!$G$23</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{6A0CC07D-C6B7-4932-9D0E-982EF66DF763}</c15:txfldGUID>
                      <c15:f>Daten_Diagramme!$G$23</c15:f>
                      <c15:dlblFieldTableCache>
                        <c:ptCount val="1"/>
                        <c:pt idx="0">
                          <c:v>&gt; 50</c:v>
                        </c:pt>
                      </c15:dlblFieldTableCache>
                    </c15:dlblFTEntry>
                  </c15:dlblFieldTable>
                  <c15:showDataLabelsRange val="0"/>
                </c:ext>
                <c:ext xmlns:c16="http://schemas.microsoft.com/office/drawing/2014/chart" uri="{C3380CC4-5D6E-409C-BE32-E72D297353CC}">
                  <c16:uniqueId val="{0000002A-6ACE-437E-BA84-0FCD41E3690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{5FB53B16-06DC-4169-95FC-F00D6DBDD2AE}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ACE-437E-BA84-0FCD41E3690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{FE33ABA8-F831-4FBD-B324-3121360701E3}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ACE-437E-BA84-0FCD41E3690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{4C46E585-39F3-446B-BCB9-9FF3D106715C}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ACE-437E-BA84-0FCD41E3690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{F8FFE525-428D-44C0-983B-7F64E0CE5161}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ACE-437E-BA84-0FCD41E3690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{471260CE-2E5A-485D-ACCC-A40A35361706}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ACE-437E-BA84-0FCD41E3690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{B06BB0D8-9302-419F-8059-4C9E86B3258D}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ACE-437E-BA84-0FCD41E3690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{62A71311-C60A-40C4-8BD0-9D2F668B82A5}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ACE-437E-BA84-0FCD41E3690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{A71AE9FE-6867-4F65-81FC-9941615DE57F}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ACE-437E-BA84-0FCD41E3690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{89A4007E-7406-4916-87C5-182AEB277266}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ACE-437E-BA84-0FCD41E3690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{DFECD88D-A8D8-4088-B0D4-40CAC9A22912}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ACE-437E-BA84-0FCD41E3690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{9E66D7C3-F9C2-4348-8D86-C9D3BF9E9947}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ACE-437E-BA84-0FCD41E3690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{70D7404F-D78C-4F17-8064-8AF8EB092DF4}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ACE-437E-BA84-0FCD41E3690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{4908DF3A-F545-482C-9CE3-B9774E323709}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ACE-437E-BA84-0FCD41E3690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{C85532F1-63CD-4140-87E9-2D291BB4F1CF}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ACE-437E-BA84-0FCD41E3690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{D7F08966-F119-4D90-AA5B-E020B8B4D204}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ACE-437E-BA84-0FCD41E3690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{BA721748-DB8C-4A35-A765-15CCBA134D32}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ACE-437E-BA84-0FCD41E3690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{801682FA-3CAF-4AFA-A720-20A755B6A683}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ACE-437E-BA84-0FCD41E3690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{04000CD8-11BA-4C3E-9ED1-C580CD9BEB35}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ACE-437E-BA84-0FCD41E3690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{E59E0C28-C53D-4276-B2EB-FA2659DD193C}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ACE-437E-BA84-0FCD41E3690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{FA6E8B62-F65F-48FC-9E81-23F76E5F20B3}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ACE-437E-BA84-0FCD41E3690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{6034CF67-E9E4-4E56-92DC-A0A1E219B729}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ACE-437E-BA84-0FCD41E3690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{659969B9-C4E4-4EEE-983D-5DD51D013A7A}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ACE-437E-BA84-0FCD41E369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-0.75</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ACE-437E-BA84-0FCD41E3690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45</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98</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ACE-437E-BA84-0FCD41E3690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{24176340-59A5-4B8F-BF9D-D6A6464740AB}</c15:txfldGUID>
                      <c15:f>Diagramm!$I$46</c15:f>
                      <c15:dlblFieldTableCache>
                        <c:ptCount val="1"/>
                      </c15:dlblFieldTableCache>
                    </c15:dlblFTEntry>
                  </c15:dlblFieldTable>
                  <c15:showDataLabelsRange val="0"/>
                </c:ext>
                <c:ext xmlns:c16="http://schemas.microsoft.com/office/drawing/2014/chart" uri="{C3380CC4-5D6E-409C-BE32-E72D297353CC}">
                  <c16:uniqueId val="{00000000-3470-436C-965A-1206E46219F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{B26A5DD8-F7C9-4FE5-ACA2-5FD3DF1F4252}</c15:txfldGUID>
                      <c15:f>Diagramm!$I$47</c15:f>
                      <c15:dlblFieldTableCache>
                        <c:ptCount val="1"/>
                      </c15:dlblFieldTableCache>
                    </c15:dlblFTEntry>
                  </c15:dlblFieldTable>
                  <c15:showDataLabelsRange val="0"/>
                </c:ext>
                <c:ext xmlns:c16="http://schemas.microsoft.com/office/drawing/2014/chart" uri="{C3380CC4-5D6E-409C-BE32-E72D297353CC}">
                  <c16:uniqueId val="{00000001-3470-436C-965A-1206E46219F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{AFAFD775-7EDA-4295-8EBD-958A544C1858}</c15:txfldGUID>
                      <c15:f>Diagramm!$I$48</c15:f>
                      <c15:dlblFieldTableCache>
                        <c:ptCount val="1"/>
                      </c15:dlblFieldTableCache>
                    </c15:dlblFTEntry>
                  </c15:dlblFieldTable>
                  <c15:showDataLabelsRange val="0"/>
                </c:ext>
                <c:ext xmlns:c16="http://schemas.microsoft.com/office/drawing/2014/chart" uri="{C3380CC4-5D6E-409C-BE32-E72D297353CC}">
                  <c16:uniqueId val="{00000002-3470-436C-965A-1206E46219F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{58DC6F79-84E1-4B8D-8347-1140BBA639CA}</c15:txfldGUID>
                      <c15:f>Diagramm!$I$49</c15:f>
                      <c15:dlblFieldTableCache>
                        <c:ptCount val="1"/>
                      </c15:dlblFieldTableCache>
                    </c15:dlblFTEntry>
                  </c15:dlblFieldTable>
                  <c15:showDataLabelsRange val="0"/>
                </c:ext>
                <c:ext xmlns:c16="http://schemas.microsoft.com/office/drawing/2014/chart" uri="{C3380CC4-5D6E-409C-BE32-E72D297353CC}">
                  <c16:uniqueId val="{00000003-3470-436C-965A-1206E46219F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{D5463AA8-85A1-42F5-A8BC-76667916ADB2}</c15:txfldGUID>
                      <c15:f>Diagramm!$I$50</c15:f>
                      <c15:dlblFieldTableCache>
                        <c:ptCount val="1"/>
                      </c15:dlblFieldTableCache>
                    </c15:dlblFTEntry>
                  </c15:dlblFieldTable>
                  <c15:showDataLabelsRange val="0"/>
                </c:ext>
                <c:ext xmlns:c16="http://schemas.microsoft.com/office/drawing/2014/chart" uri="{C3380CC4-5D6E-409C-BE32-E72D297353CC}">
                  <c16:uniqueId val="{00000004-3470-436C-965A-1206E46219F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{62127146-B1F0-4540-B848-5DAB9208A0E5}</c15:txfldGUID>
                      <c15:f>Diagramm!$I$51</c15:f>
                      <c15:dlblFieldTableCache>
                        <c:ptCount val="1"/>
                      </c15:dlblFieldTableCache>
                    </c15:dlblFTEntry>
                  </c15:dlblFieldTable>
                  <c15:showDataLabelsRange val="0"/>
                </c:ext>
                <c:ext xmlns:c16="http://schemas.microsoft.com/office/drawing/2014/chart" uri="{C3380CC4-5D6E-409C-BE32-E72D297353CC}">
                  <c16:uniqueId val="{00000005-3470-436C-965A-1206E46219F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{A5011984-DB72-40D3-AF40-E790D7D8764F}</c15:txfldGUID>
                      <c15:f>Diagramm!$I$52</c15:f>
                      <c15:dlblFieldTableCache>
                        <c:ptCount val="1"/>
                      </c15:dlblFieldTableCache>
                    </c15:dlblFTEntry>
                  </c15:dlblFieldTable>
                  <c15:showDataLabelsRange val="0"/>
                </c:ext>
                <c:ext xmlns:c16="http://schemas.microsoft.com/office/drawing/2014/chart" uri="{C3380CC4-5D6E-409C-BE32-E72D297353CC}">
                  <c16:uniqueId val="{00000006-3470-436C-965A-1206E46219F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{D5186676-45CD-4A53-ABDE-621EDA7B2E3D}</c15:txfldGUID>
                      <c15:f>Diagramm!$I$53</c15:f>
                      <c15:dlblFieldTableCache>
                        <c:ptCount val="1"/>
                      </c15:dlblFieldTableCache>
                    </c15:dlblFTEntry>
                  </c15:dlblFieldTable>
                  <c15:showDataLabelsRange val="0"/>
                </c:ext>
                <c:ext xmlns:c16="http://schemas.microsoft.com/office/drawing/2014/chart" uri="{C3380CC4-5D6E-409C-BE32-E72D297353CC}">
                  <c16:uniqueId val="{00000007-3470-436C-965A-1206E46219F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{76DE7352-A600-408E-BC72-34575B73260E}</c15:txfldGUID>
                      <c15:f>Diagramm!$I$54</c15:f>
                      <c15:dlblFieldTableCache>
                        <c:ptCount val="1"/>
                      </c15:dlblFieldTableCache>
                    </c15:dlblFTEntry>
                  </c15:dlblFieldTable>
                  <c15:showDataLabelsRange val="0"/>
                </c:ext>
                <c:ext xmlns:c16="http://schemas.microsoft.com/office/drawing/2014/chart" uri="{C3380CC4-5D6E-409C-BE32-E72D297353CC}">
                  <c16:uniqueId val="{00000008-3470-436C-965A-1206E46219F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{CB1129A5-5FD5-466F-B71D-1CA32EE4A497}</c15:txfldGUID>
                      <c15:f>Diagramm!$I$55</c15:f>
                      <c15:dlblFieldTableCache>
                        <c:ptCount val="1"/>
                      </c15:dlblFieldTableCache>
                    </c15:dlblFTEntry>
                  </c15:dlblFieldTable>
                  <c15:showDataLabelsRange val="0"/>
                </c:ext>
                <c:ext xmlns:c16="http://schemas.microsoft.com/office/drawing/2014/chart" uri="{C3380CC4-5D6E-409C-BE32-E72D297353CC}">
                  <c16:uniqueId val="{00000009-3470-436C-965A-1206E46219F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{36088B55-3B76-4ADB-A580-AC0C2ABDF787}</c15:txfldGUID>
                      <c15:f>Diagramm!$I$56</c15:f>
                      <c15:dlblFieldTableCache>
                        <c:ptCount val="1"/>
                      </c15:dlblFieldTableCache>
                    </c15:dlblFTEntry>
                  </c15:dlblFieldTable>
                  <c15:showDataLabelsRange val="0"/>
                </c:ext>
                <c:ext xmlns:c16="http://schemas.microsoft.com/office/drawing/2014/chart" uri="{C3380CC4-5D6E-409C-BE32-E72D297353CC}">
                  <c16:uniqueId val="{0000000A-3470-436C-965A-1206E46219F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{15DAFFAC-6B2C-40C2-84B3-5050DFEBC4E9}</c15:txfldGUID>
                      <c15:f>Diagramm!$I$57</c15:f>
                      <c15:dlblFieldTableCache>
                        <c:ptCount val="1"/>
                      </c15:dlblFieldTableCache>
                    </c15:dlblFTEntry>
                  </c15:dlblFieldTable>
                  <c15:showDataLabelsRange val="0"/>
                </c:ext>
                <c:ext xmlns:c16="http://schemas.microsoft.com/office/drawing/2014/chart" uri="{C3380CC4-5D6E-409C-BE32-E72D297353CC}">
                  <c16:uniqueId val="{0000000B-3470-436C-965A-1206E46219F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{81EB77BC-77C6-4CBE-B5A7-BF8EB68DED0B}</c15:txfldGUID>
                      <c15:f>Diagramm!$I$58</c15:f>
                      <c15:dlblFieldTableCache>
                        <c:ptCount val="1"/>
                      </c15:dlblFieldTableCache>
                    </c15:dlblFTEntry>
                  </c15:dlblFieldTable>
                  <c15:showDataLabelsRange val="0"/>
                </c:ext>
                <c:ext xmlns:c16="http://schemas.microsoft.com/office/drawing/2014/chart" uri="{C3380CC4-5D6E-409C-BE32-E72D297353CC}">
                  <c16:uniqueId val="{0000000C-3470-436C-965A-1206E46219F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{6B1C3136-BD96-4912-B7E3-3BAA688603B0}</c15:txfldGUID>
                      <c15:f>Diagramm!$I$59</c15:f>
                      <c15:dlblFieldTableCache>
                        <c:ptCount val="1"/>
                      </c15:dlblFieldTableCache>
                    </c15:dlblFTEntry>
                  </c15:dlblFieldTable>
                  <c15:showDataLabelsRange val="0"/>
                </c:ext>
                <c:ext xmlns:c16="http://schemas.microsoft.com/office/drawing/2014/chart" uri="{C3380CC4-5D6E-409C-BE32-E72D297353CC}">
                  <c16:uniqueId val="{0000000D-3470-436C-965A-1206E46219F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{911280FC-C646-47B6-914F-A9738815E306}</c15:txfldGUID>
                      <c15:f>Diagramm!$I$60</c15:f>
                      <c15:dlblFieldTableCache>
                        <c:ptCount val="1"/>
                      </c15:dlblFieldTableCache>
                    </c15:dlblFTEntry>
                  </c15:dlblFieldTable>
                  <c15:showDataLabelsRange val="0"/>
                </c:ext>
                <c:ext xmlns:c16="http://schemas.microsoft.com/office/drawing/2014/chart" uri="{C3380CC4-5D6E-409C-BE32-E72D297353CC}">
                  <c16:uniqueId val="{0000000E-3470-436C-965A-1206E46219F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{611AF1F8-6EB5-4AC4-A2D1-95256DD35A07}</c15:txfldGUID>
                      <c15:f>Diagramm!$I$61</c15:f>
                      <c15:dlblFieldTableCache>
                        <c:ptCount val="1"/>
                      </c15:dlblFieldTableCache>
                    </c15:dlblFTEntry>
                  </c15:dlblFieldTable>
                  <c15:showDataLabelsRange val="0"/>
                </c:ext>
                <c:ext xmlns:c16="http://schemas.microsoft.com/office/drawing/2014/chart" uri="{C3380CC4-5D6E-409C-BE32-E72D297353CC}">
                  <c16:uniqueId val="{0000000F-3470-436C-965A-1206E46219F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{D2590F70-5BBF-4C81-B685-8AAFFB658A6E}</c15:txfldGUID>
                      <c15:f>Diagramm!$I$62</c15:f>
                      <c15:dlblFieldTableCache>
                        <c:ptCount val="1"/>
                      </c15:dlblFieldTableCache>
                    </c15:dlblFTEntry>
                  </c15:dlblFieldTable>
                  <c15:showDataLabelsRange val="0"/>
                </c:ext>
                <c:ext xmlns:c16="http://schemas.microsoft.com/office/drawing/2014/chart" uri="{C3380CC4-5D6E-409C-BE32-E72D297353CC}">
                  <c16:uniqueId val="{00000010-3470-436C-965A-1206E46219F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{07030D5B-BD52-4380-A6E8-31E231013BCC}</c15:txfldGUID>
                      <c15:f>Diagramm!$I$63</c15:f>
                      <c15:dlblFieldTableCache>
                        <c:ptCount val="1"/>
                      </c15:dlblFieldTableCache>
                    </c15:dlblFTEntry>
                  </c15:dlblFieldTable>
                  <c15:showDataLabelsRange val="0"/>
                </c:ext>
                <c:ext xmlns:c16="http://schemas.microsoft.com/office/drawing/2014/chart" uri="{C3380CC4-5D6E-409C-BE32-E72D297353CC}">
                  <c16:uniqueId val="{00000011-3470-436C-965A-1206E46219F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{807F1F5E-BE16-45C7-BBD8-74B570A48026}</c15:txfldGUID>
                      <c15:f>Diagramm!$I$64</c15:f>
                      <c15:dlblFieldTableCache>
                        <c:ptCount val="1"/>
                      </c15:dlblFieldTableCache>
                    </c15:dlblFTEntry>
                  </c15:dlblFieldTable>
                  <c15:showDataLabelsRange val="0"/>
                </c:ext>
                <c:ext xmlns:c16="http://schemas.microsoft.com/office/drawing/2014/chart" uri="{C3380CC4-5D6E-409C-BE32-E72D297353CC}">
                  <c16:uniqueId val="{00000012-3470-436C-965A-1206E46219F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{1686A126-F37D-4407-95C4-F70919DEA2F0}</c15:txfldGUID>
                      <c15:f>Diagramm!$I$65</c15:f>
                      <c15:dlblFieldTableCache>
                        <c:ptCount val="1"/>
                      </c15:dlblFieldTableCache>
                    </c15:dlblFTEntry>
                  </c15:dlblFieldTable>
                  <c15:showDataLabelsRange val="0"/>
                </c:ext>
                <c:ext xmlns:c16="http://schemas.microsoft.com/office/drawing/2014/chart" uri="{C3380CC4-5D6E-409C-BE32-E72D297353CC}">
                  <c16:uniqueId val="{00000013-3470-436C-965A-1206E46219F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{4428BF5C-F5E2-4441-834C-E7219941F832}</c15:txfldGUID>
                      <c15:f>Diagramm!$I$66</c15:f>
                      <c15:dlblFieldTableCache>
                        <c:ptCount val="1"/>
                      </c15:dlblFieldTableCache>
                    </c15:dlblFTEntry>
                  </c15:dlblFieldTable>
                  <c15:showDataLabelsRange val="0"/>
                </c:ext>
                <c:ext xmlns:c16="http://schemas.microsoft.com/office/drawing/2014/chart" uri="{C3380CC4-5D6E-409C-BE32-E72D297353CC}">
                  <c16:uniqueId val="{00000014-3470-436C-965A-1206E46219F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{FE289891-95FD-4E4F-B937-1C44D2822977}</c15:txfldGUID>
                      <c15:f>Diagramm!$I$67</c15:f>
                      <c15:dlblFieldTableCache>
                        <c:ptCount val="1"/>
                      </c15:dlblFieldTableCache>
                    </c15:dlblFTEntry>
                  </c15:dlblFieldTable>
                  <c15:showDataLabelsRange val="0"/>
                </c:ext>
                <c:ext xmlns:c16="http://schemas.microsoft.com/office/drawing/2014/chart" uri="{C3380CC4-5D6E-409C-BE32-E72D297353CC}">
                  <c16:uniqueId val="{00000015-3470-436C-965A-1206E46219F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470-436C-965A-1206E46219F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{F3BAE661-8009-4749-ABA1-142C394B5BF0}</c15:txfldGUID>
                      <c15:f>Diagramm!$K$46</c15:f>
                      <c15:dlblFieldTableCache>
                        <c:ptCount val="1"/>
                      </c15:dlblFieldTableCache>
                    </c15:dlblFTEntry>
                  </c15:dlblFieldTable>
                  <c15:showDataLabelsRange val="0"/>
                </c:ext>
                <c:ext xmlns:c16="http://schemas.microsoft.com/office/drawing/2014/chart" uri="{C3380CC4-5D6E-409C-BE32-E72D297353CC}">
                  <c16:uniqueId val="{00000017-3470-436C-965A-1206E46219F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{FCBAB403-C976-4835-B990-56DCB091EFFD}</c15:txfldGUID>
                      <c15:f>Diagramm!$K$47</c15:f>
                      <c15:dlblFieldTableCache>
                        <c:ptCount val="1"/>
                      </c15:dlblFieldTableCache>
                    </c15:dlblFTEntry>
                  </c15:dlblFieldTable>
                  <c15:showDataLabelsRange val="0"/>
                </c:ext>
                <c:ext xmlns:c16="http://schemas.microsoft.com/office/drawing/2014/chart" uri="{C3380CC4-5D6E-409C-BE32-E72D297353CC}">
                  <c16:uniqueId val="{00000018-3470-436C-965A-1206E46219F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{E4CBBD6D-7B6F-40EA-8D6A-9E3FE177B2DD}</c15:txfldGUID>
                      <c15:f>Diagramm!$K$48</c15:f>
                      <c15:dlblFieldTableCache>
                        <c:ptCount val="1"/>
                      </c15:dlblFieldTableCache>
                    </c15:dlblFTEntry>
                  </c15:dlblFieldTable>
                  <c15:showDataLabelsRange val="0"/>
                </c:ext>
                <c:ext xmlns:c16="http://schemas.microsoft.com/office/drawing/2014/chart" uri="{C3380CC4-5D6E-409C-BE32-E72D297353CC}">
                  <c16:uniqueId val="{00000019-3470-436C-965A-1206E46219F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{E0C59B92-3A10-47F4-B123-B2AE0FC6B2A3}</c15:txfldGUID>
                      <c15:f>Diagramm!$K$49</c15:f>
                      <c15:dlblFieldTableCache>
                        <c:ptCount val="1"/>
                      </c15:dlblFieldTableCache>
                    </c15:dlblFTEntry>
                  </c15:dlblFieldTable>
                  <c15:showDataLabelsRange val="0"/>
                </c:ext>
                <c:ext xmlns:c16="http://schemas.microsoft.com/office/drawing/2014/chart" uri="{C3380CC4-5D6E-409C-BE32-E72D297353CC}">
                  <c16:uniqueId val="{0000001A-3470-436C-965A-1206E46219F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{1ED53208-2825-47DF-BA57-822B4AE8E753}</c15:txfldGUID>
                      <c15:f>Diagramm!$K$50</c15:f>
                      <c15:dlblFieldTableCache>
                        <c:ptCount val="1"/>
                      </c15:dlblFieldTableCache>
                    </c15:dlblFTEntry>
                  </c15:dlblFieldTable>
                  <c15:showDataLabelsRange val="0"/>
                </c:ext>
                <c:ext xmlns:c16="http://schemas.microsoft.com/office/drawing/2014/chart" uri="{C3380CC4-5D6E-409C-BE32-E72D297353CC}">
                  <c16:uniqueId val="{0000001B-3470-436C-965A-1206E46219F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{2C37AEF8-2A06-4346-A7C7-83991675B4BF}</c15:txfldGUID>
                      <c15:f>Diagramm!$K$51</c15:f>
                      <c15:dlblFieldTableCache>
                        <c:ptCount val="1"/>
                      </c15:dlblFieldTableCache>
                    </c15:dlblFTEntry>
                  </c15:dlblFieldTable>
                  <c15:showDataLabelsRange val="0"/>
                </c:ext>
                <c:ext xmlns:c16="http://schemas.microsoft.com/office/drawing/2014/chart" uri="{C3380CC4-5D6E-409C-BE32-E72D297353CC}">
                  <c16:uniqueId val="{0000001C-3470-436C-965A-1206E46219F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{5F44289A-A344-43D4-B366-45D68352F50A}</c15:txfldGUID>
                      <c15:f>Diagramm!$K$52</c15:f>
                      <c15:dlblFieldTableCache>
                        <c:ptCount val="1"/>
                      </c15:dlblFieldTableCache>
                    </c15:dlblFTEntry>
                  </c15:dlblFieldTable>
                  <c15:showDataLabelsRange val="0"/>
                </c:ext>
                <c:ext xmlns:c16="http://schemas.microsoft.com/office/drawing/2014/chart" uri="{C3380CC4-5D6E-409C-BE32-E72D297353CC}">
                  <c16:uniqueId val="{0000001D-3470-436C-965A-1206E46219F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{BE3B6690-5E34-415D-B41C-7EFE3B54B103}</c15:txfldGUID>
                      <c15:f>Diagramm!$K$53</c15:f>
                      <c15:dlblFieldTableCache>
                        <c:ptCount val="1"/>
                      </c15:dlblFieldTableCache>
                    </c15:dlblFTEntry>
                  </c15:dlblFieldTable>
                  <c15:showDataLabelsRange val="0"/>
                </c:ext>
                <c:ext xmlns:c16="http://schemas.microsoft.com/office/drawing/2014/chart" uri="{C3380CC4-5D6E-409C-BE32-E72D297353CC}">
                  <c16:uniqueId val="{0000001E-3470-436C-965A-1206E46219F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{2DC42DDA-C7C9-40CD-A40A-B2D8120C08C2}</c15:txfldGUID>
                      <c15:f>Diagramm!$K$54</c15:f>
                      <c15:dlblFieldTableCache>
                        <c:ptCount val="1"/>
                      </c15:dlblFieldTableCache>
                    </c15:dlblFTEntry>
                  </c15:dlblFieldTable>
                  <c15:showDataLabelsRange val="0"/>
                </c:ext>
                <c:ext xmlns:c16="http://schemas.microsoft.com/office/drawing/2014/chart" uri="{C3380CC4-5D6E-409C-BE32-E72D297353CC}">
                  <c16:uniqueId val="{0000001F-3470-436C-965A-1206E46219F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{7D4B210C-4DFE-4994-B85D-C2A0B9D99905}</c15:txfldGUID>
                      <c15:f>Diagramm!$K$55</c15:f>
                      <c15:dlblFieldTableCache>
                        <c:ptCount val="1"/>
                      </c15:dlblFieldTableCache>
                    </c15:dlblFTEntry>
                  </c15:dlblFieldTable>
                  <c15:showDataLabelsRange val="0"/>
                </c:ext>
                <c:ext xmlns:c16="http://schemas.microsoft.com/office/drawing/2014/chart" uri="{C3380CC4-5D6E-409C-BE32-E72D297353CC}">
                  <c16:uniqueId val="{00000020-3470-436C-965A-1206E46219F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{D8319728-4255-48FC-99D8-D4D22B325112}</c15:txfldGUID>
                      <c15:f>Diagramm!$K$56</c15:f>
                      <c15:dlblFieldTableCache>
                        <c:ptCount val="1"/>
                      </c15:dlblFieldTableCache>
                    </c15:dlblFTEntry>
                  </c15:dlblFieldTable>
                  <c15:showDataLabelsRange val="0"/>
                </c:ext>
                <c:ext xmlns:c16="http://schemas.microsoft.com/office/drawing/2014/chart" uri="{C3380CC4-5D6E-409C-BE32-E72D297353CC}">
                  <c16:uniqueId val="{00000021-3470-436C-965A-1206E46219F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{4345571A-C66E-4670-B49D-0DF16CADF97D}</c15:txfldGUID>
                      <c15:f>Diagramm!$K$57</c15:f>
                      <c15:dlblFieldTableCache>
                        <c:ptCount val="1"/>
                      </c15:dlblFieldTableCache>
                    </c15:dlblFTEntry>
                  </c15:dlblFieldTable>
                  <c15:showDataLabelsRange val="0"/>
                </c:ext>
                <c:ext xmlns:c16="http://schemas.microsoft.com/office/drawing/2014/chart" uri="{C3380CC4-5D6E-409C-BE32-E72D297353CC}">
                  <c16:uniqueId val="{00000022-3470-436C-965A-1206E46219F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{78C03392-DDC8-4F57-880F-947C6966B769}</c15:txfldGUID>
                      <c15:f>Diagramm!$K$58</c15:f>
                      <c15:dlblFieldTableCache>
                        <c:ptCount val="1"/>
                      </c15:dlblFieldTableCache>
                    </c15:dlblFTEntry>
                  </c15:dlblFieldTable>
                  <c15:showDataLabelsRange val="0"/>
                </c:ext>
                <c:ext xmlns:c16="http://schemas.microsoft.com/office/drawing/2014/chart" uri="{C3380CC4-5D6E-409C-BE32-E72D297353CC}">
                  <c16:uniqueId val="{00000023-3470-436C-965A-1206E46219F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{4E25CDCC-3D2A-446D-AB61-2A6D80423F5A}</c15:txfldGUID>
                      <c15:f>Diagramm!$K$59</c15:f>
                      <c15:dlblFieldTableCache>
                        <c:ptCount val="1"/>
                      </c15:dlblFieldTableCache>
                    </c15:dlblFTEntry>
                  </c15:dlblFieldTable>
                  <c15:showDataLabelsRange val="0"/>
                </c:ext>
                <c:ext xmlns:c16="http://schemas.microsoft.com/office/drawing/2014/chart" uri="{C3380CC4-5D6E-409C-BE32-E72D297353CC}">
                  <c16:uniqueId val="{00000024-3470-436C-965A-1206E46219F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{BE94F1B5-2360-46F0-B936-02C5DC49D108}</c15:txfldGUID>
                      <c15:f>Diagramm!$K$60</c15:f>
                      <c15:dlblFieldTableCache>
                        <c:ptCount val="1"/>
                      </c15:dlblFieldTableCache>
                    </c15:dlblFTEntry>
                  </c15:dlblFieldTable>
                  <c15:showDataLabelsRange val="0"/>
                </c:ext>
                <c:ext xmlns:c16="http://schemas.microsoft.com/office/drawing/2014/chart" uri="{C3380CC4-5D6E-409C-BE32-E72D297353CC}">
                  <c16:uniqueId val="{00000025-3470-436C-965A-1206E46219F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{520B975B-036B-4387-9169-2F9ECAAD98EB}</c15:txfldGUID>
                      <c15:f>Diagramm!$K$61</c15:f>
                      <c15:dlblFieldTableCache>
                        <c:ptCount val="1"/>
                      </c15:dlblFieldTableCache>
                    </c15:dlblFTEntry>
                  </c15:dlblFieldTable>
                  <c15:showDataLabelsRange val="0"/>
                </c:ext>
                <c:ext xmlns:c16="http://schemas.microsoft.com/office/drawing/2014/chart" uri="{C3380CC4-5D6E-409C-BE32-E72D297353CC}">
                  <c16:uniqueId val="{00000026-3470-436C-965A-1206E46219F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{2A91186E-9785-495C-9C00-6EF41F137EB0}</c15:txfldGUID>
                      <c15:f>Diagramm!$K$62</c15:f>
                      <c15:dlblFieldTableCache>
                        <c:ptCount val="1"/>
                      </c15:dlblFieldTableCache>
                    </c15:dlblFTEntry>
                  </c15:dlblFieldTable>
                  <c15:showDataLabelsRange val="0"/>
                </c:ext>
                <c:ext xmlns:c16="http://schemas.microsoft.com/office/drawing/2014/chart" uri="{C3380CC4-5D6E-409C-BE32-E72D297353CC}">
                  <c16:uniqueId val="{00000027-3470-436C-965A-1206E46219F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{95495D01-8CA4-4336-B823-C5956A66A223}</c15:txfldGUID>
                      <c15:f>Diagramm!$K$63</c15:f>
                      <c15:dlblFieldTableCache>
                        <c:ptCount val="1"/>
                      </c15:dlblFieldTableCache>
                    </c15:dlblFTEntry>
                  </c15:dlblFieldTable>
                  <c15:showDataLabelsRange val="0"/>
                </c:ext>
                <c:ext xmlns:c16="http://schemas.microsoft.com/office/drawing/2014/chart" uri="{C3380CC4-5D6E-409C-BE32-E72D297353CC}">
                  <c16:uniqueId val="{00000028-3470-436C-965A-1206E46219F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{BE64706E-AAA0-4BF9-8CC6-96EE5298CEDF}</c15:txfldGUID>
                      <c15:f>Diagramm!$K$64</c15:f>
                      <c15:dlblFieldTableCache>
                        <c:ptCount val="1"/>
                      </c15:dlblFieldTableCache>
                    </c15:dlblFTEntry>
                  </c15:dlblFieldTable>
                  <c15:showDataLabelsRange val="0"/>
                </c:ext>
                <c:ext xmlns:c16="http://schemas.microsoft.com/office/drawing/2014/chart" uri="{C3380CC4-5D6E-409C-BE32-E72D297353CC}">
                  <c16:uniqueId val="{00000029-3470-436C-965A-1206E46219F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{01B8D4EB-BAD4-46DA-9533-AB92E8EEC583}</c15:txfldGUID>
                      <c15:f>Diagramm!$K$65</c15:f>
                      <c15:dlblFieldTableCache>
                        <c:ptCount val="1"/>
                      </c15:dlblFieldTableCache>
                    </c15:dlblFTEntry>
                  </c15:dlblFieldTable>
                  <c15:showDataLabelsRange val="0"/>
                </c:ext>
                <c:ext xmlns:c16="http://schemas.microsoft.com/office/drawing/2014/chart" uri="{C3380CC4-5D6E-409C-BE32-E72D297353CC}">
                  <c16:uniqueId val="{0000002A-3470-436C-965A-1206E46219F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{292A0A49-E947-4BDC-8EFF-C0834D26BD72}</c15:txfldGUID>
                      <c15:f>Diagramm!$K$66</c15:f>
                      <c15:dlblFieldTableCache>
                        <c:ptCount val="1"/>
                      </c15:dlblFieldTableCache>
                    </c15:dlblFTEntry>
                  </c15:dlblFieldTable>
                  <c15:showDataLabelsRange val="0"/>
                </c:ext>
                <c:ext xmlns:c16="http://schemas.microsoft.com/office/drawing/2014/chart" uri="{C3380CC4-5D6E-409C-BE32-E72D297353CC}">
                  <c16:uniqueId val="{0000002B-3470-436C-965A-1206E46219F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{54D8F4AB-5FD4-48B4-B9A1-6C7FC42E8115}</c15:txfldGUID>
                      <c15:f>Diagramm!$K$67</c15:f>
                      <c15:dlblFieldTableCache>
                        <c:ptCount val="1"/>
                      </c15:dlblFieldTableCache>
                    </c15:dlblFTEntry>
                  </c15:dlblFieldTable>
                  <c15:showDataLabelsRange val="0"/>
                </c:ext>
                <c:ext xmlns:c16="http://schemas.microsoft.com/office/drawing/2014/chart" uri="{C3380CC4-5D6E-409C-BE32-E72D297353CC}">
                  <c16:uniqueId val="{0000002C-3470-436C-965A-1206E46219F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470-436C-965A-1206E46219F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{B3350876-F1B0-472D-82C2-B79383C54F78}</c15:txfldGUID>
                      <c15:f>Diagramm!$J$46</c15:f>
                      <c15:dlblFieldTableCache>
                        <c:ptCount val="1"/>
                      </c15:dlblFieldTableCache>
                    </c15:dlblFTEntry>
                  </c15:dlblFieldTable>
                  <c15:showDataLabelsRange val="0"/>
                </c:ext>
                <c:ext xmlns:c16="http://schemas.microsoft.com/office/drawing/2014/chart" uri="{C3380CC4-5D6E-409C-BE32-E72D297353CC}">
                  <c16:uniqueId val="{0000002E-3470-436C-965A-1206E46219F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{75B195F0-F78C-4E52-B62F-09F7F9E196C5}</c15:txfldGUID>
                      <c15:f>Diagramm!$J$47</c15:f>
                      <c15:dlblFieldTableCache>
                        <c:ptCount val="1"/>
                      </c15:dlblFieldTableCache>
                    </c15:dlblFTEntry>
                  </c15:dlblFieldTable>
                  <c15:showDataLabelsRange val="0"/>
                </c:ext>
                <c:ext xmlns:c16="http://schemas.microsoft.com/office/drawing/2014/chart" uri="{C3380CC4-5D6E-409C-BE32-E72D297353CC}">
                  <c16:uniqueId val="{0000002F-3470-436C-965A-1206E46219F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{CFC1E6B5-10DF-4E72-B70F-B51B92E10E30}</c15:txfldGUID>
                      <c15:f>Diagramm!$J$48</c15:f>
                      <c15:dlblFieldTableCache>
                        <c:ptCount val="1"/>
                      </c15:dlblFieldTableCache>
                    </c15:dlblFTEntry>
                  </c15:dlblFieldTable>
                  <c15:showDataLabelsRange val="0"/>
                </c:ext>
                <c:ext xmlns:c16="http://schemas.microsoft.com/office/drawing/2014/chart" uri="{C3380CC4-5D6E-409C-BE32-E72D297353CC}">
                  <c16:uniqueId val="{00000030-3470-436C-965A-1206E46219F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{32EF3C44-869C-48B2-BCA6-49BE8ECEEEEB}</c15:txfldGUID>
                      <c15:f>Diagramm!$J$49</c15:f>
                      <c15:dlblFieldTableCache>
                        <c:ptCount val="1"/>
                      </c15:dlblFieldTableCache>
                    </c15:dlblFTEntry>
                  </c15:dlblFieldTable>
                  <c15:showDataLabelsRange val="0"/>
                </c:ext>
                <c:ext xmlns:c16="http://schemas.microsoft.com/office/drawing/2014/chart" uri="{C3380CC4-5D6E-409C-BE32-E72D297353CC}">
                  <c16:uniqueId val="{00000031-3470-436C-965A-1206E46219F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{4ADCD335-BBD9-4FAC-9223-E3B6A7C0EF17}</c15:txfldGUID>
                      <c15:f>Diagramm!$J$50</c15:f>
                      <c15:dlblFieldTableCache>
                        <c:ptCount val="1"/>
                      </c15:dlblFieldTableCache>
                    </c15:dlblFTEntry>
                  </c15:dlblFieldTable>
                  <c15:showDataLabelsRange val="0"/>
                </c:ext>
                <c:ext xmlns:c16="http://schemas.microsoft.com/office/drawing/2014/chart" uri="{C3380CC4-5D6E-409C-BE32-E72D297353CC}">
                  <c16:uniqueId val="{00000032-3470-436C-965A-1206E46219F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{2993B4A2-AAB0-49EA-BF5F-514512AD88AC}</c15:txfldGUID>
                      <c15:f>Diagramm!$J$51</c15:f>
                      <c15:dlblFieldTableCache>
                        <c:ptCount val="1"/>
                      </c15:dlblFieldTableCache>
                    </c15:dlblFTEntry>
                  </c15:dlblFieldTable>
                  <c15:showDataLabelsRange val="0"/>
                </c:ext>
                <c:ext xmlns:c16="http://schemas.microsoft.com/office/drawing/2014/chart" uri="{C3380CC4-5D6E-409C-BE32-E72D297353CC}">
                  <c16:uniqueId val="{00000033-3470-436C-965A-1206E46219F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{A161BDCE-DB2B-4B0B-89CF-5154B640EDF8}</c15:txfldGUID>
                      <c15:f>Diagramm!$J$52</c15:f>
                      <c15:dlblFieldTableCache>
                        <c:ptCount val="1"/>
                      </c15:dlblFieldTableCache>
                    </c15:dlblFTEntry>
                  </c15:dlblFieldTable>
                  <c15:showDataLabelsRange val="0"/>
                </c:ext>
                <c:ext xmlns:c16="http://schemas.microsoft.com/office/drawing/2014/chart" uri="{C3380CC4-5D6E-409C-BE32-E72D297353CC}">
                  <c16:uniqueId val="{00000034-3470-436C-965A-1206E46219F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{F4F56AF1-20FF-4714-863D-775A5F3212A7}</c15:txfldGUID>
                      <c15:f>Diagramm!$J$53</c15:f>
                      <c15:dlblFieldTableCache>
                        <c:ptCount val="1"/>
                      </c15:dlblFieldTableCache>
                    </c15:dlblFTEntry>
                  </c15:dlblFieldTable>
                  <c15:showDataLabelsRange val="0"/>
                </c:ext>
                <c:ext xmlns:c16="http://schemas.microsoft.com/office/drawing/2014/chart" uri="{C3380CC4-5D6E-409C-BE32-E72D297353CC}">
                  <c16:uniqueId val="{00000035-3470-436C-965A-1206E46219F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{1017AF7B-9519-4985-AA66-85D4E55F1328}</c15:txfldGUID>
                      <c15:f>Diagramm!$J$54</c15:f>
                      <c15:dlblFieldTableCache>
                        <c:ptCount val="1"/>
                      </c15:dlblFieldTableCache>
                    </c15:dlblFTEntry>
                  </c15:dlblFieldTable>
                  <c15:showDataLabelsRange val="0"/>
                </c:ext>
                <c:ext xmlns:c16="http://schemas.microsoft.com/office/drawing/2014/chart" uri="{C3380CC4-5D6E-409C-BE32-E72D297353CC}">
                  <c16:uniqueId val="{00000036-3470-436C-965A-1206E46219F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{4F1183AA-C591-4310-AEE8-7ADD10FCD4D3}</c15:txfldGUID>
                      <c15:f>Diagramm!$J$55</c15:f>
                      <c15:dlblFieldTableCache>
                        <c:ptCount val="1"/>
                      </c15:dlblFieldTableCache>
                    </c15:dlblFTEntry>
                  </c15:dlblFieldTable>
                  <c15:showDataLabelsRange val="0"/>
                </c:ext>
                <c:ext xmlns:c16="http://schemas.microsoft.com/office/drawing/2014/chart" uri="{C3380CC4-5D6E-409C-BE32-E72D297353CC}">
                  <c16:uniqueId val="{00000037-3470-436C-965A-1206E46219F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{477C2167-3CC5-47C3-B78B-F16E9DC45A27}</c15:txfldGUID>
                      <c15:f>Diagramm!$J$56</c15:f>
                      <c15:dlblFieldTableCache>
                        <c:ptCount val="1"/>
                      </c15:dlblFieldTableCache>
                    </c15:dlblFTEntry>
                  </c15:dlblFieldTable>
                  <c15:showDataLabelsRange val="0"/>
                </c:ext>
                <c:ext xmlns:c16="http://schemas.microsoft.com/office/drawing/2014/chart" uri="{C3380CC4-5D6E-409C-BE32-E72D297353CC}">
                  <c16:uniqueId val="{00000038-3470-436C-965A-1206E46219F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{4BB1D9F5-CDC4-43A4-B610-36E43E8FCE99}</c15:txfldGUID>
                      <c15:f>Diagramm!$J$57</c15:f>
                      <c15:dlblFieldTableCache>
                        <c:ptCount val="1"/>
                      </c15:dlblFieldTableCache>
                    </c15:dlblFTEntry>
                  </c15:dlblFieldTable>
                  <c15:showDataLabelsRange val="0"/>
                </c:ext>
                <c:ext xmlns:c16="http://schemas.microsoft.com/office/drawing/2014/chart" uri="{C3380CC4-5D6E-409C-BE32-E72D297353CC}">
                  <c16:uniqueId val="{00000039-3470-436C-965A-1206E46219F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{C816EA87-70E0-4C2D-99C1-A13E7406C243}</c15:txfldGUID>
                      <c15:f>Diagramm!$J$58</c15:f>
                      <c15:dlblFieldTableCache>
                        <c:ptCount val="1"/>
                      </c15:dlblFieldTableCache>
                    </c15:dlblFTEntry>
                  </c15:dlblFieldTable>
                  <c15:showDataLabelsRange val="0"/>
                </c:ext>
                <c:ext xmlns:c16="http://schemas.microsoft.com/office/drawing/2014/chart" uri="{C3380CC4-5D6E-409C-BE32-E72D297353CC}">
                  <c16:uniqueId val="{0000003A-3470-436C-965A-1206E46219F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{750AC9BE-E992-444B-95BF-DEE5A585AFCB}</c15:txfldGUID>
                      <c15:f>Diagramm!$J$59</c15:f>
                      <c15:dlblFieldTableCache>
                        <c:ptCount val="1"/>
                      </c15:dlblFieldTableCache>
                    </c15:dlblFTEntry>
                  </c15:dlblFieldTable>
                  <c15:showDataLabelsRange val="0"/>
                </c:ext>
                <c:ext xmlns:c16="http://schemas.microsoft.com/office/drawing/2014/chart" uri="{C3380CC4-5D6E-409C-BE32-E72D297353CC}">
                  <c16:uniqueId val="{0000003B-3470-436C-965A-1206E46219F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{537844FA-A916-4F6B-BB7F-536C75AC25BE}</c15:txfldGUID>
                      <c15:f>Diagramm!$J$60</c15:f>
                      <c15:dlblFieldTableCache>
                        <c:ptCount val="1"/>
                      </c15:dlblFieldTableCache>
                    </c15:dlblFTEntry>
                  </c15:dlblFieldTable>
                  <c15:showDataLabelsRange val="0"/>
                </c:ext>
                <c:ext xmlns:c16="http://schemas.microsoft.com/office/drawing/2014/chart" uri="{C3380CC4-5D6E-409C-BE32-E72D297353CC}">
                  <c16:uniqueId val="{0000003C-3470-436C-965A-1206E46219F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{FFF81997-3010-4450-BEDE-3ADC7B244735}</c15:txfldGUID>
                      <c15:f>Diagramm!$J$61</c15:f>
                      <c15:dlblFieldTableCache>
                        <c:ptCount val="1"/>
                      </c15:dlblFieldTableCache>
                    </c15:dlblFTEntry>
                  </c15:dlblFieldTable>
                  <c15:showDataLabelsRange val="0"/>
                </c:ext>
                <c:ext xmlns:c16="http://schemas.microsoft.com/office/drawing/2014/chart" uri="{C3380CC4-5D6E-409C-BE32-E72D297353CC}">
                  <c16:uniqueId val="{0000003D-3470-436C-965A-1206E46219F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{F59B8A3D-638C-43DF-A2AF-E78E9A838A3E}</c15:txfldGUID>
                      <c15:f>Diagramm!$J$62</c15:f>
                      <c15:dlblFieldTableCache>
                        <c:ptCount val="1"/>
                      </c15:dlblFieldTableCache>
                    </c15:dlblFTEntry>
                  </c15:dlblFieldTable>
                  <c15:showDataLabelsRange val="0"/>
                </c:ext>
                <c:ext xmlns:c16="http://schemas.microsoft.com/office/drawing/2014/chart" uri="{C3380CC4-5D6E-409C-BE32-E72D297353CC}">
                  <c16:uniqueId val="{0000003E-3470-436C-965A-1206E46219F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{68B2B978-57F9-4260-A8CB-9E3BA2821669}</c15:txfldGUID>
                      <c15:f>Diagramm!$J$63</c15:f>
                      <c15:dlblFieldTableCache>
                        <c:ptCount val="1"/>
                      </c15:dlblFieldTableCache>
                    </c15:dlblFTEntry>
                  </c15:dlblFieldTable>
                  <c15:showDataLabelsRange val="0"/>
                </c:ext>
                <c:ext xmlns:c16="http://schemas.microsoft.com/office/drawing/2014/chart" uri="{C3380CC4-5D6E-409C-BE32-E72D297353CC}">
                  <c16:uniqueId val="{0000003F-3470-436C-965A-1206E46219F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{2E380E75-B831-4784-BAAD-BFA7B537E34E}</c15:txfldGUID>
                      <c15:f>Diagramm!$J$64</c15:f>
                      <c15:dlblFieldTableCache>
                        <c:ptCount val="1"/>
                      </c15:dlblFieldTableCache>
                    </c15:dlblFTEntry>
                  </c15:dlblFieldTable>
                  <c15:showDataLabelsRange val="0"/>
                </c:ext>
                <c:ext xmlns:c16="http://schemas.microsoft.com/office/drawing/2014/chart" uri="{C3380CC4-5D6E-409C-BE32-E72D297353CC}">
                  <c16:uniqueId val="{00000040-3470-436C-965A-1206E46219F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{F41D9DBF-159C-4D5F-B179-120AFC6BA082}</c15:txfldGUID>
                      <c15:f>Diagramm!$J$65</c15:f>
                      <c15:dlblFieldTableCache>
                        <c:ptCount val="1"/>
                      </c15:dlblFieldTableCache>
                    </c15:dlblFTEntry>
                  </c15:dlblFieldTable>
                  <c15:showDataLabelsRange val="0"/>
                </c:ext>
                <c:ext xmlns:c16="http://schemas.microsoft.com/office/drawing/2014/chart" uri="{C3380CC4-5D6E-409C-BE32-E72D297353CC}">
                  <c16:uniqueId val="{00000041-3470-436C-965A-1206E46219F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{7D9EA50F-3C2B-4698-A4F6-FD6FD536038F}</c15:txfldGUID>
                      <c15:f>Diagramm!$J$66</c15:f>
                      <c15:dlblFieldTableCache>
                        <c:ptCount val="1"/>
                      </c15:dlblFieldTableCache>
                    </c15:dlblFTEntry>
                  </c15:dlblFieldTable>
                  <c15:showDataLabelsRange val="0"/>
                </c:ext>
                <c:ext xmlns:c16="http://schemas.microsoft.com/office/drawing/2014/chart" uri="{C3380CC4-5D6E-409C-BE32-E72D297353CC}">
                  <c16:uniqueId val="{00000042-3470-436C-965A-1206E46219F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{3D3E90A5-6553-42F2-AF84-AC8F6C591F8D}</c15:txfldGUID>
                      <c15:f>Diagramm!$J$67</c15:f>
                      <c15:dlblFieldTableCache>
                        <c:ptCount val="1"/>
                      </c15:dlblFieldTableCache>
                    </c15:dlblFTEntry>
                  </c15:dlblFieldTable>
                  <c15:showDataLabelsRange val="0"/>
                </c:ext>
                <c:ext xmlns:c16="http://schemas.microsoft.com/office/drawing/2014/chart" uri="{C3380CC4-5D6E-409C-BE32-E72D297353CC}">
                  <c16:uniqueId val="{00000043-3470-436C-965A-1206E46219F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470-436C-965A-1206E46219F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CE-4E51-9B22-672D6682F6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CE-4E51-9B22-672D6682F6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CE-4E51-9B22-672D6682F6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CE-4E51-9B22-672D6682F6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CE-4E51-9B22-672D6682F6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CE-4E51-9B22-672D6682F6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CE-4E51-9B22-672D6682F6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CE-4E51-9B22-672D6682F6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3CE-4E51-9B22-672D6682F6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CE-4E51-9B22-672D6682F6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3CE-4E51-9B22-672D6682F6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3CE-4E51-9B22-672D6682F6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3CE-4E51-9B22-672D6682F6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CE-4E51-9B22-672D6682F6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3CE-4E51-9B22-672D6682F6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3CE-4E51-9B22-672D6682F6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3CE-4E51-9B22-672D6682F6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3CE-4E51-9B22-672D6682F6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3CE-4E51-9B22-672D6682F6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3CE-4E51-9B22-672D6682F6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3CE-4E51-9B22-672D6682F6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3CE-4E51-9B22-672D6682F6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3CE-4E51-9B22-672D6682F6D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3CE-4E51-9B22-672D6682F6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3CE-4E51-9B22-672D6682F6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3CE-4E51-9B22-672D6682F6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3CE-4E51-9B22-672D6682F6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3CE-4E51-9B22-672D6682F6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3CE-4E51-9B22-672D6682F6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3CE-4E51-9B22-672D6682F6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3CE-4E51-9B22-672D6682F6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3CE-4E51-9B22-672D6682F6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3CE-4E51-9B22-672D6682F6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3CE-4E51-9B22-672D6682F6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3CE-4E51-9B22-672D6682F6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3CE-4E51-9B22-672D6682F6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3CE-4E51-9B22-672D6682F6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3CE-4E51-9B22-672D6682F6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3CE-4E51-9B22-672D6682F6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3CE-4E51-9B22-672D6682F6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3CE-4E51-9B22-672D6682F6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3CE-4E51-9B22-672D6682F6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3CE-4E51-9B22-672D6682F6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3CE-4E51-9B22-672D6682F6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3CE-4E51-9B22-672D6682F6D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3CE-4E51-9B22-672D6682F6D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3CE-4E51-9B22-672D6682F6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3CE-4E51-9B22-672D6682F6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3CE-4E51-9B22-672D6682F6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3CE-4E51-9B22-672D6682F6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3CE-4E51-9B22-672D6682F6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3CE-4E51-9B22-672D6682F6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3CE-4E51-9B22-672D6682F6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3CE-4E51-9B22-672D6682F6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3CE-4E51-9B22-672D6682F6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3CE-4E51-9B22-672D6682F6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3CE-4E51-9B22-672D6682F6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3CE-4E51-9B22-672D6682F6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3CE-4E51-9B22-672D6682F6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3CE-4E51-9B22-672D6682F6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3CE-4E51-9B22-672D6682F6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3CE-4E51-9B22-672D6682F6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3CE-4E51-9B22-672D6682F6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3CE-4E51-9B22-672D6682F6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3CE-4E51-9B22-672D6682F6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3CE-4E51-9B22-672D6682F6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3CE-4E51-9B22-672D6682F6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3CE-4E51-9B22-672D6682F6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3CE-4E51-9B22-672D6682F6D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100.66758717193748</c:v>
                </c:pt>
                <c:pt idx="2">
                  <c:v>102.08465291562536</c:v>
                </c:pt>
                <c:pt idx="3">
                  <c:v>102.14030726501275</c:v>
                </c:pt>
                <c:pt idx="4">
                  <c:v>102.56063011324335</c:v>
                </c:pt>
                <c:pt idx="5">
                  <c:v>103.25312923204947</c:v>
                </c:pt>
                <c:pt idx="6">
                  <c:v>104.72160899374285</c:v>
                </c:pt>
                <c:pt idx="7">
                  <c:v>104.85491441156127</c:v>
                </c:pt>
                <c:pt idx="8">
                  <c:v>104.55279080060107</c:v>
                </c:pt>
                <c:pt idx="9">
                  <c:v>105.24210967087078</c:v>
                </c:pt>
                <c:pt idx="10">
                  <c:v>106.65758529029044</c:v>
                </c:pt>
                <c:pt idx="11">
                  <c:v>106.73470631729869</c:v>
                </c:pt>
                <c:pt idx="12">
                  <c:v>106.92075085667945</c:v>
                </c:pt>
                <c:pt idx="13">
                  <c:v>107.43489103673451</c:v>
                </c:pt>
                <c:pt idx="14">
                  <c:v>109.01467949720272</c:v>
                </c:pt>
                <c:pt idx="15">
                  <c:v>109.35258090419767</c:v>
                </c:pt>
                <c:pt idx="16">
                  <c:v>109.47820072138639</c:v>
                </c:pt>
                <c:pt idx="17">
                  <c:v>110.42538474381773</c:v>
                </c:pt>
                <c:pt idx="18">
                  <c:v>111.98158636097411</c:v>
                </c:pt>
                <c:pt idx="19">
                  <c:v>112.30226142173009</c:v>
                </c:pt>
                <c:pt idx="20">
                  <c:v>112.47638002909927</c:v>
                </c:pt>
                <c:pt idx="21">
                  <c:v>112.90253333297997</c:v>
                </c:pt>
                <c:pt idx="22">
                  <c:v>114.55467244765178</c:v>
                </c:pt>
                <c:pt idx="23">
                  <c:v>113.73125309742957</c:v>
                </c:pt>
                <c:pt idx="24">
                  <c:v>113.40739778813713</c:v>
                </c:pt>
              </c:numCache>
            </c:numRef>
          </c:val>
          <c:smooth val="0"/>
          <c:extLst>
            <c:ext xmlns:c16="http://schemas.microsoft.com/office/drawing/2014/chart" uri="{C3380CC4-5D6E-409C-BE32-E72D297353CC}">
              <c16:uniqueId val="{00000000-50B2-4334-A310-5B73EC50C2F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101.85697936279396</c:v>
                </c:pt>
                <c:pt idx="2">
                  <c:v>104.48554657215638</c:v>
                </c:pt>
                <c:pt idx="3">
                  <c:v>104.54830730608779</c:v>
                </c:pt>
                <c:pt idx="4">
                  <c:v>102.62856720936242</c:v>
                </c:pt>
                <c:pt idx="5">
                  <c:v>103.73980138073615</c:v>
                </c:pt>
                <c:pt idx="6">
                  <c:v>106.56034259977112</c:v>
                </c:pt>
                <c:pt idx="7">
                  <c:v>106.54557536825784</c:v>
                </c:pt>
                <c:pt idx="8">
                  <c:v>105.58939712777347</c:v>
                </c:pt>
                <c:pt idx="9">
                  <c:v>107.8303245099125</c:v>
                </c:pt>
                <c:pt idx="10">
                  <c:v>109.38826743456272</c:v>
                </c:pt>
                <c:pt idx="11">
                  <c:v>110.40351460110016</c:v>
                </c:pt>
                <c:pt idx="12">
                  <c:v>110.23738324657583</c:v>
                </c:pt>
                <c:pt idx="13">
                  <c:v>112.32694650570384</c:v>
                </c:pt>
                <c:pt idx="14">
                  <c:v>115.39853066046444</c:v>
                </c:pt>
                <c:pt idx="15">
                  <c:v>117.15213940266548</c:v>
                </c:pt>
                <c:pt idx="16">
                  <c:v>116.25872189611253</c:v>
                </c:pt>
                <c:pt idx="17">
                  <c:v>119.14202384907891</c:v>
                </c:pt>
                <c:pt idx="18">
                  <c:v>121.21681987669362</c:v>
                </c:pt>
                <c:pt idx="19">
                  <c:v>123.20301251522872</c:v>
                </c:pt>
                <c:pt idx="20">
                  <c:v>122.60493963894119</c:v>
                </c:pt>
                <c:pt idx="21">
                  <c:v>124.94923764167312</c:v>
                </c:pt>
                <c:pt idx="22">
                  <c:v>129.47170229261269</c:v>
                </c:pt>
                <c:pt idx="23">
                  <c:v>130.13991951858824</c:v>
                </c:pt>
                <c:pt idx="24">
                  <c:v>124.14442352419981</c:v>
                </c:pt>
              </c:numCache>
            </c:numRef>
          </c:val>
          <c:smooth val="0"/>
          <c:extLst>
            <c:ext xmlns:c16="http://schemas.microsoft.com/office/drawing/2014/chart" uri="{C3380CC4-5D6E-409C-BE32-E72D297353CC}">
              <c16:uniqueId val="{00000001-50B2-4334-A310-5B73EC50C2F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102.38960140361282</c:v>
                </c:pt>
                <c:pt idx="2">
                  <c:v>98.823732918180241</c:v>
                </c:pt>
                <c:pt idx="3">
                  <c:v>101.97939061457484</c:v>
                </c:pt>
                <c:pt idx="4">
                  <c:v>98.366570291842734</c:v>
                </c:pt>
                <c:pt idx="5">
                  <c:v>100.16062470655103</c:v>
                </c:pt>
                <c:pt idx="6">
                  <c:v>96.048632218844986</c:v>
                </c:pt>
                <c:pt idx="7">
                  <c:v>99.009069118046796</c:v>
                </c:pt>
                <c:pt idx="8">
                  <c:v>95.319643166036528</c:v>
                </c:pt>
                <c:pt idx="9">
                  <c:v>97.714186868312453</c:v>
                </c:pt>
                <c:pt idx="10">
                  <c:v>94.338596881409543</c:v>
                </c:pt>
                <c:pt idx="11">
                  <c:v>97.175476314033659</c:v>
                </c:pt>
                <c:pt idx="12">
                  <c:v>95.401191093977815</c:v>
                </c:pt>
                <c:pt idx="13">
                  <c:v>97.644994687028941</c:v>
                </c:pt>
                <c:pt idx="14">
                  <c:v>94.518990782612988</c:v>
                </c:pt>
                <c:pt idx="15">
                  <c:v>96.701015642375268</c:v>
                </c:pt>
                <c:pt idx="16">
                  <c:v>94.304000790767788</c:v>
                </c:pt>
                <c:pt idx="17">
                  <c:v>96.424246917241206</c:v>
                </c:pt>
                <c:pt idx="18">
                  <c:v>92.670571082610522</c:v>
                </c:pt>
                <c:pt idx="19">
                  <c:v>94.664788593174691</c:v>
                </c:pt>
                <c:pt idx="20">
                  <c:v>92.198581560283685</c:v>
                </c:pt>
                <c:pt idx="21">
                  <c:v>93.752934489831219</c:v>
                </c:pt>
                <c:pt idx="22">
                  <c:v>94.247164356142036</c:v>
                </c:pt>
                <c:pt idx="23">
                  <c:v>97.701831121654678</c:v>
                </c:pt>
                <c:pt idx="24">
                  <c:v>91.281785158277117</c:v>
                </c:pt>
              </c:numCache>
            </c:numRef>
          </c:val>
          <c:smooth val="0"/>
          <c:extLst>
            <c:ext xmlns:c16="http://schemas.microsoft.com/office/drawing/2014/chart" uri="{C3380CC4-5D6E-409C-BE32-E72D297353CC}">
              <c16:uniqueId val="{00000002-50B2-4334-A310-5B73EC50C2F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0B2-4334-A310-5B73EC50C2F3}"/>
                </c:ext>
              </c:extLst>
            </c:dLbl>
            <c:dLbl>
              <c:idx val="1"/>
              <c:delete val="1"/>
              <c:extLst>
                <c:ext xmlns:c15="http://schemas.microsoft.com/office/drawing/2012/chart" uri="{CE6537A1-D6FC-4f65-9D91-7224C49458BB}"/>
                <c:ext xmlns:c16="http://schemas.microsoft.com/office/drawing/2014/chart" uri="{C3380CC4-5D6E-409C-BE32-E72D297353CC}">
                  <c16:uniqueId val="{00000004-50B2-4334-A310-5B73EC50C2F3}"/>
                </c:ext>
              </c:extLst>
            </c:dLbl>
            <c:dLbl>
              <c:idx val="2"/>
              <c:delete val="1"/>
              <c:extLst>
                <c:ext xmlns:c15="http://schemas.microsoft.com/office/drawing/2012/chart" uri="{CE6537A1-D6FC-4f65-9D91-7224C49458BB}"/>
                <c:ext xmlns:c16="http://schemas.microsoft.com/office/drawing/2014/chart" uri="{C3380CC4-5D6E-409C-BE32-E72D297353CC}">
                  <c16:uniqueId val="{00000005-50B2-4334-A310-5B73EC50C2F3}"/>
                </c:ext>
              </c:extLst>
            </c:dLbl>
            <c:dLbl>
              <c:idx val="3"/>
              <c:delete val="1"/>
              <c:extLst>
                <c:ext xmlns:c15="http://schemas.microsoft.com/office/drawing/2012/chart" uri="{CE6537A1-D6FC-4f65-9D91-7224C49458BB}"/>
                <c:ext xmlns:c16="http://schemas.microsoft.com/office/drawing/2014/chart" uri="{C3380CC4-5D6E-409C-BE32-E72D297353CC}">
                  <c16:uniqueId val="{00000006-50B2-4334-A310-5B73EC50C2F3}"/>
                </c:ext>
              </c:extLst>
            </c:dLbl>
            <c:dLbl>
              <c:idx val="4"/>
              <c:delete val="1"/>
              <c:extLst>
                <c:ext xmlns:c15="http://schemas.microsoft.com/office/drawing/2012/chart" uri="{CE6537A1-D6FC-4f65-9D91-7224C49458BB}"/>
                <c:ext xmlns:c16="http://schemas.microsoft.com/office/drawing/2014/chart" uri="{C3380CC4-5D6E-409C-BE32-E72D297353CC}">
                  <c16:uniqueId val="{00000007-50B2-4334-A310-5B73EC50C2F3}"/>
                </c:ext>
              </c:extLst>
            </c:dLbl>
            <c:dLbl>
              <c:idx val="5"/>
              <c:delete val="1"/>
              <c:extLst>
                <c:ext xmlns:c15="http://schemas.microsoft.com/office/drawing/2012/chart" uri="{CE6537A1-D6FC-4f65-9D91-7224C49458BB}"/>
                <c:ext xmlns:c16="http://schemas.microsoft.com/office/drawing/2014/chart" uri="{C3380CC4-5D6E-409C-BE32-E72D297353CC}">
                  <c16:uniqueId val="{00000008-50B2-4334-A310-5B73EC50C2F3}"/>
                </c:ext>
              </c:extLst>
            </c:dLbl>
            <c:dLbl>
              <c:idx val="6"/>
              <c:delete val="1"/>
              <c:extLst>
                <c:ext xmlns:c15="http://schemas.microsoft.com/office/drawing/2012/chart" uri="{CE6537A1-D6FC-4f65-9D91-7224C49458BB}"/>
                <c:ext xmlns:c16="http://schemas.microsoft.com/office/drawing/2014/chart" uri="{C3380CC4-5D6E-409C-BE32-E72D297353CC}">
                  <c16:uniqueId val="{00000009-50B2-4334-A310-5B73EC50C2F3}"/>
                </c:ext>
              </c:extLst>
            </c:dLbl>
            <c:dLbl>
              <c:idx val="7"/>
              <c:delete val="1"/>
              <c:extLst>
                <c:ext xmlns:c15="http://schemas.microsoft.com/office/drawing/2012/chart" uri="{CE6537A1-D6FC-4f65-9D91-7224C49458BB}"/>
                <c:ext xmlns:c16="http://schemas.microsoft.com/office/drawing/2014/chart" uri="{C3380CC4-5D6E-409C-BE32-E72D297353CC}">
                  <c16:uniqueId val="{0000000A-50B2-4334-A310-5B73EC50C2F3}"/>
                </c:ext>
              </c:extLst>
            </c:dLbl>
            <c:dLbl>
              <c:idx val="8"/>
              <c:delete val="1"/>
              <c:extLst>
                <c:ext xmlns:c15="http://schemas.microsoft.com/office/drawing/2012/chart" uri="{CE6537A1-D6FC-4f65-9D91-7224C49458BB}"/>
                <c:ext xmlns:c16="http://schemas.microsoft.com/office/drawing/2014/chart" uri="{C3380CC4-5D6E-409C-BE32-E72D297353CC}">
                  <c16:uniqueId val="{0000000B-50B2-4334-A310-5B73EC50C2F3}"/>
                </c:ext>
              </c:extLst>
            </c:dLbl>
            <c:dLbl>
              <c:idx val="9"/>
              <c:delete val="1"/>
              <c:extLst>
                <c:ext xmlns:c15="http://schemas.microsoft.com/office/drawing/2012/chart" uri="{CE6537A1-D6FC-4f65-9D91-7224C49458BB}"/>
                <c:ext xmlns:c16="http://schemas.microsoft.com/office/drawing/2014/chart" uri="{C3380CC4-5D6E-409C-BE32-E72D297353CC}">
                  <c16:uniqueId val="{0000000C-50B2-4334-A310-5B73EC50C2F3}"/>
                </c:ext>
              </c:extLst>
            </c:dLbl>
            <c:dLbl>
              <c:idx val="10"/>
              <c:delete val="1"/>
              <c:extLst>
                <c:ext xmlns:c15="http://schemas.microsoft.com/office/drawing/2012/chart" uri="{CE6537A1-D6FC-4f65-9D91-7224C49458BB}"/>
                <c:ext xmlns:c16="http://schemas.microsoft.com/office/drawing/2014/chart" uri="{C3380CC4-5D6E-409C-BE32-E72D297353CC}">
                  <c16:uniqueId val="{0000000D-50B2-4334-A310-5B73EC50C2F3}"/>
                </c:ext>
              </c:extLst>
            </c:dLbl>
            <c:dLbl>
              <c:idx val="11"/>
              <c:delete val="1"/>
              <c:extLst>
                <c:ext xmlns:c15="http://schemas.microsoft.com/office/drawing/2012/chart" uri="{CE6537A1-D6FC-4f65-9D91-7224C49458BB}"/>
                <c:ext xmlns:c16="http://schemas.microsoft.com/office/drawing/2014/chart" uri="{C3380CC4-5D6E-409C-BE32-E72D297353CC}">
                  <c16:uniqueId val="{0000000E-50B2-4334-A310-5B73EC50C2F3}"/>
                </c:ext>
              </c:extLst>
            </c:dLbl>
            <c:dLbl>
              <c:idx val="12"/>
              <c:delete val="1"/>
              <c:extLst>
                <c:ext xmlns:c15="http://schemas.microsoft.com/office/drawing/2012/chart" uri="{CE6537A1-D6FC-4f65-9D91-7224C49458BB}"/>
                <c:ext xmlns:c16="http://schemas.microsoft.com/office/drawing/2014/chart" uri="{C3380CC4-5D6E-409C-BE32-E72D297353CC}">
                  <c16:uniqueId val="{0000000F-50B2-4334-A310-5B73EC50C2F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0B2-4334-A310-5B73EC50C2F3}"/>
                </c:ext>
              </c:extLst>
            </c:dLbl>
            <c:dLbl>
              <c:idx val="14"/>
              <c:delete val="1"/>
              <c:extLst>
                <c:ext xmlns:c15="http://schemas.microsoft.com/office/drawing/2012/chart" uri="{CE6537A1-D6FC-4f65-9D91-7224C49458BB}"/>
                <c:ext xmlns:c16="http://schemas.microsoft.com/office/drawing/2014/chart" uri="{C3380CC4-5D6E-409C-BE32-E72D297353CC}">
                  <c16:uniqueId val="{00000011-50B2-4334-A310-5B73EC50C2F3}"/>
                </c:ext>
              </c:extLst>
            </c:dLbl>
            <c:dLbl>
              <c:idx val="15"/>
              <c:delete val="1"/>
              <c:extLst>
                <c:ext xmlns:c15="http://schemas.microsoft.com/office/drawing/2012/chart" uri="{CE6537A1-D6FC-4f65-9D91-7224C49458BB}"/>
                <c:ext xmlns:c16="http://schemas.microsoft.com/office/drawing/2014/chart" uri="{C3380CC4-5D6E-409C-BE32-E72D297353CC}">
                  <c16:uniqueId val="{00000012-50B2-4334-A310-5B73EC50C2F3}"/>
                </c:ext>
              </c:extLst>
            </c:dLbl>
            <c:dLbl>
              <c:idx val="16"/>
              <c:delete val="1"/>
              <c:extLst>
                <c:ext xmlns:c15="http://schemas.microsoft.com/office/drawing/2012/chart" uri="{CE6537A1-D6FC-4f65-9D91-7224C49458BB}"/>
                <c:ext xmlns:c16="http://schemas.microsoft.com/office/drawing/2014/chart" uri="{C3380CC4-5D6E-409C-BE32-E72D297353CC}">
                  <c16:uniqueId val="{00000013-50B2-4334-A310-5B73EC50C2F3}"/>
                </c:ext>
              </c:extLst>
            </c:dLbl>
            <c:dLbl>
              <c:idx val="17"/>
              <c:delete val="1"/>
              <c:extLst>
                <c:ext xmlns:c15="http://schemas.microsoft.com/office/drawing/2012/chart" uri="{CE6537A1-D6FC-4f65-9D91-7224C49458BB}"/>
                <c:ext xmlns:c16="http://schemas.microsoft.com/office/drawing/2014/chart" uri="{C3380CC4-5D6E-409C-BE32-E72D297353CC}">
                  <c16:uniqueId val="{00000014-50B2-4334-A310-5B73EC50C2F3}"/>
                </c:ext>
              </c:extLst>
            </c:dLbl>
            <c:dLbl>
              <c:idx val="18"/>
              <c:delete val="1"/>
              <c:extLst>
                <c:ext xmlns:c15="http://schemas.microsoft.com/office/drawing/2012/chart" uri="{CE6537A1-D6FC-4f65-9D91-7224C49458BB}"/>
                <c:ext xmlns:c16="http://schemas.microsoft.com/office/drawing/2014/chart" uri="{C3380CC4-5D6E-409C-BE32-E72D297353CC}">
                  <c16:uniqueId val="{00000015-50B2-4334-A310-5B73EC50C2F3}"/>
                </c:ext>
              </c:extLst>
            </c:dLbl>
            <c:dLbl>
              <c:idx val="19"/>
              <c:delete val="1"/>
              <c:extLst>
                <c:ext xmlns:c15="http://schemas.microsoft.com/office/drawing/2012/chart" uri="{CE6537A1-D6FC-4f65-9D91-7224C49458BB}"/>
                <c:ext xmlns:c16="http://schemas.microsoft.com/office/drawing/2014/chart" uri="{C3380CC4-5D6E-409C-BE32-E72D297353CC}">
                  <c16:uniqueId val="{00000016-50B2-4334-A310-5B73EC50C2F3}"/>
                </c:ext>
              </c:extLst>
            </c:dLbl>
            <c:dLbl>
              <c:idx val="20"/>
              <c:delete val="1"/>
              <c:extLst>
                <c:ext xmlns:c15="http://schemas.microsoft.com/office/drawing/2012/chart" uri="{CE6537A1-D6FC-4f65-9D91-7224C49458BB}"/>
                <c:ext xmlns:c16="http://schemas.microsoft.com/office/drawing/2014/chart" uri="{C3380CC4-5D6E-409C-BE32-E72D297353CC}">
                  <c16:uniqueId val="{00000017-50B2-4334-A310-5B73EC50C2F3}"/>
                </c:ext>
              </c:extLst>
            </c:dLbl>
            <c:dLbl>
              <c:idx val="21"/>
              <c:delete val="1"/>
              <c:extLst>
                <c:ext xmlns:c15="http://schemas.microsoft.com/office/drawing/2012/chart" uri="{CE6537A1-D6FC-4f65-9D91-7224C49458BB}"/>
                <c:ext xmlns:c16="http://schemas.microsoft.com/office/drawing/2014/chart" uri="{C3380CC4-5D6E-409C-BE32-E72D297353CC}">
                  <c16:uniqueId val="{00000018-50B2-4334-A310-5B73EC50C2F3}"/>
                </c:ext>
              </c:extLst>
            </c:dLbl>
            <c:dLbl>
              <c:idx val="22"/>
              <c:delete val="1"/>
              <c:extLst>
                <c:ext xmlns:c15="http://schemas.microsoft.com/office/drawing/2012/chart" uri="{CE6537A1-D6FC-4f65-9D91-7224C49458BB}"/>
                <c:ext xmlns:c16="http://schemas.microsoft.com/office/drawing/2014/chart" uri="{C3380CC4-5D6E-409C-BE32-E72D297353CC}">
                  <c16:uniqueId val="{00000019-50B2-4334-A310-5B73EC50C2F3}"/>
                </c:ext>
              </c:extLst>
            </c:dLbl>
            <c:dLbl>
              <c:idx val="23"/>
              <c:delete val="1"/>
              <c:extLst>
                <c:ext xmlns:c15="http://schemas.microsoft.com/office/drawing/2012/chart" uri="{CE6537A1-D6FC-4f65-9D91-7224C49458BB}"/>
                <c:ext xmlns:c16="http://schemas.microsoft.com/office/drawing/2014/chart" uri="{C3380CC4-5D6E-409C-BE32-E72D297353CC}">
                  <c16:uniqueId val="{0000001A-50B2-4334-A310-5B73EC50C2F3}"/>
                </c:ext>
              </c:extLst>
            </c:dLbl>
            <c:dLbl>
              <c:idx val="24"/>
              <c:delete val="1"/>
              <c:extLst>
                <c:ext xmlns:c15="http://schemas.microsoft.com/office/drawing/2012/chart" uri="{CE6537A1-D6FC-4f65-9D91-7224C49458BB}"/>
                <c:ext xmlns:c16="http://schemas.microsoft.com/office/drawing/2014/chart" uri="{C3380CC4-5D6E-409C-BE32-E72D297353CC}">
                  <c16:uniqueId val="{0000001B-50B2-4334-A310-5B73EC50C2F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0B2-4334-A310-5B73EC50C2F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Stuttgart, Landeshauptstadt (08111)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427919</v>
      </c>
      <c r="F11" s="238">
        <v>429141</v>
      </c>
      <c r="G11" s="238">
        <v>432248</v>
      </c>
      <c r="H11" s="238">
        <v>426014</v>
      </c>
      <c r="I11" s="265">
        <v>424406</v>
      </c>
      <c r="J11" s="263">
        <v>3513</v>
      </c>
      <c r="K11" s="266">
        <v>0.82774513084169399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9.0977498077907271</v>
      </c>
      <c r="E13" s="115">
        <v>38931</v>
      </c>
      <c r="F13" s="114">
        <v>39403</v>
      </c>
      <c r="G13" s="114">
        <v>40720</v>
      </c>
      <c r="H13" s="114">
        <v>40521</v>
      </c>
      <c r="I13" s="140">
        <v>40174</v>
      </c>
      <c r="J13" s="115">
        <v>-1243</v>
      </c>
      <c r="K13" s="116">
        <v>-3.0940409219893463</v>
      </c>
    </row>
    <row r="14" spans="1:255" ht="14.1" customHeight="1" x14ac:dyDescent="0.2">
      <c r="A14" s="306" t="s">
        <v>230</v>
      </c>
      <c r="B14" s="307"/>
      <c r="C14" s="308"/>
      <c r="D14" s="113">
        <v>49.235486155090101</v>
      </c>
      <c r="E14" s="115">
        <v>210688</v>
      </c>
      <c r="F14" s="114">
        <v>212043</v>
      </c>
      <c r="G14" s="114">
        <v>213384</v>
      </c>
      <c r="H14" s="114">
        <v>209893</v>
      </c>
      <c r="I14" s="140">
        <v>209958</v>
      </c>
      <c r="J14" s="115">
        <v>730</v>
      </c>
      <c r="K14" s="116">
        <v>0.34768858533611485</v>
      </c>
    </row>
    <row r="15" spans="1:255" ht="14.1" customHeight="1" x14ac:dyDescent="0.2">
      <c r="A15" s="306" t="s">
        <v>231</v>
      </c>
      <c r="B15" s="307"/>
      <c r="C15" s="308"/>
      <c r="D15" s="113">
        <v>18.027710851820089</v>
      </c>
      <c r="E15" s="115">
        <v>77144</v>
      </c>
      <c r="F15" s="114">
        <v>77073</v>
      </c>
      <c r="G15" s="114">
        <v>77657</v>
      </c>
      <c r="H15" s="114">
        <v>76786</v>
      </c>
      <c r="I15" s="140">
        <v>76448</v>
      </c>
      <c r="J15" s="115">
        <v>696</v>
      </c>
      <c r="K15" s="116">
        <v>0.91042277103390545</v>
      </c>
    </row>
    <row r="16" spans="1:255" ht="14.1" customHeight="1" x14ac:dyDescent="0.2">
      <c r="A16" s="306" t="s">
        <v>232</v>
      </c>
      <c r="B16" s="307"/>
      <c r="C16" s="308"/>
      <c r="D16" s="113">
        <v>23.42779825153826</v>
      </c>
      <c r="E16" s="115">
        <v>100252</v>
      </c>
      <c r="F16" s="114">
        <v>99734</v>
      </c>
      <c r="G16" s="114">
        <v>99603</v>
      </c>
      <c r="H16" s="114">
        <v>97975</v>
      </c>
      <c r="I16" s="140">
        <v>96984</v>
      </c>
      <c r="J16" s="115">
        <v>3268</v>
      </c>
      <c r="K16" s="116">
        <v>3.3696279798729689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0.25869381822260756</v>
      </c>
      <c r="E18" s="115">
        <v>1107</v>
      </c>
      <c r="F18" s="114">
        <v>1139</v>
      </c>
      <c r="G18" s="114">
        <v>1215</v>
      </c>
      <c r="H18" s="114">
        <v>1163</v>
      </c>
      <c r="I18" s="140">
        <v>1133</v>
      </c>
      <c r="J18" s="115">
        <v>-26</v>
      </c>
      <c r="K18" s="116">
        <v>-2.2947925860547218</v>
      </c>
    </row>
    <row r="19" spans="1:255" ht="14.1" customHeight="1" x14ac:dyDescent="0.2">
      <c r="A19" s="306" t="s">
        <v>235</v>
      </c>
      <c r="B19" s="307" t="s">
        <v>236</v>
      </c>
      <c r="C19" s="308"/>
      <c r="D19" s="113">
        <v>0.14885994779385819</v>
      </c>
      <c r="E19" s="115">
        <v>637</v>
      </c>
      <c r="F19" s="114">
        <v>614</v>
      </c>
      <c r="G19" s="114">
        <v>690</v>
      </c>
      <c r="H19" s="114">
        <v>652</v>
      </c>
      <c r="I19" s="140">
        <v>614</v>
      </c>
      <c r="J19" s="115">
        <v>23</v>
      </c>
      <c r="K19" s="116">
        <v>3.7459283387622149</v>
      </c>
    </row>
    <row r="20" spans="1:255" ht="14.1" customHeight="1" x14ac:dyDescent="0.2">
      <c r="A20" s="306">
        <v>12</v>
      </c>
      <c r="B20" s="307" t="s">
        <v>237</v>
      </c>
      <c r="C20" s="308"/>
      <c r="D20" s="113">
        <v>0.3996083370918328</v>
      </c>
      <c r="E20" s="115">
        <v>1710</v>
      </c>
      <c r="F20" s="114">
        <v>1679</v>
      </c>
      <c r="G20" s="114">
        <v>1733</v>
      </c>
      <c r="H20" s="114">
        <v>1722</v>
      </c>
      <c r="I20" s="140">
        <v>1678</v>
      </c>
      <c r="J20" s="115">
        <v>32</v>
      </c>
      <c r="K20" s="116">
        <v>1.9070321811680573</v>
      </c>
    </row>
    <row r="21" spans="1:255" ht="14.1" customHeight="1" x14ac:dyDescent="0.2">
      <c r="A21" s="306">
        <v>21</v>
      </c>
      <c r="B21" s="307" t="s">
        <v>238</v>
      </c>
      <c r="C21" s="308"/>
      <c r="D21" s="113">
        <v>5.9590716934746997E-2</v>
      </c>
      <c r="E21" s="115">
        <v>255</v>
      </c>
      <c r="F21" s="114">
        <v>252</v>
      </c>
      <c r="G21" s="114">
        <v>252</v>
      </c>
      <c r="H21" s="114">
        <v>253</v>
      </c>
      <c r="I21" s="140">
        <v>237</v>
      </c>
      <c r="J21" s="115">
        <v>18</v>
      </c>
      <c r="K21" s="116">
        <v>7.5949367088607591</v>
      </c>
    </row>
    <row r="22" spans="1:255" ht="14.1" customHeight="1" x14ac:dyDescent="0.2">
      <c r="A22" s="306">
        <v>22</v>
      </c>
      <c r="B22" s="307" t="s">
        <v>239</v>
      </c>
      <c r="C22" s="308"/>
      <c r="D22" s="113">
        <v>0.41456443859702419</v>
      </c>
      <c r="E22" s="115">
        <v>1774</v>
      </c>
      <c r="F22" s="114">
        <v>1784</v>
      </c>
      <c r="G22" s="114">
        <v>1807</v>
      </c>
      <c r="H22" s="114">
        <v>1747</v>
      </c>
      <c r="I22" s="140">
        <v>1727</v>
      </c>
      <c r="J22" s="115">
        <v>47</v>
      </c>
      <c r="K22" s="116">
        <v>2.7214823393167342</v>
      </c>
    </row>
    <row r="23" spans="1:255" ht="14.1" customHeight="1" x14ac:dyDescent="0.2">
      <c r="A23" s="306">
        <v>23</v>
      </c>
      <c r="B23" s="307" t="s">
        <v>240</v>
      </c>
      <c r="C23" s="308"/>
      <c r="D23" s="113">
        <v>0.89573026670935385</v>
      </c>
      <c r="E23" s="115">
        <v>3833</v>
      </c>
      <c r="F23" s="114">
        <v>3856</v>
      </c>
      <c r="G23" s="114">
        <v>3922</v>
      </c>
      <c r="H23" s="114">
        <v>3925</v>
      </c>
      <c r="I23" s="140">
        <v>3955</v>
      </c>
      <c r="J23" s="115">
        <v>-122</v>
      </c>
      <c r="K23" s="116">
        <v>-3.0847029077117574</v>
      </c>
    </row>
    <row r="24" spans="1:255" ht="14.1" customHeight="1" x14ac:dyDescent="0.2">
      <c r="A24" s="306">
        <v>24</v>
      </c>
      <c r="B24" s="307" t="s">
        <v>241</v>
      </c>
      <c r="C24" s="308"/>
      <c r="D24" s="113">
        <v>1.4212970211652205</v>
      </c>
      <c r="E24" s="115">
        <v>6082</v>
      </c>
      <c r="F24" s="114">
        <v>6116</v>
      </c>
      <c r="G24" s="114">
        <v>6456</v>
      </c>
      <c r="H24" s="114">
        <v>6433</v>
      </c>
      <c r="I24" s="140">
        <v>6564</v>
      </c>
      <c r="J24" s="115">
        <v>-482</v>
      </c>
      <c r="K24" s="116">
        <v>-7.3430834856794638</v>
      </c>
    </row>
    <row r="25" spans="1:255" ht="14.1" customHeight="1" x14ac:dyDescent="0.2">
      <c r="A25" s="306">
        <v>25</v>
      </c>
      <c r="B25" s="307" t="s">
        <v>242</v>
      </c>
      <c r="C25" s="308"/>
      <c r="D25" s="113">
        <v>5.7651097520792485</v>
      </c>
      <c r="E25" s="115">
        <v>24670</v>
      </c>
      <c r="F25" s="114">
        <v>24588</v>
      </c>
      <c r="G25" s="114">
        <v>25118</v>
      </c>
      <c r="H25" s="114">
        <v>24600</v>
      </c>
      <c r="I25" s="140">
        <v>24823</v>
      </c>
      <c r="J25" s="115">
        <v>-153</v>
      </c>
      <c r="K25" s="116">
        <v>-0.61636385610119648</v>
      </c>
    </row>
    <row r="26" spans="1:255" ht="14.1" customHeight="1" x14ac:dyDescent="0.2">
      <c r="A26" s="306">
        <v>26</v>
      </c>
      <c r="B26" s="307" t="s">
        <v>243</v>
      </c>
      <c r="C26" s="308"/>
      <c r="D26" s="113">
        <v>2.7879107962020848</v>
      </c>
      <c r="E26" s="115">
        <v>11930</v>
      </c>
      <c r="F26" s="114">
        <v>12010</v>
      </c>
      <c r="G26" s="114">
        <v>12187</v>
      </c>
      <c r="H26" s="114">
        <v>12133</v>
      </c>
      <c r="I26" s="140">
        <v>12169</v>
      </c>
      <c r="J26" s="115">
        <v>-239</v>
      </c>
      <c r="K26" s="116">
        <v>-1.9640069027857672</v>
      </c>
    </row>
    <row r="27" spans="1:255" ht="14.1" customHeight="1" x14ac:dyDescent="0.2">
      <c r="A27" s="306">
        <v>27</v>
      </c>
      <c r="B27" s="307" t="s">
        <v>244</v>
      </c>
      <c r="C27" s="308"/>
      <c r="D27" s="113">
        <v>6.0315153101404704</v>
      </c>
      <c r="E27" s="115">
        <v>25810</v>
      </c>
      <c r="F27" s="114">
        <v>25727</v>
      </c>
      <c r="G27" s="114">
        <v>26465</v>
      </c>
      <c r="H27" s="114">
        <v>25953</v>
      </c>
      <c r="I27" s="140">
        <v>25664</v>
      </c>
      <c r="J27" s="115">
        <v>146</v>
      </c>
      <c r="K27" s="116">
        <v>0.56889027431421446</v>
      </c>
    </row>
    <row r="28" spans="1:255" ht="14.1" customHeight="1" x14ac:dyDescent="0.2">
      <c r="A28" s="306">
        <v>28</v>
      </c>
      <c r="B28" s="307" t="s">
        <v>245</v>
      </c>
      <c r="C28" s="308"/>
      <c r="D28" s="113">
        <v>0.21849929542740565</v>
      </c>
      <c r="E28" s="115">
        <v>935</v>
      </c>
      <c r="F28" s="114">
        <v>944</v>
      </c>
      <c r="G28" s="114">
        <v>1011</v>
      </c>
      <c r="H28" s="114">
        <v>987</v>
      </c>
      <c r="I28" s="140">
        <v>1012</v>
      </c>
      <c r="J28" s="115">
        <v>-77</v>
      </c>
      <c r="K28" s="116">
        <v>-7.6086956521739131</v>
      </c>
    </row>
    <row r="29" spans="1:255" ht="14.1" customHeight="1" x14ac:dyDescent="0.2">
      <c r="A29" s="306">
        <v>29</v>
      </c>
      <c r="B29" s="307" t="s">
        <v>246</v>
      </c>
      <c r="C29" s="308"/>
      <c r="D29" s="113">
        <v>1.6867678228823679</v>
      </c>
      <c r="E29" s="115">
        <v>7218</v>
      </c>
      <c r="F29" s="114">
        <v>7305</v>
      </c>
      <c r="G29" s="114">
        <v>7374</v>
      </c>
      <c r="H29" s="114">
        <v>7273</v>
      </c>
      <c r="I29" s="140">
        <v>7237</v>
      </c>
      <c r="J29" s="115">
        <v>-19</v>
      </c>
      <c r="K29" s="116">
        <v>-0.26253972640596934</v>
      </c>
    </row>
    <row r="30" spans="1:255" ht="14.1" customHeight="1" x14ac:dyDescent="0.2">
      <c r="A30" s="306" t="s">
        <v>247</v>
      </c>
      <c r="B30" s="307" t="s">
        <v>248</v>
      </c>
      <c r="C30" s="308"/>
      <c r="D30" s="113">
        <v>0.21172231193286581</v>
      </c>
      <c r="E30" s="115">
        <v>906</v>
      </c>
      <c r="F30" s="114">
        <v>901</v>
      </c>
      <c r="G30" s="114">
        <v>912</v>
      </c>
      <c r="H30" s="114">
        <v>879</v>
      </c>
      <c r="I30" s="140">
        <v>864</v>
      </c>
      <c r="J30" s="115">
        <v>42</v>
      </c>
      <c r="K30" s="116">
        <v>4.8611111111111107</v>
      </c>
    </row>
    <row r="31" spans="1:255" ht="14.1" customHeight="1" x14ac:dyDescent="0.2">
      <c r="A31" s="306" t="s">
        <v>249</v>
      </c>
      <c r="B31" s="307" t="s">
        <v>250</v>
      </c>
      <c r="C31" s="308"/>
      <c r="D31" s="113">
        <v>1.4495734005734731</v>
      </c>
      <c r="E31" s="115">
        <v>6203</v>
      </c>
      <c r="F31" s="114">
        <v>6293</v>
      </c>
      <c r="G31" s="114">
        <v>6350</v>
      </c>
      <c r="H31" s="114">
        <v>6284</v>
      </c>
      <c r="I31" s="140">
        <v>6264</v>
      </c>
      <c r="J31" s="115">
        <v>-61</v>
      </c>
      <c r="K31" s="116">
        <v>-0.9738186462324393</v>
      </c>
    </row>
    <row r="32" spans="1:255" ht="14.1" customHeight="1" x14ac:dyDescent="0.2">
      <c r="A32" s="306">
        <v>31</v>
      </c>
      <c r="B32" s="307" t="s">
        <v>251</v>
      </c>
      <c r="C32" s="308"/>
      <c r="D32" s="113">
        <v>2.0672136549206743</v>
      </c>
      <c r="E32" s="115">
        <v>8846</v>
      </c>
      <c r="F32" s="114">
        <v>8833</v>
      </c>
      <c r="G32" s="114">
        <v>8686</v>
      </c>
      <c r="H32" s="114">
        <v>8681</v>
      </c>
      <c r="I32" s="140">
        <v>8602</v>
      </c>
      <c r="J32" s="115">
        <v>244</v>
      </c>
      <c r="K32" s="116">
        <v>2.8365496396186933</v>
      </c>
    </row>
    <row r="33" spans="1:11" ht="14.1" customHeight="1" x14ac:dyDescent="0.2">
      <c r="A33" s="306">
        <v>32</v>
      </c>
      <c r="B33" s="307" t="s">
        <v>252</v>
      </c>
      <c r="C33" s="308"/>
      <c r="D33" s="113">
        <v>0.85763894568831955</v>
      </c>
      <c r="E33" s="115">
        <v>3670</v>
      </c>
      <c r="F33" s="114">
        <v>3594</v>
      </c>
      <c r="G33" s="114">
        <v>3653</v>
      </c>
      <c r="H33" s="114">
        <v>3626</v>
      </c>
      <c r="I33" s="140">
        <v>3572</v>
      </c>
      <c r="J33" s="115">
        <v>98</v>
      </c>
      <c r="K33" s="116">
        <v>2.7435610302351625</v>
      </c>
    </row>
    <row r="34" spans="1:11" ht="14.1" customHeight="1" x14ac:dyDescent="0.2">
      <c r="A34" s="306">
        <v>33</v>
      </c>
      <c r="B34" s="307" t="s">
        <v>253</v>
      </c>
      <c r="C34" s="308"/>
      <c r="D34" s="113">
        <v>0.63376480128248569</v>
      </c>
      <c r="E34" s="115">
        <v>2712</v>
      </c>
      <c r="F34" s="114">
        <v>2700</v>
      </c>
      <c r="G34" s="114">
        <v>2890</v>
      </c>
      <c r="H34" s="114">
        <v>2846</v>
      </c>
      <c r="I34" s="140">
        <v>2717</v>
      </c>
      <c r="J34" s="115">
        <v>-5</v>
      </c>
      <c r="K34" s="116">
        <v>-0.18402649981597349</v>
      </c>
    </row>
    <row r="35" spans="1:11" ht="14.1" customHeight="1" x14ac:dyDescent="0.2">
      <c r="A35" s="306">
        <v>34</v>
      </c>
      <c r="B35" s="307" t="s">
        <v>254</v>
      </c>
      <c r="C35" s="308"/>
      <c r="D35" s="113">
        <v>1.4656979475087575</v>
      </c>
      <c r="E35" s="115">
        <v>6272</v>
      </c>
      <c r="F35" s="114">
        <v>6379</v>
      </c>
      <c r="G35" s="114">
        <v>6430</v>
      </c>
      <c r="H35" s="114">
        <v>6371</v>
      </c>
      <c r="I35" s="140">
        <v>6347</v>
      </c>
      <c r="J35" s="115">
        <v>-75</v>
      </c>
      <c r="K35" s="116">
        <v>-1.1816606270679062</v>
      </c>
    </row>
    <row r="36" spans="1:11" ht="14.1" customHeight="1" x14ac:dyDescent="0.2">
      <c r="A36" s="306">
        <v>41</v>
      </c>
      <c r="B36" s="307" t="s">
        <v>255</v>
      </c>
      <c r="C36" s="308"/>
      <c r="D36" s="113">
        <v>0.7270067466039134</v>
      </c>
      <c r="E36" s="115">
        <v>3111</v>
      </c>
      <c r="F36" s="114">
        <v>3124</v>
      </c>
      <c r="G36" s="114">
        <v>3162</v>
      </c>
      <c r="H36" s="114">
        <v>3139</v>
      </c>
      <c r="I36" s="140">
        <v>3168</v>
      </c>
      <c r="J36" s="115">
        <v>-57</v>
      </c>
      <c r="K36" s="116">
        <v>-1.7992424242424243</v>
      </c>
    </row>
    <row r="37" spans="1:11" ht="14.1" customHeight="1" x14ac:dyDescent="0.2">
      <c r="A37" s="306">
        <v>42</v>
      </c>
      <c r="B37" s="307" t="s">
        <v>256</v>
      </c>
      <c r="C37" s="308"/>
      <c r="D37" s="113">
        <v>0.11404027397708445</v>
      </c>
      <c r="E37" s="115">
        <v>488</v>
      </c>
      <c r="F37" s="114">
        <v>491</v>
      </c>
      <c r="G37" s="114">
        <v>498</v>
      </c>
      <c r="H37" s="114">
        <v>519</v>
      </c>
      <c r="I37" s="140">
        <v>520</v>
      </c>
      <c r="J37" s="115">
        <v>-32</v>
      </c>
      <c r="K37" s="116">
        <v>-6.1538461538461542</v>
      </c>
    </row>
    <row r="38" spans="1:11" ht="14.1" customHeight="1" x14ac:dyDescent="0.2">
      <c r="A38" s="306">
        <v>43</v>
      </c>
      <c r="B38" s="307" t="s">
        <v>257</v>
      </c>
      <c r="C38" s="308"/>
      <c r="D38" s="113">
        <v>5.2442167793437546</v>
      </c>
      <c r="E38" s="115">
        <v>22441</v>
      </c>
      <c r="F38" s="114">
        <v>22093</v>
      </c>
      <c r="G38" s="114">
        <v>22039</v>
      </c>
      <c r="H38" s="114">
        <v>21588</v>
      </c>
      <c r="I38" s="140">
        <v>21189</v>
      </c>
      <c r="J38" s="115">
        <v>1252</v>
      </c>
      <c r="K38" s="116">
        <v>5.9087262258719147</v>
      </c>
    </row>
    <row r="39" spans="1:11" ht="14.1" customHeight="1" x14ac:dyDescent="0.2">
      <c r="A39" s="306">
        <v>51</v>
      </c>
      <c r="B39" s="307" t="s">
        <v>258</v>
      </c>
      <c r="C39" s="308"/>
      <c r="D39" s="113">
        <v>3.121151432864631</v>
      </c>
      <c r="E39" s="115">
        <v>13356</v>
      </c>
      <c r="F39" s="114">
        <v>13778</v>
      </c>
      <c r="G39" s="114">
        <v>14119</v>
      </c>
      <c r="H39" s="114">
        <v>13738</v>
      </c>
      <c r="I39" s="140">
        <v>13806</v>
      </c>
      <c r="J39" s="115">
        <v>-450</v>
      </c>
      <c r="K39" s="116">
        <v>-3.259452411994785</v>
      </c>
    </row>
    <row r="40" spans="1:11" ht="14.1" customHeight="1" x14ac:dyDescent="0.2">
      <c r="A40" s="306" t="s">
        <v>259</v>
      </c>
      <c r="B40" s="307" t="s">
        <v>260</v>
      </c>
      <c r="C40" s="308"/>
      <c r="D40" s="113">
        <v>2.3957805098628477</v>
      </c>
      <c r="E40" s="115">
        <v>10252</v>
      </c>
      <c r="F40" s="114">
        <v>10537</v>
      </c>
      <c r="G40" s="114">
        <v>10944</v>
      </c>
      <c r="H40" s="114">
        <v>10665</v>
      </c>
      <c r="I40" s="140">
        <v>10732</v>
      </c>
      <c r="J40" s="115">
        <v>-480</v>
      </c>
      <c r="K40" s="116">
        <v>-4.4726052925829292</v>
      </c>
    </row>
    <row r="41" spans="1:11" ht="14.1" customHeight="1" x14ac:dyDescent="0.2">
      <c r="A41" s="306"/>
      <c r="B41" s="307" t="s">
        <v>261</v>
      </c>
      <c r="C41" s="308"/>
      <c r="D41" s="113">
        <v>2.0197747704588953</v>
      </c>
      <c r="E41" s="115">
        <v>8643</v>
      </c>
      <c r="F41" s="114">
        <v>8958</v>
      </c>
      <c r="G41" s="114">
        <v>9408</v>
      </c>
      <c r="H41" s="114">
        <v>9175</v>
      </c>
      <c r="I41" s="140">
        <v>9238</v>
      </c>
      <c r="J41" s="115">
        <v>-595</v>
      </c>
      <c r="K41" s="116">
        <v>-6.4407880493613332</v>
      </c>
    </row>
    <row r="42" spans="1:11" ht="14.1" customHeight="1" x14ac:dyDescent="0.2">
      <c r="A42" s="306">
        <v>52</v>
      </c>
      <c r="B42" s="307" t="s">
        <v>262</v>
      </c>
      <c r="C42" s="308"/>
      <c r="D42" s="113">
        <v>1.8632030828264228</v>
      </c>
      <c r="E42" s="115">
        <v>7973</v>
      </c>
      <c r="F42" s="114">
        <v>8023</v>
      </c>
      <c r="G42" s="114">
        <v>8086</v>
      </c>
      <c r="H42" s="114">
        <v>7805</v>
      </c>
      <c r="I42" s="140">
        <v>7806</v>
      </c>
      <c r="J42" s="115">
        <v>167</v>
      </c>
      <c r="K42" s="116">
        <v>2.1393799641301561</v>
      </c>
    </row>
    <row r="43" spans="1:11" ht="14.1" customHeight="1" x14ac:dyDescent="0.2">
      <c r="A43" s="306" t="s">
        <v>263</v>
      </c>
      <c r="B43" s="307" t="s">
        <v>264</v>
      </c>
      <c r="C43" s="308"/>
      <c r="D43" s="113">
        <v>1.543282724066938</v>
      </c>
      <c r="E43" s="115">
        <v>6604</v>
      </c>
      <c r="F43" s="114">
        <v>6705</v>
      </c>
      <c r="G43" s="114">
        <v>6719</v>
      </c>
      <c r="H43" s="114">
        <v>6656</v>
      </c>
      <c r="I43" s="140">
        <v>6658</v>
      </c>
      <c r="J43" s="115">
        <v>-54</v>
      </c>
      <c r="K43" s="116">
        <v>-0.81105437068188646</v>
      </c>
    </row>
    <row r="44" spans="1:11" ht="14.1" customHeight="1" x14ac:dyDescent="0.2">
      <c r="A44" s="306">
        <v>53</v>
      </c>
      <c r="B44" s="307" t="s">
        <v>265</v>
      </c>
      <c r="C44" s="308"/>
      <c r="D44" s="113">
        <v>1.2084062638022617</v>
      </c>
      <c r="E44" s="115">
        <v>5171</v>
      </c>
      <c r="F44" s="114">
        <v>5103</v>
      </c>
      <c r="G44" s="114">
        <v>5269</v>
      </c>
      <c r="H44" s="114">
        <v>5190</v>
      </c>
      <c r="I44" s="140">
        <v>5176</v>
      </c>
      <c r="J44" s="115">
        <v>-5</v>
      </c>
      <c r="K44" s="116">
        <v>-9.6599690880989186E-2</v>
      </c>
    </row>
    <row r="45" spans="1:11" ht="14.1" customHeight="1" x14ac:dyDescent="0.2">
      <c r="A45" s="306" t="s">
        <v>266</v>
      </c>
      <c r="B45" s="307" t="s">
        <v>267</v>
      </c>
      <c r="C45" s="308"/>
      <c r="D45" s="113">
        <v>1.1359626471364908</v>
      </c>
      <c r="E45" s="115">
        <v>4861</v>
      </c>
      <c r="F45" s="114">
        <v>4795</v>
      </c>
      <c r="G45" s="114">
        <v>4956</v>
      </c>
      <c r="H45" s="114">
        <v>4883</v>
      </c>
      <c r="I45" s="140">
        <v>4873</v>
      </c>
      <c r="J45" s="115">
        <v>-12</v>
      </c>
      <c r="K45" s="116">
        <v>-0.24625487379437719</v>
      </c>
    </row>
    <row r="46" spans="1:11" ht="14.1" customHeight="1" x14ac:dyDescent="0.2">
      <c r="A46" s="306">
        <v>54</v>
      </c>
      <c r="B46" s="307" t="s">
        <v>268</v>
      </c>
      <c r="C46" s="308"/>
      <c r="D46" s="113">
        <v>1.9842540293840656</v>
      </c>
      <c r="E46" s="115">
        <v>8491</v>
      </c>
      <c r="F46" s="114">
        <v>8519</v>
      </c>
      <c r="G46" s="114">
        <v>8597</v>
      </c>
      <c r="H46" s="114">
        <v>8444</v>
      </c>
      <c r="I46" s="140">
        <v>8372</v>
      </c>
      <c r="J46" s="115">
        <v>119</v>
      </c>
      <c r="K46" s="116">
        <v>1.4214046822742474</v>
      </c>
    </row>
    <row r="47" spans="1:11" ht="14.1" customHeight="1" x14ac:dyDescent="0.2">
      <c r="A47" s="306">
        <v>61</v>
      </c>
      <c r="B47" s="307" t="s">
        <v>269</v>
      </c>
      <c r="C47" s="308"/>
      <c r="D47" s="113">
        <v>3.3148796851740632</v>
      </c>
      <c r="E47" s="115">
        <v>14185</v>
      </c>
      <c r="F47" s="114">
        <v>14216</v>
      </c>
      <c r="G47" s="114">
        <v>14362</v>
      </c>
      <c r="H47" s="114">
        <v>14111</v>
      </c>
      <c r="I47" s="140">
        <v>13945</v>
      </c>
      <c r="J47" s="115">
        <v>240</v>
      </c>
      <c r="K47" s="116">
        <v>1.7210469702402296</v>
      </c>
    </row>
    <row r="48" spans="1:11" ht="14.1" customHeight="1" x14ac:dyDescent="0.2">
      <c r="A48" s="306">
        <v>62</v>
      </c>
      <c r="B48" s="307" t="s">
        <v>270</v>
      </c>
      <c r="C48" s="308"/>
      <c r="D48" s="113">
        <v>3.8551688520491028</v>
      </c>
      <c r="E48" s="115">
        <v>16497</v>
      </c>
      <c r="F48" s="114">
        <v>16795</v>
      </c>
      <c r="G48" s="114">
        <v>16761</v>
      </c>
      <c r="H48" s="114">
        <v>16728</v>
      </c>
      <c r="I48" s="140">
        <v>16869</v>
      </c>
      <c r="J48" s="115">
        <v>-372</v>
      </c>
      <c r="K48" s="116">
        <v>-2.205228525698026</v>
      </c>
    </row>
    <row r="49" spans="1:11" ht="14.1" customHeight="1" x14ac:dyDescent="0.2">
      <c r="A49" s="306">
        <v>63</v>
      </c>
      <c r="B49" s="307" t="s">
        <v>271</v>
      </c>
      <c r="C49" s="308"/>
      <c r="D49" s="113">
        <v>2.5874055603981128</v>
      </c>
      <c r="E49" s="115">
        <v>11072</v>
      </c>
      <c r="F49" s="114">
        <v>11637</v>
      </c>
      <c r="G49" s="114">
        <v>12061</v>
      </c>
      <c r="H49" s="114">
        <v>11865</v>
      </c>
      <c r="I49" s="140">
        <v>11438</v>
      </c>
      <c r="J49" s="115">
        <v>-366</v>
      </c>
      <c r="K49" s="116">
        <v>-3.1998601154047912</v>
      </c>
    </row>
    <row r="50" spans="1:11" ht="14.1" customHeight="1" x14ac:dyDescent="0.2">
      <c r="A50" s="306" t="s">
        <v>272</v>
      </c>
      <c r="B50" s="307" t="s">
        <v>273</v>
      </c>
      <c r="C50" s="308"/>
      <c r="D50" s="113">
        <v>0.49658930778955829</v>
      </c>
      <c r="E50" s="115">
        <v>2125</v>
      </c>
      <c r="F50" s="114">
        <v>2239</v>
      </c>
      <c r="G50" s="114">
        <v>2275</v>
      </c>
      <c r="H50" s="114">
        <v>2206</v>
      </c>
      <c r="I50" s="140">
        <v>2234</v>
      </c>
      <c r="J50" s="115">
        <v>-109</v>
      </c>
      <c r="K50" s="116">
        <v>-4.8791405550581919</v>
      </c>
    </row>
    <row r="51" spans="1:11" ht="14.1" customHeight="1" x14ac:dyDescent="0.2">
      <c r="A51" s="306" t="s">
        <v>274</v>
      </c>
      <c r="B51" s="307" t="s">
        <v>275</v>
      </c>
      <c r="C51" s="308"/>
      <c r="D51" s="113">
        <v>1.5886184067545492</v>
      </c>
      <c r="E51" s="115">
        <v>6798</v>
      </c>
      <c r="F51" s="114">
        <v>7175</v>
      </c>
      <c r="G51" s="114">
        <v>7489</v>
      </c>
      <c r="H51" s="114">
        <v>7257</v>
      </c>
      <c r="I51" s="140">
        <v>6988</v>
      </c>
      <c r="J51" s="115">
        <v>-190</v>
      </c>
      <c r="K51" s="116">
        <v>-2.7189467658843731</v>
      </c>
    </row>
    <row r="52" spans="1:11" ht="14.1" customHeight="1" x14ac:dyDescent="0.2">
      <c r="A52" s="306">
        <v>71</v>
      </c>
      <c r="B52" s="307" t="s">
        <v>276</v>
      </c>
      <c r="C52" s="308"/>
      <c r="D52" s="113">
        <v>18.321925411117526</v>
      </c>
      <c r="E52" s="115">
        <v>78403</v>
      </c>
      <c r="F52" s="114">
        <v>78677</v>
      </c>
      <c r="G52" s="114">
        <v>79212</v>
      </c>
      <c r="H52" s="114">
        <v>78285</v>
      </c>
      <c r="I52" s="140">
        <v>77835</v>
      </c>
      <c r="J52" s="115">
        <v>568</v>
      </c>
      <c r="K52" s="116">
        <v>0.72974882764823024</v>
      </c>
    </row>
    <row r="53" spans="1:11" ht="14.1" customHeight="1" x14ac:dyDescent="0.2">
      <c r="A53" s="306" t="s">
        <v>277</v>
      </c>
      <c r="B53" s="307" t="s">
        <v>278</v>
      </c>
      <c r="C53" s="308"/>
      <c r="D53" s="113">
        <v>9.2337568558535619</v>
      </c>
      <c r="E53" s="115">
        <v>39513</v>
      </c>
      <c r="F53" s="114">
        <v>39680</v>
      </c>
      <c r="G53" s="114">
        <v>40199</v>
      </c>
      <c r="H53" s="114">
        <v>39359</v>
      </c>
      <c r="I53" s="140">
        <v>39023</v>
      </c>
      <c r="J53" s="115">
        <v>490</v>
      </c>
      <c r="K53" s="116">
        <v>1.2556697332342466</v>
      </c>
    </row>
    <row r="54" spans="1:11" ht="14.1" customHeight="1" x14ac:dyDescent="0.2">
      <c r="A54" s="306" t="s">
        <v>279</v>
      </c>
      <c r="B54" s="307" t="s">
        <v>280</v>
      </c>
      <c r="C54" s="308"/>
      <c r="D54" s="113">
        <v>7.2464648683512536</v>
      </c>
      <c r="E54" s="115">
        <v>31009</v>
      </c>
      <c r="F54" s="114">
        <v>31135</v>
      </c>
      <c r="G54" s="114">
        <v>31167</v>
      </c>
      <c r="H54" s="114">
        <v>31190</v>
      </c>
      <c r="I54" s="140">
        <v>31100</v>
      </c>
      <c r="J54" s="115">
        <v>-91</v>
      </c>
      <c r="K54" s="116">
        <v>-0.29260450160771706</v>
      </c>
    </row>
    <row r="55" spans="1:11" ht="14.1" customHeight="1" x14ac:dyDescent="0.2">
      <c r="A55" s="306">
        <v>72</v>
      </c>
      <c r="B55" s="307" t="s">
        <v>281</v>
      </c>
      <c r="C55" s="308"/>
      <c r="D55" s="113">
        <v>8.1333149497919006</v>
      </c>
      <c r="E55" s="115">
        <v>34804</v>
      </c>
      <c r="F55" s="114">
        <v>34849</v>
      </c>
      <c r="G55" s="114">
        <v>35014</v>
      </c>
      <c r="H55" s="114">
        <v>34449</v>
      </c>
      <c r="I55" s="140">
        <v>34489</v>
      </c>
      <c r="J55" s="115">
        <v>315</v>
      </c>
      <c r="K55" s="116">
        <v>0.91333468642175764</v>
      </c>
    </row>
    <row r="56" spans="1:11" ht="14.1" customHeight="1" x14ac:dyDescent="0.2">
      <c r="A56" s="306" t="s">
        <v>282</v>
      </c>
      <c r="B56" s="307" t="s">
        <v>283</v>
      </c>
      <c r="C56" s="308"/>
      <c r="D56" s="113">
        <v>5.1890661550433608</v>
      </c>
      <c r="E56" s="115">
        <v>22205</v>
      </c>
      <c r="F56" s="114">
        <v>22291</v>
      </c>
      <c r="G56" s="114">
        <v>22424</v>
      </c>
      <c r="H56" s="114">
        <v>21889</v>
      </c>
      <c r="I56" s="140">
        <v>21976</v>
      </c>
      <c r="J56" s="115">
        <v>229</v>
      </c>
      <c r="K56" s="116">
        <v>1.0420458682198763</v>
      </c>
    </row>
    <row r="57" spans="1:11" ht="14.1" customHeight="1" x14ac:dyDescent="0.2">
      <c r="A57" s="306" t="s">
        <v>284</v>
      </c>
      <c r="B57" s="307" t="s">
        <v>285</v>
      </c>
      <c r="C57" s="308"/>
      <c r="D57" s="113">
        <v>2.3065112790037365</v>
      </c>
      <c r="E57" s="115">
        <v>9870</v>
      </c>
      <c r="F57" s="114">
        <v>9829</v>
      </c>
      <c r="G57" s="114">
        <v>9904</v>
      </c>
      <c r="H57" s="114">
        <v>9899</v>
      </c>
      <c r="I57" s="140">
        <v>9858</v>
      </c>
      <c r="J57" s="115">
        <v>12</v>
      </c>
      <c r="K57" s="116">
        <v>0.12172854534388314</v>
      </c>
    </row>
    <row r="58" spans="1:11" ht="14.1" customHeight="1" x14ac:dyDescent="0.2">
      <c r="A58" s="306">
        <v>73</v>
      </c>
      <c r="B58" s="307" t="s">
        <v>286</v>
      </c>
      <c r="C58" s="308"/>
      <c r="D58" s="113">
        <v>4.2508044746786187</v>
      </c>
      <c r="E58" s="115">
        <v>18190</v>
      </c>
      <c r="F58" s="114">
        <v>18166</v>
      </c>
      <c r="G58" s="114">
        <v>18067</v>
      </c>
      <c r="H58" s="114">
        <v>17648</v>
      </c>
      <c r="I58" s="140">
        <v>17730</v>
      </c>
      <c r="J58" s="115">
        <v>460</v>
      </c>
      <c r="K58" s="116">
        <v>2.5944726452340667</v>
      </c>
    </row>
    <row r="59" spans="1:11" ht="14.1" customHeight="1" x14ac:dyDescent="0.2">
      <c r="A59" s="306" t="s">
        <v>287</v>
      </c>
      <c r="B59" s="307" t="s">
        <v>288</v>
      </c>
      <c r="C59" s="308"/>
      <c r="D59" s="113">
        <v>2.9033532046952812</v>
      </c>
      <c r="E59" s="115">
        <v>12424</v>
      </c>
      <c r="F59" s="114">
        <v>12358</v>
      </c>
      <c r="G59" s="114">
        <v>12267</v>
      </c>
      <c r="H59" s="114">
        <v>11982</v>
      </c>
      <c r="I59" s="140">
        <v>12022</v>
      </c>
      <c r="J59" s="115">
        <v>402</v>
      </c>
      <c r="K59" s="116">
        <v>3.3438695724505072</v>
      </c>
    </row>
    <row r="60" spans="1:11" ht="14.1" customHeight="1" x14ac:dyDescent="0.2">
      <c r="A60" s="306">
        <v>81</v>
      </c>
      <c r="B60" s="307" t="s">
        <v>289</v>
      </c>
      <c r="C60" s="308"/>
      <c r="D60" s="113">
        <v>5.9931903000334179</v>
      </c>
      <c r="E60" s="115">
        <v>25646</v>
      </c>
      <c r="F60" s="114">
        <v>25635</v>
      </c>
      <c r="G60" s="114">
        <v>25305</v>
      </c>
      <c r="H60" s="114">
        <v>25137</v>
      </c>
      <c r="I60" s="140">
        <v>25098</v>
      </c>
      <c r="J60" s="115">
        <v>548</v>
      </c>
      <c r="K60" s="116">
        <v>2.1834409116264246</v>
      </c>
    </row>
    <row r="61" spans="1:11" ht="14.1" customHeight="1" x14ac:dyDescent="0.2">
      <c r="A61" s="306" t="s">
        <v>290</v>
      </c>
      <c r="B61" s="307" t="s">
        <v>291</v>
      </c>
      <c r="C61" s="308"/>
      <c r="D61" s="113">
        <v>1.3775971620797394</v>
      </c>
      <c r="E61" s="115">
        <v>5895</v>
      </c>
      <c r="F61" s="114">
        <v>5861</v>
      </c>
      <c r="G61" s="114">
        <v>5917</v>
      </c>
      <c r="H61" s="114">
        <v>5726</v>
      </c>
      <c r="I61" s="140">
        <v>5748</v>
      </c>
      <c r="J61" s="115">
        <v>147</v>
      </c>
      <c r="K61" s="116">
        <v>2.55741127348643</v>
      </c>
    </row>
    <row r="62" spans="1:11" ht="14.1" customHeight="1" x14ac:dyDescent="0.2">
      <c r="A62" s="306" t="s">
        <v>292</v>
      </c>
      <c r="B62" s="307" t="s">
        <v>293</v>
      </c>
      <c r="C62" s="308"/>
      <c r="D62" s="113">
        <v>2.8575501438356326</v>
      </c>
      <c r="E62" s="115">
        <v>12228</v>
      </c>
      <c r="F62" s="114">
        <v>12281</v>
      </c>
      <c r="G62" s="114">
        <v>12000</v>
      </c>
      <c r="H62" s="114">
        <v>12043</v>
      </c>
      <c r="I62" s="140">
        <v>12004</v>
      </c>
      <c r="J62" s="115">
        <v>224</v>
      </c>
      <c r="K62" s="116">
        <v>1.8660446517827391</v>
      </c>
    </row>
    <row r="63" spans="1:11" ht="14.1" customHeight="1" x14ac:dyDescent="0.2">
      <c r="A63" s="306"/>
      <c r="B63" s="307" t="s">
        <v>294</v>
      </c>
      <c r="C63" s="308"/>
      <c r="D63" s="113">
        <v>2.4600450085179673</v>
      </c>
      <c r="E63" s="115">
        <v>10527</v>
      </c>
      <c r="F63" s="114">
        <v>10577</v>
      </c>
      <c r="G63" s="114">
        <v>10369</v>
      </c>
      <c r="H63" s="114">
        <v>10476</v>
      </c>
      <c r="I63" s="140">
        <v>10432</v>
      </c>
      <c r="J63" s="115">
        <v>95</v>
      </c>
      <c r="K63" s="116">
        <v>0.91065950920245398</v>
      </c>
    </row>
    <row r="64" spans="1:11" ht="14.1" customHeight="1" x14ac:dyDescent="0.2">
      <c r="A64" s="306" t="s">
        <v>295</v>
      </c>
      <c r="B64" s="307" t="s">
        <v>296</v>
      </c>
      <c r="C64" s="308"/>
      <c r="D64" s="113">
        <v>0.75131041154984934</v>
      </c>
      <c r="E64" s="115">
        <v>3215</v>
      </c>
      <c r="F64" s="114">
        <v>3170</v>
      </c>
      <c r="G64" s="114">
        <v>3155</v>
      </c>
      <c r="H64" s="114">
        <v>3135</v>
      </c>
      <c r="I64" s="140">
        <v>3121</v>
      </c>
      <c r="J64" s="115">
        <v>94</v>
      </c>
      <c r="K64" s="116">
        <v>3.011855174623518</v>
      </c>
    </row>
    <row r="65" spans="1:11" ht="14.1" customHeight="1" x14ac:dyDescent="0.2">
      <c r="A65" s="306" t="s">
        <v>297</v>
      </c>
      <c r="B65" s="307" t="s">
        <v>298</v>
      </c>
      <c r="C65" s="308"/>
      <c r="D65" s="113">
        <v>0.39142921908118128</v>
      </c>
      <c r="E65" s="115">
        <v>1675</v>
      </c>
      <c r="F65" s="114">
        <v>1683</v>
      </c>
      <c r="G65" s="114">
        <v>1647</v>
      </c>
      <c r="H65" s="114">
        <v>1651</v>
      </c>
      <c r="I65" s="140">
        <v>1658</v>
      </c>
      <c r="J65" s="115">
        <v>17</v>
      </c>
      <c r="K65" s="116">
        <v>1.0253317249698433</v>
      </c>
    </row>
    <row r="66" spans="1:11" ht="14.1" customHeight="1" x14ac:dyDescent="0.2">
      <c r="A66" s="306">
        <v>82</v>
      </c>
      <c r="B66" s="307" t="s">
        <v>299</v>
      </c>
      <c r="C66" s="308"/>
      <c r="D66" s="113">
        <v>1.9702326842229487</v>
      </c>
      <c r="E66" s="115">
        <v>8431</v>
      </c>
      <c r="F66" s="114">
        <v>8298</v>
      </c>
      <c r="G66" s="114">
        <v>8171</v>
      </c>
      <c r="H66" s="114">
        <v>7986</v>
      </c>
      <c r="I66" s="140">
        <v>7948</v>
      </c>
      <c r="J66" s="115">
        <v>483</v>
      </c>
      <c r="K66" s="116">
        <v>6.0770005032712628</v>
      </c>
    </row>
    <row r="67" spans="1:11" ht="14.1" customHeight="1" x14ac:dyDescent="0.2">
      <c r="A67" s="306" t="s">
        <v>300</v>
      </c>
      <c r="B67" s="307" t="s">
        <v>301</v>
      </c>
      <c r="C67" s="308"/>
      <c r="D67" s="113">
        <v>1.2780456114358092</v>
      </c>
      <c r="E67" s="115">
        <v>5469</v>
      </c>
      <c r="F67" s="114">
        <v>5337</v>
      </c>
      <c r="G67" s="114">
        <v>5178</v>
      </c>
      <c r="H67" s="114">
        <v>5087</v>
      </c>
      <c r="I67" s="140">
        <v>4999</v>
      </c>
      <c r="J67" s="115">
        <v>470</v>
      </c>
      <c r="K67" s="116">
        <v>9.4018803760752157</v>
      </c>
    </row>
    <row r="68" spans="1:11" ht="14.1" customHeight="1" x14ac:dyDescent="0.2">
      <c r="A68" s="306" t="s">
        <v>302</v>
      </c>
      <c r="B68" s="307" t="s">
        <v>303</v>
      </c>
      <c r="C68" s="308"/>
      <c r="D68" s="113">
        <v>0.37507098305987813</v>
      </c>
      <c r="E68" s="115">
        <v>1605</v>
      </c>
      <c r="F68" s="114">
        <v>1596</v>
      </c>
      <c r="G68" s="114">
        <v>1621</v>
      </c>
      <c r="H68" s="114">
        <v>1553</v>
      </c>
      <c r="I68" s="140">
        <v>1580</v>
      </c>
      <c r="J68" s="115">
        <v>25</v>
      </c>
      <c r="K68" s="116">
        <v>1.5822784810126582</v>
      </c>
    </row>
    <row r="69" spans="1:11" ht="14.1" customHeight="1" x14ac:dyDescent="0.2">
      <c r="A69" s="306">
        <v>83</v>
      </c>
      <c r="B69" s="307" t="s">
        <v>304</v>
      </c>
      <c r="C69" s="308"/>
      <c r="D69" s="113">
        <v>5.1011990587003613</v>
      </c>
      <c r="E69" s="115">
        <v>21829</v>
      </c>
      <c r="F69" s="114">
        <v>21811</v>
      </c>
      <c r="G69" s="114">
        <v>21513</v>
      </c>
      <c r="H69" s="114">
        <v>20933</v>
      </c>
      <c r="I69" s="140">
        <v>21083</v>
      </c>
      <c r="J69" s="115">
        <v>746</v>
      </c>
      <c r="K69" s="116">
        <v>3.5383958639662287</v>
      </c>
    </row>
    <row r="70" spans="1:11" ht="14.1" customHeight="1" x14ac:dyDescent="0.2">
      <c r="A70" s="306" t="s">
        <v>305</v>
      </c>
      <c r="B70" s="307" t="s">
        <v>306</v>
      </c>
      <c r="C70" s="308"/>
      <c r="D70" s="113">
        <v>4.3181069314519807</v>
      </c>
      <c r="E70" s="115">
        <v>18478</v>
      </c>
      <c r="F70" s="114">
        <v>18486</v>
      </c>
      <c r="G70" s="114">
        <v>18226</v>
      </c>
      <c r="H70" s="114">
        <v>17664</v>
      </c>
      <c r="I70" s="140">
        <v>17804</v>
      </c>
      <c r="J70" s="115">
        <v>674</v>
      </c>
      <c r="K70" s="116">
        <v>3.7856661424399012</v>
      </c>
    </row>
    <row r="71" spans="1:11" ht="14.1" customHeight="1" x14ac:dyDescent="0.2">
      <c r="A71" s="306"/>
      <c r="B71" s="307" t="s">
        <v>307</v>
      </c>
      <c r="C71" s="308"/>
      <c r="D71" s="113">
        <v>2.1625588020162696</v>
      </c>
      <c r="E71" s="115">
        <v>9254</v>
      </c>
      <c r="F71" s="114">
        <v>9252</v>
      </c>
      <c r="G71" s="114">
        <v>9216</v>
      </c>
      <c r="H71" s="114">
        <v>8956</v>
      </c>
      <c r="I71" s="140">
        <v>8948</v>
      </c>
      <c r="J71" s="115">
        <v>306</v>
      </c>
      <c r="K71" s="116">
        <v>3.4197586052749216</v>
      </c>
    </row>
    <row r="72" spans="1:11" ht="14.1" customHeight="1" x14ac:dyDescent="0.2">
      <c r="A72" s="306">
        <v>84</v>
      </c>
      <c r="B72" s="307" t="s">
        <v>308</v>
      </c>
      <c r="C72" s="308"/>
      <c r="D72" s="113">
        <v>2.5876392494841314</v>
      </c>
      <c r="E72" s="115">
        <v>11073</v>
      </c>
      <c r="F72" s="114">
        <v>11145</v>
      </c>
      <c r="G72" s="114">
        <v>10821</v>
      </c>
      <c r="H72" s="114">
        <v>10869</v>
      </c>
      <c r="I72" s="140">
        <v>10680</v>
      </c>
      <c r="J72" s="115">
        <v>393</v>
      </c>
      <c r="K72" s="116">
        <v>3.6797752808988764</v>
      </c>
    </row>
    <row r="73" spans="1:11" ht="14.1" customHeight="1" x14ac:dyDescent="0.2">
      <c r="A73" s="306" t="s">
        <v>309</v>
      </c>
      <c r="B73" s="307" t="s">
        <v>310</v>
      </c>
      <c r="C73" s="308"/>
      <c r="D73" s="113">
        <v>0.37881000843617602</v>
      </c>
      <c r="E73" s="115">
        <v>1621</v>
      </c>
      <c r="F73" s="114">
        <v>1608</v>
      </c>
      <c r="G73" s="114">
        <v>1559</v>
      </c>
      <c r="H73" s="114">
        <v>1531</v>
      </c>
      <c r="I73" s="140">
        <v>1525</v>
      </c>
      <c r="J73" s="115">
        <v>96</v>
      </c>
      <c r="K73" s="116">
        <v>6.2950819672131146</v>
      </c>
    </row>
    <row r="74" spans="1:11" ht="14.1" customHeight="1" x14ac:dyDescent="0.2">
      <c r="A74" s="306" t="s">
        <v>311</v>
      </c>
      <c r="B74" s="307" t="s">
        <v>312</v>
      </c>
      <c r="C74" s="308"/>
      <c r="D74" s="113">
        <v>0.34025130924310443</v>
      </c>
      <c r="E74" s="115">
        <v>1456</v>
      </c>
      <c r="F74" s="114">
        <v>1463</v>
      </c>
      <c r="G74" s="114">
        <v>1439</v>
      </c>
      <c r="H74" s="114">
        <v>1464</v>
      </c>
      <c r="I74" s="140">
        <v>1456</v>
      </c>
      <c r="J74" s="115">
        <v>0</v>
      </c>
      <c r="K74" s="116">
        <v>0</v>
      </c>
    </row>
    <row r="75" spans="1:11" ht="14.1" customHeight="1" x14ac:dyDescent="0.2">
      <c r="A75" s="306" t="s">
        <v>313</v>
      </c>
      <c r="B75" s="307" t="s">
        <v>314</v>
      </c>
      <c r="C75" s="308"/>
      <c r="D75" s="113">
        <v>1.2724370733713624</v>
      </c>
      <c r="E75" s="115">
        <v>5445</v>
      </c>
      <c r="F75" s="114">
        <v>5510</v>
      </c>
      <c r="G75" s="114">
        <v>5291</v>
      </c>
      <c r="H75" s="114">
        <v>5312</v>
      </c>
      <c r="I75" s="140">
        <v>5225</v>
      </c>
      <c r="J75" s="115">
        <v>220</v>
      </c>
      <c r="K75" s="116">
        <v>4.2105263157894735</v>
      </c>
    </row>
    <row r="76" spans="1:11" ht="14.1" customHeight="1" x14ac:dyDescent="0.2">
      <c r="A76" s="306">
        <v>91</v>
      </c>
      <c r="B76" s="307" t="s">
        <v>315</v>
      </c>
      <c r="C76" s="308"/>
      <c r="D76" s="113">
        <v>0.28253010499650633</v>
      </c>
      <c r="E76" s="115">
        <v>1209</v>
      </c>
      <c r="F76" s="114">
        <v>1198</v>
      </c>
      <c r="G76" s="114">
        <v>1187</v>
      </c>
      <c r="H76" s="114">
        <v>1151</v>
      </c>
      <c r="I76" s="140">
        <v>1108</v>
      </c>
      <c r="J76" s="115">
        <v>101</v>
      </c>
      <c r="K76" s="116">
        <v>9.115523465703971</v>
      </c>
    </row>
    <row r="77" spans="1:11" ht="14.1" customHeight="1" x14ac:dyDescent="0.2">
      <c r="A77" s="306">
        <v>92</v>
      </c>
      <c r="B77" s="307" t="s">
        <v>316</v>
      </c>
      <c r="C77" s="308"/>
      <c r="D77" s="113">
        <v>3.0015026208230995</v>
      </c>
      <c r="E77" s="115">
        <v>12844</v>
      </c>
      <c r="F77" s="114">
        <v>12833</v>
      </c>
      <c r="G77" s="114">
        <v>12884</v>
      </c>
      <c r="H77" s="114">
        <v>12914</v>
      </c>
      <c r="I77" s="140">
        <v>12886</v>
      </c>
      <c r="J77" s="115">
        <v>-42</v>
      </c>
      <c r="K77" s="116">
        <v>-0.3259351233897253</v>
      </c>
    </row>
    <row r="78" spans="1:11" ht="14.1" customHeight="1" x14ac:dyDescent="0.2">
      <c r="A78" s="306">
        <v>93</v>
      </c>
      <c r="B78" s="307" t="s">
        <v>317</v>
      </c>
      <c r="C78" s="308"/>
      <c r="D78" s="113">
        <v>0.23812917865296937</v>
      </c>
      <c r="E78" s="115">
        <v>1019</v>
      </c>
      <c r="F78" s="114">
        <v>1015</v>
      </c>
      <c r="G78" s="114">
        <v>1019</v>
      </c>
      <c r="H78" s="114">
        <v>1007</v>
      </c>
      <c r="I78" s="140">
        <v>1002</v>
      </c>
      <c r="J78" s="115">
        <v>17</v>
      </c>
      <c r="K78" s="116">
        <v>1.6966067864271457</v>
      </c>
    </row>
    <row r="79" spans="1:11" ht="14.1" customHeight="1" x14ac:dyDescent="0.2">
      <c r="A79" s="306">
        <v>94</v>
      </c>
      <c r="B79" s="307" t="s">
        <v>318</v>
      </c>
      <c r="C79" s="308"/>
      <c r="D79" s="113">
        <v>0.92050130982732714</v>
      </c>
      <c r="E79" s="115">
        <v>3939</v>
      </c>
      <c r="F79" s="114">
        <v>3924</v>
      </c>
      <c r="G79" s="114">
        <v>3995</v>
      </c>
      <c r="H79" s="114">
        <v>3933</v>
      </c>
      <c r="I79" s="140">
        <v>3956</v>
      </c>
      <c r="J79" s="115">
        <v>-17</v>
      </c>
      <c r="K79" s="116">
        <v>-0.42972699696663297</v>
      </c>
    </row>
    <row r="80" spans="1:11" ht="14.1" customHeight="1" x14ac:dyDescent="0.2">
      <c r="A80" s="306" t="s">
        <v>319</v>
      </c>
      <c r="B80" s="307" t="s">
        <v>320</v>
      </c>
      <c r="C80" s="308"/>
      <c r="D80" s="113">
        <v>4.4400926343536977E-3</v>
      </c>
      <c r="E80" s="115">
        <v>19</v>
      </c>
      <c r="F80" s="114">
        <v>17</v>
      </c>
      <c r="G80" s="114">
        <v>23</v>
      </c>
      <c r="H80" s="114">
        <v>23</v>
      </c>
      <c r="I80" s="140">
        <v>23</v>
      </c>
      <c r="J80" s="115">
        <v>-4</v>
      </c>
      <c r="K80" s="116">
        <v>-17.391304347826086</v>
      </c>
    </row>
    <row r="81" spans="1:11" ht="14.1" customHeight="1" x14ac:dyDescent="0.2">
      <c r="A81" s="310" t="s">
        <v>321</v>
      </c>
      <c r="B81" s="311" t="s">
        <v>224</v>
      </c>
      <c r="C81" s="312"/>
      <c r="D81" s="125">
        <v>0.21125493376082857</v>
      </c>
      <c r="E81" s="143">
        <v>904</v>
      </c>
      <c r="F81" s="144">
        <v>888</v>
      </c>
      <c r="G81" s="144">
        <v>884</v>
      </c>
      <c r="H81" s="144">
        <v>839</v>
      </c>
      <c r="I81" s="145">
        <v>842</v>
      </c>
      <c r="J81" s="143">
        <v>62</v>
      </c>
      <c r="K81" s="146">
        <v>7.3634204275534438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70566</v>
      </c>
      <c r="E12" s="114">
        <v>74788</v>
      </c>
      <c r="F12" s="114">
        <v>73209</v>
      </c>
      <c r="G12" s="114">
        <v>71784</v>
      </c>
      <c r="H12" s="140">
        <v>70520</v>
      </c>
      <c r="I12" s="115">
        <v>46</v>
      </c>
      <c r="J12" s="116">
        <v>6.5229722064662501E-2</v>
      </c>
      <c r="K12"/>
      <c r="L12"/>
      <c r="M12"/>
      <c r="N12"/>
      <c r="O12"/>
      <c r="P12"/>
    </row>
    <row r="13" spans="1:16" s="110" customFormat="1" ht="14.45" customHeight="1" x14ac:dyDescent="0.2">
      <c r="A13" s="120" t="s">
        <v>105</v>
      </c>
      <c r="B13" s="119" t="s">
        <v>106</v>
      </c>
      <c r="C13" s="113">
        <v>43.519541989059888</v>
      </c>
      <c r="D13" s="115">
        <v>30710</v>
      </c>
      <c r="E13" s="114">
        <v>32471</v>
      </c>
      <c r="F13" s="114">
        <v>31762</v>
      </c>
      <c r="G13" s="114">
        <v>30821</v>
      </c>
      <c r="H13" s="140">
        <v>30143</v>
      </c>
      <c r="I13" s="115">
        <v>567</v>
      </c>
      <c r="J13" s="116">
        <v>1.8810337391765917</v>
      </c>
      <c r="K13"/>
      <c r="L13"/>
      <c r="M13"/>
      <c r="N13"/>
      <c r="O13"/>
      <c r="P13"/>
    </row>
    <row r="14" spans="1:16" s="110" customFormat="1" ht="14.45" customHeight="1" x14ac:dyDescent="0.2">
      <c r="A14" s="120"/>
      <c r="B14" s="119" t="s">
        <v>107</v>
      </c>
      <c r="C14" s="113">
        <v>56.480458010940112</v>
      </c>
      <c r="D14" s="115">
        <v>39856</v>
      </c>
      <c r="E14" s="114">
        <v>42317</v>
      </c>
      <c r="F14" s="114">
        <v>41447</v>
      </c>
      <c r="G14" s="114">
        <v>40963</v>
      </c>
      <c r="H14" s="140">
        <v>40377</v>
      </c>
      <c r="I14" s="115">
        <v>-521</v>
      </c>
      <c r="J14" s="116">
        <v>-1.2903385590806646</v>
      </c>
      <c r="K14"/>
      <c r="L14"/>
      <c r="M14"/>
      <c r="N14"/>
      <c r="O14"/>
      <c r="P14"/>
    </row>
    <row r="15" spans="1:16" s="110" customFormat="1" ht="14.45" customHeight="1" x14ac:dyDescent="0.2">
      <c r="A15" s="118" t="s">
        <v>105</v>
      </c>
      <c r="B15" s="121" t="s">
        <v>108</v>
      </c>
      <c r="C15" s="113">
        <v>20.395091120369582</v>
      </c>
      <c r="D15" s="115">
        <v>14392</v>
      </c>
      <c r="E15" s="114">
        <v>15988</v>
      </c>
      <c r="F15" s="114">
        <v>14865</v>
      </c>
      <c r="G15" s="114">
        <v>14352</v>
      </c>
      <c r="H15" s="140">
        <v>13525</v>
      </c>
      <c r="I15" s="115">
        <v>867</v>
      </c>
      <c r="J15" s="116">
        <v>6.4103512014787434</v>
      </c>
      <c r="K15"/>
      <c r="L15"/>
      <c r="M15"/>
      <c r="N15"/>
      <c r="O15"/>
      <c r="P15"/>
    </row>
    <row r="16" spans="1:16" s="110" customFormat="1" ht="14.45" customHeight="1" x14ac:dyDescent="0.2">
      <c r="A16" s="118"/>
      <c r="B16" s="121" t="s">
        <v>109</v>
      </c>
      <c r="C16" s="113">
        <v>53.74542981039027</v>
      </c>
      <c r="D16" s="115">
        <v>37926</v>
      </c>
      <c r="E16" s="114">
        <v>40216</v>
      </c>
      <c r="F16" s="114">
        <v>39961</v>
      </c>
      <c r="G16" s="114">
        <v>39628</v>
      </c>
      <c r="H16" s="140">
        <v>39296</v>
      </c>
      <c r="I16" s="115">
        <v>-1370</v>
      </c>
      <c r="J16" s="116">
        <v>-3.4863599348534202</v>
      </c>
      <c r="K16"/>
      <c r="L16"/>
      <c r="M16"/>
      <c r="N16"/>
      <c r="O16"/>
      <c r="P16"/>
    </row>
    <row r="17" spans="1:16" s="110" customFormat="1" ht="14.45" customHeight="1" x14ac:dyDescent="0.2">
      <c r="A17" s="118"/>
      <c r="B17" s="121" t="s">
        <v>110</v>
      </c>
      <c r="C17" s="113">
        <v>14.145622537766062</v>
      </c>
      <c r="D17" s="115">
        <v>9982</v>
      </c>
      <c r="E17" s="114">
        <v>10103</v>
      </c>
      <c r="F17" s="114">
        <v>10017</v>
      </c>
      <c r="G17" s="114">
        <v>9756</v>
      </c>
      <c r="H17" s="140">
        <v>9700</v>
      </c>
      <c r="I17" s="115">
        <v>282</v>
      </c>
      <c r="J17" s="116">
        <v>2.9072164948453607</v>
      </c>
      <c r="K17"/>
      <c r="L17"/>
      <c r="M17"/>
      <c r="N17"/>
      <c r="O17"/>
      <c r="P17"/>
    </row>
    <row r="18" spans="1:16" s="110" customFormat="1" ht="14.45" customHeight="1" x14ac:dyDescent="0.2">
      <c r="A18" s="120"/>
      <c r="B18" s="121" t="s">
        <v>111</v>
      </c>
      <c r="C18" s="113">
        <v>11.712439418416801</v>
      </c>
      <c r="D18" s="115">
        <v>8265</v>
      </c>
      <c r="E18" s="114">
        <v>8480</v>
      </c>
      <c r="F18" s="114">
        <v>8365</v>
      </c>
      <c r="G18" s="114">
        <v>8047</v>
      </c>
      <c r="H18" s="140">
        <v>7998</v>
      </c>
      <c r="I18" s="115">
        <v>267</v>
      </c>
      <c r="J18" s="116">
        <v>3.3383345836459113</v>
      </c>
      <c r="K18"/>
      <c r="L18"/>
      <c r="M18"/>
      <c r="N18"/>
      <c r="O18"/>
      <c r="P18"/>
    </row>
    <row r="19" spans="1:16" s="110" customFormat="1" ht="14.45" customHeight="1" x14ac:dyDescent="0.2">
      <c r="A19" s="120"/>
      <c r="B19" s="121" t="s">
        <v>112</v>
      </c>
      <c r="C19" s="113">
        <v>1.0344925318141882</v>
      </c>
      <c r="D19" s="115">
        <v>730</v>
      </c>
      <c r="E19" s="114">
        <v>725</v>
      </c>
      <c r="F19" s="114">
        <v>728</v>
      </c>
      <c r="G19" s="114">
        <v>625</v>
      </c>
      <c r="H19" s="140">
        <v>643</v>
      </c>
      <c r="I19" s="115">
        <v>87</v>
      </c>
      <c r="J19" s="116">
        <v>13.530326594090202</v>
      </c>
      <c r="K19"/>
      <c r="L19"/>
      <c r="M19"/>
      <c r="N19"/>
      <c r="O19"/>
      <c r="P19"/>
    </row>
    <row r="20" spans="1:16" s="110" customFormat="1" ht="14.45" customHeight="1" x14ac:dyDescent="0.2">
      <c r="A20" s="120" t="s">
        <v>113</v>
      </c>
      <c r="B20" s="119" t="s">
        <v>116</v>
      </c>
      <c r="C20" s="113">
        <v>70.964770569396023</v>
      </c>
      <c r="D20" s="115">
        <v>50077</v>
      </c>
      <c r="E20" s="114">
        <v>52988</v>
      </c>
      <c r="F20" s="114">
        <v>51752</v>
      </c>
      <c r="G20" s="114">
        <v>50364</v>
      </c>
      <c r="H20" s="140">
        <v>49362</v>
      </c>
      <c r="I20" s="115">
        <v>715</v>
      </c>
      <c r="J20" s="116">
        <v>1.4484826384668368</v>
      </c>
      <c r="K20"/>
      <c r="L20"/>
      <c r="M20"/>
      <c r="N20"/>
      <c r="O20"/>
      <c r="P20"/>
    </row>
    <row r="21" spans="1:16" s="110" customFormat="1" ht="14.45" customHeight="1" x14ac:dyDescent="0.2">
      <c r="A21" s="123"/>
      <c r="B21" s="124" t="s">
        <v>117</v>
      </c>
      <c r="C21" s="125">
        <v>28.722047444945158</v>
      </c>
      <c r="D21" s="143">
        <v>20268</v>
      </c>
      <c r="E21" s="144">
        <v>21558</v>
      </c>
      <c r="F21" s="144">
        <v>21233</v>
      </c>
      <c r="G21" s="144">
        <v>21177</v>
      </c>
      <c r="H21" s="145">
        <v>20950</v>
      </c>
      <c r="I21" s="143">
        <v>-682</v>
      </c>
      <c r="J21" s="146">
        <v>-3.2553699284009547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56273</v>
      </c>
      <c r="E56" s="114">
        <v>59452</v>
      </c>
      <c r="F56" s="114">
        <v>58611</v>
      </c>
      <c r="G56" s="114">
        <v>59543</v>
      </c>
      <c r="H56" s="140">
        <v>58417</v>
      </c>
      <c r="I56" s="115">
        <v>-2144</v>
      </c>
      <c r="J56" s="116">
        <v>-3.6701645069072359</v>
      </c>
      <c r="K56"/>
      <c r="L56"/>
      <c r="M56"/>
      <c r="N56"/>
      <c r="O56"/>
      <c r="P56"/>
    </row>
    <row r="57" spans="1:16" s="110" customFormat="1" ht="14.45" customHeight="1" x14ac:dyDescent="0.2">
      <c r="A57" s="120" t="s">
        <v>105</v>
      </c>
      <c r="B57" s="119" t="s">
        <v>106</v>
      </c>
      <c r="C57" s="113">
        <v>44.364082241927747</v>
      </c>
      <c r="D57" s="115">
        <v>24965</v>
      </c>
      <c r="E57" s="114">
        <v>26253</v>
      </c>
      <c r="F57" s="114">
        <v>25913</v>
      </c>
      <c r="G57" s="114">
        <v>26195</v>
      </c>
      <c r="H57" s="140">
        <v>25577</v>
      </c>
      <c r="I57" s="115">
        <v>-612</v>
      </c>
      <c r="J57" s="116">
        <v>-2.3927747585721546</v>
      </c>
    </row>
    <row r="58" spans="1:16" s="110" customFormat="1" ht="14.45" customHeight="1" x14ac:dyDescent="0.2">
      <c r="A58" s="120"/>
      <c r="B58" s="119" t="s">
        <v>107</v>
      </c>
      <c r="C58" s="113">
        <v>55.635917758072253</v>
      </c>
      <c r="D58" s="115">
        <v>31308</v>
      </c>
      <c r="E58" s="114">
        <v>33199</v>
      </c>
      <c r="F58" s="114">
        <v>32698</v>
      </c>
      <c r="G58" s="114">
        <v>33348</v>
      </c>
      <c r="H58" s="140">
        <v>32840</v>
      </c>
      <c r="I58" s="115">
        <v>-1532</v>
      </c>
      <c r="J58" s="116">
        <v>-4.6650426309378803</v>
      </c>
    </row>
    <row r="59" spans="1:16" s="110" customFormat="1" ht="14.45" customHeight="1" x14ac:dyDescent="0.2">
      <c r="A59" s="118" t="s">
        <v>105</v>
      </c>
      <c r="B59" s="121" t="s">
        <v>108</v>
      </c>
      <c r="C59" s="113">
        <v>20.125104401755728</v>
      </c>
      <c r="D59" s="115">
        <v>11325</v>
      </c>
      <c r="E59" s="114">
        <v>12508</v>
      </c>
      <c r="F59" s="114">
        <v>11809</v>
      </c>
      <c r="G59" s="114">
        <v>12455</v>
      </c>
      <c r="H59" s="140">
        <v>11793</v>
      </c>
      <c r="I59" s="115">
        <v>-468</v>
      </c>
      <c r="J59" s="116">
        <v>-3.9684558636479266</v>
      </c>
    </row>
    <row r="60" spans="1:16" s="110" customFormat="1" ht="14.45" customHeight="1" x14ac:dyDescent="0.2">
      <c r="A60" s="118"/>
      <c r="B60" s="121" t="s">
        <v>109</v>
      </c>
      <c r="C60" s="113">
        <v>54.692303591420398</v>
      </c>
      <c r="D60" s="115">
        <v>30777</v>
      </c>
      <c r="E60" s="114">
        <v>32461</v>
      </c>
      <c r="F60" s="114">
        <v>32438</v>
      </c>
      <c r="G60" s="114">
        <v>32772</v>
      </c>
      <c r="H60" s="140">
        <v>32475</v>
      </c>
      <c r="I60" s="115">
        <v>-1698</v>
      </c>
      <c r="J60" s="116">
        <v>-5.2286374133949192</v>
      </c>
    </row>
    <row r="61" spans="1:16" s="110" customFormat="1" ht="14.45" customHeight="1" x14ac:dyDescent="0.2">
      <c r="A61" s="118"/>
      <c r="B61" s="121" t="s">
        <v>110</v>
      </c>
      <c r="C61" s="113">
        <v>13.942743411582819</v>
      </c>
      <c r="D61" s="115">
        <v>7846</v>
      </c>
      <c r="E61" s="114">
        <v>7976</v>
      </c>
      <c r="F61" s="114">
        <v>7954</v>
      </c>
      <c r="G61" s="114">
        <v>7949</v>
      </c>
      <c r="H61" s="140">
        <v>7798</v>
      </c>
      <c r="I61" s="115">
        <v>48</v>
      </c>
      <c r="J61" s="116">
        <v>0.61554244678122594</v>
      </c>
    </row>
    <row r="62" spans="1:16" s="110" customFormat="1" ht="14.45" customHeight="1" x14ac:dyDescent="0.2">
      <c r="A62" s="120"/>
      <c r="B62" s="121" t="s">
        <v>111</v>
      </c>
      <c r="C62" s="113">
        <v>11.238071544079753</v>
      </c>
      <c r="D62" s="115">
        <v>6324</v>
      </c>
      <c r="E62" s="114">
        <v>6506</v>
      </c>
      <c r="F62" s="114">
        <v>6409</v>
      </c>
      <c r="G62" s="114">
        <v>6366</v>
      </c>
      <c r="H62" s="140">
        <v>6350</v>
      </c>
      <c r="I62" s="115">
        <v>-26</v>
      </c>
      <c r="J62" s="116">
        <v>-0.40944881889763779</v>
      </c>
    </row>
    <row r="63" spans="1:16" s="110" customFormat="1" ht="14.45" customHeight="1" x14ac:dyDescent="0.2">
      <c r="A63" s="120"/>
      <c r="B63" s="121" t="s">
        <v>112</v>
      </c>
      <c r="C63" s="113">
        <v>0.95605352478097849</v>
      </c>
      <c r="D63" s="115">
        <v>538</v>
      </c>
      <c r="E63" s="114">
        <v>554</v>
      </c>
      <c r="F63" s="114">
        <v>537</v>
      </c>
      <c r="G63" s="114">
        <v>485</v>
      </c>
      <c r="H63" s="140">
        <v>464</v>
      </c>
      <c r="I63" s="115">
        <v>74</v>
      </c>
      <c r="J63" s="116">
        <v>15.948275862068966</v>
      </c>
    </row>
    <row r="64" spans="1:16" s="110" customFormat="1" ht="14.45" customHeight="1" x14ac:dyDescent="0.2">
      <c r="A64" s="120" t="s">
        <v>113</v>
      </c>
      <c r="B64" s="119" t="s">
        <v>116</v>
      </c>
      <c r="C64" s="113">
        <v>67.862029747836445</v>
      </c>
      <c r="D64" s="115">
        <v>38188</v>
      </c>
      <c r="E64" s="114">
        <v>40371</v>
      </c>
      <c r="F64" s="114">
        <v>39640</v>
      </c>
      <c r="G64" s="114">
        <v>40337</v>
      </c>
      <c r="H64" s="140">
        <v>39511</v>
      </c>
      <c r="I64" s="115">
        <v>-1323</v>
      </c>
      <c r="J64" s="116">
        <v>-3.3484346131457063</v>
      </c>
    </row>
    <row r="65" spans="1:10" s="110" customFormat="1" ht="14.45" customHeight="1" x14ac:dyDescent="0.2">
      <c r="A65" s="123"/>
      <c r="B65" s="124" t="s">
        <v>117</v>
      </c>
      <c r="C65" s="125">
        <v>31.779005917580367</v>
      </c>
      <c r="D65" s="143">
        <v>17883</v>
      </c>
      <c r="E65" s="144">
        <v>18860</v>
      </c>
      <c r="F65" s="144">
        <v>18763</v>
      </c>
      <c r="G65" s="144">
        <v>18996</v>
      </c>
      <c r="H65" s="145">
        <v>18716</v>
      </c>
      <c r="I65" s="143">
        <v>-833</v>
      </c>
      <c r="J65" s="146">
        <v>-4.4507373370378289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70566</v>
      </c>
      <c r="G11" s="114">
        <v>74788</v>
      </c>
      <c r="H11" s="114">
        <v>73209</v>
      </c>
      <c r="I11" s="114">
        <v>71784</v>
      </c>
      <c r="J11" s="140">
        <v>70520</v>
      </c>
      <c r="K11" s="114">
        <v>46</v>
      </c>
      <c r="L11" s="116">
        <v>6.5229722064662501E-2</v>
      </c>
    </row>
    <row r="12" spans="1:17" s="110" customFormat="1" ht="24" customHeight="1" x14ac:dyDescent="0.2">
      <c r="A12" s="606" t="s">
        <v>185</v>
      </c>
      <c r="B12" s="607"/>
      <c r="C12" s="607"/>
      <c r="D12" s="608"/>
      <c r="E12" s="113">
        <v>43.519541989059888</v>
      </c>
      <c r="F12" s="115">
        <v>30710</v>
      </c>
      <c r="G12" s="114">
        <v>32471</v>
      </c>
      <c r="H12" s="114">
        <v>31762</v>
      </c>
      <c r="I12" s="114">
        <v>30821</v>
      </c>
      <c r="J12" s="140">
        <v>30143</v>
      </c>
      <c r="K12" s="114">
        <v>567</v>
      </c>
      <c r="L12" s="116">
        <v>1.8810337391765917</v>
      </c>
    </row>
    <row r="13" spans="1:17" s="110" customFormat="1" ht="15" customHeight="1" x14ac:dyDescent="0.2">
      <c r="A13" s="120"/>
      <c r="B13" s="609" t="s">
        <v>107</v>
      </c>
      <c r="C13" s="609"/>
      <c r="E13" s="113">
        <v>56.480458010940112</v>
      </c>
      <c r="F13" s="115">
        <v>39856</v>
      </c>
      <c r="G13" s="114">
        <v>42317</v>
      </c>
      <c r="H13" s="114">
        <v>41447</v>
      </c>
      <c r="I13" s="114">
        <v>40963</v>
      </c>
      <c r="J13" s="140">
        <v>40377</v>
      </c>
      <c r="K13" s="114">
        <v>-521</v>
      </c>
      <c r="L13" s="116">
        <v>-1.2903385590806646</v>
      </c>
    </row>
    <row r="14" spans="1:17" s="110" customFormat="1" ht="22.5" customHeight="1" x14ac:dyDescent="0.2">
      <c r="A14" s="606" t="s">
        <v>186</v>
      </c>
      <c r="B14" s="607"/>
      <c r="C14" s="607"/>
      <c r="D14" s="608"/>
      <c r="E14" s="113">
        <v>20.395091120369582</v>
      </c>
      <c r="F14" s="115">
        <v>14392</v>
      </c>
      <c r="G14" s="114">
        <v>15988</v>
      </c>
      <c r="H14" s="114">
        <v>14865</v>
      </c>
      <c r="I14" s="114">
        <v>14352</v>
      </c>
      <c r="J14" s="140">
        <v>13525</v>
      </c>
      <c r="K14" s="114">
        <v>867</v>
      </c>
      <c r="L14" s="116">
        <v>6.4103512014787434</v>
      </c>
    </row>
    <row r="15" spans="1:17" s="110" customFormat="1" ht="15" customHeight="1" x14ac:dyDescent="0.2">
      <c r="A15" s="120"/>
      <c r="B15" s="119"/>
      <c r="C15" s="258" t="s">
        <v>106</v>
      </c>
      <c r="E15" s="113">
        <v>50.062534741523066</v>
      </c>
      <c r="F15" s="115">
        <v>7205</v>
      </c>
      <c r="G15" s="114">
        <v>7853</v>
      </c>
      <c r="H15" s="114">
        <v>7271</v>
      </c>
      <c r="I15" s="114">
        <v>6839</v>
      </c>
      <c r="J15" s="140">
        <v>6462</v>
      </c>
      <c r="K15" s="114">
        <v>743</v>
      </c>
      <c r="L15" s="116">
        <v>11.497988238935314</v>
      </c>
    </row>
    <row r="16" spans="1:17" s="110" customFormat="1" ht="15" customHeight="1" x14ac:dyDescent="0.2">
      <c r="A16" s="120"/>
      <c r="B16" s="119"/>
      <c r="C16" s="258" t="s">
        <v>107</v>
      </c>
      <c r="E16" s="113">
        <v>49.937465258476934</v>
      </c>
      <c r="F16" s="115">
        <v>7187</v>
      </c>
      <c r="G16" s="114">
        <v>8135</v>
      </c>
      <c r="H16" s="114">
        <v>7594</v>
      </c>
      <c r="I16" s="114">
        <v>7513</v>
      </c>
      <c r="J16" s="140">
        <v>7063</v>
      </c>
      <c r="K16" s="114">
        <v>124</v>
      </c>
      <c r="L16" s="116">
        <v>1.7556279201472462</v>
      </c>
    </row>
    <row r="17" spans="1:12" s="110" customFormat="1" ht="15" customHeight="1" x14ac:dyDescent="0.2">
      <c r="A17" s="120"/>
      <c r="B17" s="121" t="s">
        <v>109</v>
      </c>
      <c r="C17" s="258"/>
      <c r="E17" s="113">
        <v>53.74542981039027</v>
      </c>
      <c r="F17" s="115">
        <v>37926</v>
      </c>
      <c r="G17" s="114">
        <v>40216</v>
      </c>
      <c r="H17" s="114">
        <v>39961</v>
      </c>
      <c r="I17" s="114">
        <v>39628</v>
      </c>
      <c r="J17" s="140">
        <v>39296</v>
      </c>
      <c r="K17" s="114">
        <v>-1370</v>
      </c>
      <c r="L17" s="116">
        <v>-3.4863599348534202</v>
      </c>
    </row>
    <row r="18" spans="1:12" s="110" customFormat="1" ht="15" customHeight="1" x14ac:dyDescent="0.2">
      <c r="A18" s="120"/>
      <c r="B18" s="119"/>
      <c r="C18" s="258" t="s">
        <v>106</v>
      </c>
      <c r="E18" s="113">
        <v>41.905289247481939</v>
      </c>
      <c r="F18" s="115">
        <v>15893</v>
      </c>
      <c r="G18" s="114">
        <v>16877</v>
      </c>
      <c r="H18" s="114">
        <v>16785</v>
      </c>
      <c r="I18" s="114">
        <v>16558</v>
      </c>
      <c r="J18" s="140">
        <v>16332</v>
      </c>
      <c r="K18" s="114">
        <v>-439</v>
      </c>
      <c r="L18" s="116">
        <v>-2.6879745285329415</v>
      </c>
    </row>
    <row r="19" spans="1:12" s="110" customFormat="1" ht="15" customHeight="1" x14ac:dyDescent="0.2">
      <c r="A19" s="120"/>
      <c r="B19" s="119"/>
      <c r="C19" s="258" t="s">
        <v>107</v>
      </c>
      <c r="E19" s="113">
        <v>58.094710752518061</v>
      </c>
      <c r="F19" s="115">
        <v>22033</v>
      </c>
      <c r="G19" s="114">
        <v>23339</v>
      </c>
      <c r="H19" s="114">
        <v>23176</v>
      </c>
      <c r="I19" s="114">
        <v>23070</v>
      </c>
      <c r="J19" s="140">
        <v>22964</v>
      </c>
      <c r="K19" s="114">
        <v>-931</v>
      </c>
      <c r="L19" s="116">
        <v>-4.0541717470823899</v>
      </c>
    </row>
    <row r="20" spans="1:12" s="110" customFormat="1" ht="15" customHeight="1" x14ac:dyDescent="0.2">
      <c r="A20" s="120"/>
      <c r="B20" s="121" t="s">
        <v>110</v>
      </c>
      <c r="C20" s="258"/>
      <c r="E20" s="113">
        <v>14.145622537766062</v>
      </c>
      <c r="F20" s="115">
        <v>9982</v>
      </c>
      <c r="G20" s="114">
        <v>10103</v>
      </c>
      <c r="H20" s="114">
        <v>10017</v>
      </c>
      <c r="I20" s="114">
        <v>9756</v>
      </c>
      <c r="J20" s="140">
        <v>9700</v>
      </c>
      <c r="K20" s="114">
        <v>282</v>
      </c>
      <c r="L20" s="116">
        <v>2.9072164948453607</v>
      </c>
    </row>
    <row r="21" spans="1:12" s="110" customFormat="1" ht="15" customHeight="1" x14ac:dyDescent="0.2">
      <c r="A21" s="120"/>
      <c r="B21" s="119"/>
      <c r="C21" s="258" t="s">
        <v>106</v>
      </c>
      <c r="E21" s="113">
        <v>36.655980765377677</v>
      </c>
      <c r="F21" s="115">
        <v>3659</v>
      </c>
      <c r="G21" s="114">
        <v>3673</v>
      </c>
      <c r="H21" s="114">
        <v>3672</v>
      </c>
      <c r="I21" s="114">
        <v>3554</v>
      </c>
      <c r="J21" s="140">
        <v>3500</v>
      </c>
      <c r="K21" s="114">
        <v>159</v>
      </c>
      <c r="L21" s="116">
        <v>4.5428571428571427</v>
      </c>
    </row>
    <row r="22" spans="1:12" s="110" customFormat="1" ht="15" customHeight="1" x14ac:dyDescent="0.2">
      <c r="A22" s="120"/>
      <c r="B22" s="119"/>
      <c r="C22" s="258" t="s">
        <v>107</v>
      </c>
      <c r="E22" s="113">
        <v>63.344019234622323</v>
      </c>
      <c r="F22" s="115">
        <v>6323</v>
      </c>
      <c r="G22" s="114">
        <v>6430</v>
      </c>
      <c r="H22" s="114">
        <v>6345</v>
      </c>
      <c r="I22" s="114">
        <v>6202</v>
      </c>
      <c r="J22" s="140">
        <v>6200</v>
      </c>
      <c r="K22" s="114">
        <v>123</v>
      </c>
      <c r="L22" s="116">
        <v>1.9838709677419355</v>
      </c>
    </row>
    <row r="23" spans="1:12" s="110" customFormat="1" ht="15" customHeight="1" x14ac:dyDescent="0.2">
      <c r="A23" s="120"/>
      <c r="B23" s="121" t="s">
        <v>111</v>
      </c>
      <c r="C23" s="258"/>
      <c r="E23" s="113">
        <v>11.712439418416801</v>
      </c>
      <c r="F23" s="115">
        <v>8265</v>
      </c>
      <c r="G23" s="114">
        <v>8480</v>
      </c>
      <c r="H23" s="114">
        <v>8365</v>
      </c>
      <c r="I23" s="114">
        <v>8047</v>
      </c>
      <c r="J23" s="140">
        <v>7998</v>
      </c>
      <c r="K23" s="114">
        <v>267</v>
      </c>
      <c r="L23" s="116">
        <v>3.3383345836459113</v>
      </c>
    </row>
    <row r="24" spans="1:12" s="110" customFormat="1" ht="15" customHeight="1" x14ac:dyDescent="0.2">
      <c r="A24" s="120"/>
      <c r="B24" s="119"/>
      <c r="C24" s="258" t="s">
        <v>106</v>
      </c>
      <c r="E24" s="113">
        <v>47.828191167574104</v>
      </c>
      <c r="F24" s="115">
        <v>3953</v>
      </c>
      <c r="G24" s="114">
        <v>4068</v>
      </c>
      <c r="H24" s="114">
        <v>4034</v>
      </c>
      <c r="I24" s="114">
        <v>3870</v>
      </c>
      <c r="J24" s="140">
        <v>3849</v>
      </c>
      <c r="K24" s="114">
        <v>104</v>
      </c>
      <c r="L24" s="116">
        <v>2.7020005196154844</v>
      </c>
    </row>
    <row r="25" spans="1:12" s="110" customFormat="1" ht="15" customHeight="1" x14ac:dyDescent="0.2">
      <c r="A25" s="120"/>
      <c r="B25" s="119"/>
      <c r="C25" s="258" t="s">
        <v>107</v>
      </c>
      <c r="E25" s="113">
        <v>52.171808832425896</v>
      </c>
      <c r="F25" s="115">
        <v>4312</v>
      </c>
      <c r="G25" s="114">
        <v>4412</v>
      </c>
      <c r="H25" s="114">
        <v>4331</v>
      </c>
      <c r="I25" s="114">
        <v>4177</v>
      </c>
      <c r="J25" s="140">
        <v>4149</v>
      </c>
      <c r="K25" s="114">
        <v>163</v>
      </c>
      <c r="L25" s="116">
        <v>3.9286575078332127</v>
      </c>
    </row>
    <row r="26" spans="1:12" s="110" customFormat="1" ht="15" customHeight="1" x14ac:dyDescent="0.2">
      <c r="A26" s="120"/>
      <c r="C26" s="121" t="s">
        <v>187</v>
      </c>
      <c r="D26" s="110" t="s">
        <v>188</v>
      </c>
      <c r="E26" s="113">
        <v>1.0344925318141882</v>
      </c>
      <c r="F26" s="115">
        <v>730</v>
      </c>
      <c r="G26" s="114">
        <v>725</v>
      </c>
      <c r="H26" s="114">
        <v>728</v>
      </c>
      <c r="I26" s="114">
        <v>625</v>
      </c>
      <c r="J26" s="140">
        <v>643</v>
      </c>
      <c r="K26" s="114">
        <v>87</v>
      </c>
      <c r="L26" s="116">
        <v>13.530326594090202</v>
      </c>
    </row>
    <row r="27" spans="1:12" s="110" customFormat="1" ht="15" customHeight="1" x14ac:dyDescent="0.2">
      <c r="A27" s="120"/>
      <c r="B27" s="119"/>
      <c r="D27" s="259" t="s">
        <v>106</v>
      </c>
      <c r="E27" s="113">
        <v>44.109589041095887</v>
      </c>
      <c r="F27" s="115">
        <v>322</v>
      </c>
      <c r="G27" s="114">
        <v>293</v>
      </c>
      <c r="H27" s="114">
        <v>298</v>
      </c>
      <c r="I27" s="114">
        <v>259</v>
      </c>
      <c r="J27" s="140">
        <v>284</v>
      </c>
      <c r="K27" s="114">
        <v>38</v>
      </c>
      <c r="L27" s="116">
        <v>13.380281690140846</v>
      </c>
    </row>
    <row r="28" spans="1:12" s="110" customFormat="1" ht="15" customHeight="1" x14ac:dyDescent="0.2">
      <c r="A28" s="120"/>
      <c r="B28" s="119"/>
      <c r="D28" s="259" t="s">
        <v>107</v>
      </c>
      <c r="E28" s="113">
        <v>55.890410958904113</v>
      </c>
      <c r="F28" s="115">
        <v>408</v>
      </c>
      <c r="G28" s="114">
        <v>432</v>
      </c>
      <c r="H28" s="114">
        <v>430</v>
      </c>
      <c r="I28" s="114">
        <v>366</v>
      </c>
      <c r="J28" s="140">
        <v>359</v>
      </c>
      <c r="K28" s="114">
        <v>49</v>
      </c>
      <c r="L28" s="116">
        <v>13.649025069637883</v>
      </c>
    </row>
    <row r="29" spans="1:12" s="110" customFormat="1" ht="24" customHeight="1" x14ac:dyDescent="0.2">
      <c r="A29" s="606" t="s">
        <v>189</v>
      </c>
      <c r="B29" s="607"/>
      <c r="C29" s="607"/>
      <c r="D29" s="608"/>
      <c r="E29" s="113">
        <v>70.964770569396023</v>
      </c>
      <c r="F29" s="115">
        <v>50077</v>
      </c>
      <c r="G29" s="114">
        <v>52988</v>
      </c>
      <c r="H29" s="114">
        <v>51752</v>
      </c>
      <c r="I29" s="114">
        <v>50364</v>
      </c>
      <c r="J29" s="140">
        <v>49362</v>
      </c>
      <c r="K29" s="114">
        <v>715</v>
      </c>
      <c r="L29" s="116">
        <v>1.4484826384668368</v>
      </c>
    </row>
    <row r="30" spans="1:12" s="110" customFormat="1" ht="15" customHeight="1" x14ac:dyDescent="0.2">
      <c r="A30" s="120"/>
      <c r="B30" s="119"/>
      <c r="C30" s="258" t="s">
        <v>106</v>
      </c>
      <c r="E30" s="113">
        <v>43.029734209317652</v>
      </c>
      <c r="F30" s="115">
        <v>21548</v>
      </c>
      <c r="G30" s="114">
        <v>22698</v>
      </c>
      <c r="H30" s="114">
        <v>22160</v>
      </c>
      <c r="I30" s="114">
        <v>21346</v>
      </c>
      <c r="J30" s="140">
        <v>20774</v>
      </c>
      <c r="K30" s="114">
        <v>774</v>
      </c>
      <c r="L30" s="116">
        <v>3.725811110041398</v>
      </c>
    </row>
    <row r="31" spans="1:12" s="110" customFormat="1" ht="15" customHeight="1" x14ac:dyDescent="0.2">
      <c r="A31" s="120"/>
      <c r="B31" s="119"/>
      <c r="C31" s="258" t="s">
        <v>107</v>
      </c>
      <c r="E31" s="113">
        <v>56.970265790682348</v>
      </c>
      <c r="F31" s="115">
        <v>28529</v>
      </c>
      <c r="G31" s="114">
        <v>30290</v>
      </c>
      <c r="H31" s="114">
        <v>29592</v>
      </c>
      <c r="I31" s="114">
        <v>29018</v>
      </c>
      <c r="J31" s="140">
        <v>28588</v>
      </c>
      <c r="K31" s="114">
        <v>-59</v>
      </c>
      <c r="L31" s="116">
        <v>-0.20638029942633274</v>
      </c>
    </row>
    <row r="32" spans="1:12" s="110" customFormat="1" ht="15" customHeight="1" x14ac:dyDescent="0.2">
      <c r="A32" s="120"/>
      <c r="B32" s="119" t="s">
        <v>117</v>
      </c>
      <c r="C32" s="258"/>
      <c r="E32" s="113">
        <v>28.722047444945158</v>
      </c>
      <c r="F32" s="114">
        <v>20268</v>
      </c>
      <c r="G32" s="114">
        <v>21558</v>
      </c>
      <c r="H32" s="114">
        <v>21233</v>
      </c>
      <c r="I32" s="114">
        <v>21177</v>
      </c>
      <c r="J32" s="140">
        <v>20950</v>
      </c>
      <c r="K32" s="114">
        <v>-682</v>
      </c>
      <c r="L32" s="116">
        <v>-3.2553699284009547</v>
      </c>
    </row>
    <row r="33" spans="1:12" s="110" customFormat="1" ht="15" customHeight="1" x14ac:dyDescent="0.2">
      <c r="A33" s="120"/>
      <c r="B33" s="119"/>
      <c r="C33" s="258" t="s">
        <v>106</v>
      </c>
      <c r="E33" s="113">
        <v>44.849023090586144</v>
      </c>
      <c r="F33" s="114">
        <v>9090</v>
      </c>
      <c r="G33" s="114">
        <v>9695</v>
      </c>
      <c r="H33" s="114">
        <v>9528</v>
      </c>
      <c r="I33" s="114">
        <v>9401</v>
      </c>
      <c r="J33" s="140">
        <v>9299</v>
      </c>
      <c r="K33" s="114">
        <v>-209</v>
      </c>
      <c r="L33" s="116">
        <v>-2.2475535003763847</v>
      </c>
    </row>
    <row r="34" spans="1:12" s="110" customFormat="1" ht="15" customHeight="1" x14ac:dyDescent="0.2">
      <c r="A34" s="120"/>
      <c r="B34" s="119"/>
      <c r="C34" s="258" t="s">
        <v>107</v>
      </c>
      <c r="E34" s="113">
        <v>55.150976909413856</v>
      </c>
      <c r="F34" s="114">
        <v>11178</v>
      </c>
      <c r="G34" s="114">
        <v>11863</v>
      </c>
      <c r="H34" s="114">
        <v>11705</v>
      </c>
      <c r="I34" s="114">
        <v>11776</v>
      </c>
      <c r="J34" s="140">
        <v>11651</v>
      </c>
      <c r="K34" s="114">
        <v>-473</v>
      </c>
      <c r="L34" s="116">
        <v>-4.0597373615998631</v>
      </c>
    </row>
    <row r="35" spans="1:12" s="110" customFormat="1" ht="24" customHeight="1" x14ac:dyDescent="0.2">
      <c r="A35" s="606" t="s">
        <v>192</v>
      </c>
      <c r="B35" s="607"/>
      <c r="C35" s="607"/>
      <c r="D35" s="608"/>
      <c r="E35" s="113">
        <v>24.982286086784004</v>
      </c>
      <c r="F35" s="114">
        <v>17629</v>
      </c>
      <c r="G35" s="114">
        <v>19144</v>
      </c>
      <c r="H35" s="114">
        <v>18252</v>
      </c>
      <c r="I35" s="114">
        <v>18712</v>
      </c>
      <c r="J35" s="114">
        <v>17876</v>
      </c>
      <c r="K35" s="318">
        <v>-247</v>
      </c>
      <c r="L35" s="319">
        <v>-1.3817408816289998</v>
      </c>
    </row>
    <row r="36" spans="1:12" s="110" customFormat="1" ht="15" customHeight="1" x14ac:dyDescent="0.2">
      <c r="A36" s="120"/>
      <c r="B36" s="119"/>
      <c r="C36" s="258" t="s">
        <v>106</v>
      </c>
      <c r="E36" s="113">
        <v>46.259005048499631</v>
      </c>
      <c r="F36" s="114">
        <v>8155</v>
      </c>
      <c r="G36" s="114">
        <v>8851</v>
      </c>
      <c r="H36" s="114">
        <v>8391</v>
      </c>
      <c r="I36" s="114">
        <v>8608</v>
      </c>
      <c r="J36" s="114">
        <v>8191</v>
      </c>
      <c r="K36" s="318">
        <v>-36</v>
      </c>
      <c r="L36" s="116">
        <v>-0.43950677572945918</v>
      </c>
    </row>
    <row r="37" spans="1:12" s="110" customFormat="1" ht="15" customHeight="1" x14ac:dyDescent="0.2">
      <c r="A37" s="120"/>
      <c r="B37" s="119"/>
      <c r="C37" s="258" t="s">
        <v>107</v>
      </c>
      <c r="E37" s="113">
        <v>53.740994951500369</v>
      </c>
      <c r="F37" s="114">
        <v>9474</v>
      </c>
      <c r="G37" s="114">
        <v>10293</v>
      </c>
      <c r="H37" s="114">
        <v>9861</v>
      </c>
      <c r="I37" s="114">
        <v>10104</v>
      </c>
      <c r="J37" s="140">
        <v>9685</v>
      </c>
      <c r="K37" s="114">
        <v>-211</v>
      </c>
      <c r="L37" s="116">
        <v>-2.1786267423851315</v>
      </c>
    </row>
    <row r="38" spans="1:12" s="110" customFormat="1" ht="15" customHeight="1" x14ac:dyDescent="0.2">
      <c r="A38" s="120"/>
      <c r="B38" s="119" t="s">
        <v>328</v>
      </c>
      <c r="C38" s="258"/>
      <c r="E38" s="113">
        <v>42.803899895133632</v>
      </c>
      <c r="F38" s="114">
        <v>30205</v>
      </c>
      <c r="G38" s="114">
        <v>31365</v>
      </c>
      <c r="H38" s="114">
        <v>31236</v>
      </c>
      <c r="I38" s="114">
        <v>30471</v>
      </c>
      <c r="J38" s="140">
        <v>30320</v>
      </c>
      <c r="K38" s="114">
        <v>-115</v>
      </c>
      <c r="L38" s="116">
        <v>-0.37928759894459102</v>
      </c>
    </row>
    <row r="39" spans="1:12" s="110" customFormat="1" ht="15" customHeight="1" x14ac:dyDescent="0.2">
      <c r="A39" s="120"/>
      <c r="B39" s="119"/>
      <c r="C39" s="258" t="s">
        <v>106</v>
      </c>
      <c r="E39" s="113">
        <v>42.73464658169177</v>
      </c>
      <c r="F39" s="115">
        <v>12908</v>
      </c>
      <c r="G39" s="114">
        <v>13345</v>
      </c>
      <c r="H39" s="114">
        <v>13303</v>
      </c>
      <c r="I39" s="114">
        <v>12862</v>
      </c>
      <c r="J39" s="140">
        <v>12729</v>
      </c>
      <c r="K39" s="114">
        <v>179</v>
      </c>
      <c r="L39" s="116">
        <v>1.4062377248801949</v>
      </c>
    </row>
    <row r="40" spans="1:12" s="110" customFormat="1" ht="15" customHeight="1" x14ac:dyDescent="0.2">
      <c r="A40" s="120"/>
      <c r="B40" s="119"/>
      <c r="C40" s="258" t="s">
        <v>107</v>
      </c>
      <c r="E40" s="113">
        <v>57.26535341830823</v>
      </c>
      <c r="F40" s="115">
        <v>17297</v>
      </c>
      <c r="G40" s="114">
        <v>18020</v>
      </c>
      <c r="H40" s="114">
        <v>17933</v>
      </c>
      <c r="I40" s="114">
        <v>17609</v>
      </c>
      <c r="J40" s="140">
        <v>17591</v>
      </c>
      <c r="K40" s="114">
        <v>-294</v>
      </c>
      <c r="L40" s="116">
        <v>-1.6713091922005572</v>
      </c>
    </row>
    <row r="41" spans="1:12" s="110" customFormat="1" ht="15" customHeight="1" x14ac:dyDescent="0.2">
      <c r="A41" s="120"/>
      <c r="B41" s="320" t="s">
        <v>515</v>
      </c>
      <c r="C41" s="258"/>
      <c r="E41" s="113">
        <v>13.639713176317207</v>
      </c>
      <c r="F41" s="115">
        <v>9625</v>
      </c>
      <c r="G41" s="114">
        <v>10235</v>
      </c>
      <c r="H41" s="114">
        <v>9828</v>
      </c>
      <c r="I41" s="114">
        <v>10071</v>
      </c>
      <c r="J41" s="140">
        <v>9576</v>
      </c>
      <c r="K41" s="114">
        <v>49</v>
      </c>
      <c r="L41" s="116">
        <v>0.51169590643274854</v>
      </c>
    </row>
    <row r="42" spans="1:12" s="110" customFormat="1" ht="15" customHeight="1" x14ac:dyDescent="0.2">
      <c r="A42" s="120"/>
      <c r="B42" s="119"/>
      <c r="C42" s="268" t="s">
        <v>106</v>
      </c>
      <c r="D42" s="182"/>
      <c r="E42" s="113">
        <v>44.779220779220779</v>
      </c>
      <c r="F42" s="115">
        <v>4310</v>
      </c>
      <c r="G42" s="114">
        <v>4600</v>
      </c>
      <c r="H42" s="114">
        <v>4431</v>
      </c>
      <c r="I42" s="114">
        <v>4509</v>
      </c>
      <c r="J42" s="140">
        <v>4271</v>
      </c>
      <c r="K42" s="114">
        <v>39</v>
      </c>
      <c r="L42" s="116">
        <v>0.91313509716693986</v>
      </c>
    </row>
    <row r="43" spans="1:12" s="110" customFormat="1" ht="15" customHeight="1" x14ac:dyDescent="0.2">
      <c r="A43" s="120"/>
      <c r="B43" s="119"/>
      <c r="C43" s="268" t="s">
        <v>107</v>
      </c>
      <c r="D43" s="182"/>
      <c r="E43" s="113">
        <v>55.220779220779221</v>
      </c>
      <c r="F43" s="115">
        <v>5315</v>
      </c>
      <c r="G43" s="114">
        <v>5635</v>
      </c>
      <c r="H43" s="114">
        <v>5397</v>
      </c>
      <c r="I43" s="114">
        <v>5562</v>
      </c>
      <c r="J43" s="140">
        <v>5305</v>
      </c>
      <c r="K43" s="114">
        <v>10</v>
      </c>
      <c r="L43" s="116">
        <v>0.1885014137606032</v>
      </c>
    </row>
    <row r="44" spans="1:12" s="110" customFormat="1" ht="15" customHeight="1" x14ac:dyDescent="0.2">
      <c r="A44" s="120"/>
      <c r="B44" s="119" t="s">
        <v>205</v>
      </c>
      <c r="C44" s="268"/>
      <c r="D44" s="182"/>
      <c r="E44" s="113">
        <v>18.574100841765155</v>
      </c>
      <c r="F44" s="115">
        <v>13107</v>
      </c>
      <c r="G44" s="114">
        <v>14044</v>
      </c>
      <c r="H44" s="114">
        <v>13893</v>
      </c>
      <c r="I44" s="114">
        <v>12530</v>
      </c>
      <c r="J44" s="140">
        <v>12748</v>
      </c>
      <c r="K44" s="114">
        <v>359</v>
      </c>
      <c r="L44" s="116">
        <v>2.8161280200815813</v>
      </c>
    </row>
    <row r="45" spans="1:12" s="110" customFormat="1" ht="15" customHeight="1" x14ac:dyDescent="0.2">
      <c r="A45" s="120"/>
      <c r="B45" s="119"/>
      <c r="C45" s="268" t="s">
        <v>106</v>
      </c>
      <c r="D45" s="182"/>
      <c r="E45" s="113">
        <v>40.718699931334399</v>
      </c>
      <c r="F45" s="115">
        <v>5337</v>
      </c>
      <c r="G45" s="114">
        <v>5675</v>
      </c>
      <c r="H45" s="114">
        <v>5637</v>
      </c>
      <c r="I45" s="114">
        <v>4842</v>
      </c>
      <c r="J45" s="140">
        <v>4952</v>
      </c>
      <c r="K45" s="114">
        <v>385</v>
      </c>
      <c r="L45" s="116">
        <v>7.774636510500808</v>
      </c>
    </row>
    <row r="46" spans="1:12" s="110" customFormat="1" ht="15" customHeight="1" x14ac:dyDescent="0.2">
      <c r="A46" s="123"/>
      <c r="B46" s="124"/>
      <c r="C46" s="260" t="s">
        <v>107</v>
      </c>
      <c r="D46" s="261"/>
      <c r="E46" s="125">
        <v>59.281300068665601</v>
      </c>
      <c r="F46" s="143">
        <v>7770</v>
      </c>
      <c r="G46" s="144">
        <v>8369</v>
      </c>
      <c r="H46" s="144">
        <v>8256</v>
      </c>
      <c r="I46" s="144">
        <v>7688</v>
      </c>
      <c r="J46" s="145">
        <v>7796</v>
      </c>
      <c r="K46" s="144">
        <v>-26</v>
      </c>
      <c r="L46" s="146">
        <v>-0.3335043612108774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70566</v>
      </c>
      <c r="E11" s="114">
        <v>74788</v>
      </c>
      <c r="F11" s="114">
        <v>73209</v>
      </c>
      <c r="G11" s="114">
        <v>71784</v>
      </c>
      <c r="H11" s="140">
        <v>70520</v>
      </c>
      <c r="I11" s="115">
        <v>46</v>
      </c>
      <c r="J11" s="116">
        <v>6.5229722064662501E-2</v>
      </c>
    </row>
    <row r="12" spans="1:15" s="110" customFormat="1" ht="24.95" customHeight="1" x14ac:dyDescent="0.2">
      <c r="A12" s="193" t="s">
        <v>132</v>
      </c>
      <c r="B12" s="194" t="s">
        <v>133</v>
      </c>
      <c r="C12" s="113">
        <v>0.24090921973755067</v>
      </c>
      <c r="D12" s="115">
        <v>170</v>
      </c>
      <c r="E12" s="114">
        <v>161</v>
      </c>
      <c r="F12" s="114">
        <v>174</v>
      </c>
      <c r="G12" s="114">
        <v>176</v>
      </c>
      <c r="H12" s="140">
        <v>170</v>
      </c>
      <c r="I12" s="115">
        <v>0</v>
      </c>
      <c r="J12" s="116">
        <v>0</v>
      </c>
    </row>
    <row r="13" spans="1:15" s="110" customFormat="1" ht="24.95" customHeight="1" x14ac:dyDescent="0.2">
      <c r="A13" s="193" t="s">
        <v>134</v>
      </c>
      <c r="B13" s="199" t="s">
        <v>214</v>
      </c>
      <c r="C13" s="113">
        <v>0.20406428024827822</v>
      </c>
      <c r="D13" s="115">
        <v>144</v>
      </c>
      <c r="E13" s="114">
        <v>155</v>
      </c>
      <c r="F13" s="114">
        <v>164</v>
      </c>
      <c r="G13" s="114">
        <v>160</v>
      </c>
      <c r="H13" s="140">
        <v>149</v>
      </c>
      <c r="I13" s="115">
        <v>-5</v>
      </c>
      <c r="J13" s="116">
        <v>-3.3557046979865772</v>
      </c>
    </row>
    <row r="14" spans="1:15" s="287" customFormat="1" ht="24.95" customHeight="1" x14ac:dyDescent="0.2">
      <c r="A14" s="193" t="s">
        <v>215</v>
      </c>
      <c r="B14" s="199" t="s">
        <v>137</v>
      </c>
      <c r="C14" s="113">
        <v>2.4657767196666951</v>
      </c>
      <c r="D14" s="115">
        <v>1740</v>
      </c>
      <c r="E14" s="114">
        <v>1898</v>
      </c>
      <c r="F14" s="114">
        <v>1870</v>
      </c>
      <c r="G14" s="114">
        <v>1900</v>
      </c>
      <c r="H14" s="140">
        <v>1887</v>
      </c>
      <c r="I14" s="115">
        <v>-147</v>
      </c>
      <c r="J14" s="116">
        <v>-7.7901430842607313</v>
      </c>
      <c r="K14" s="110"/>
      <c r="L14" s="110"/>
      <c r="M14" s="110"/>
      <c r="N14" s="110"/>
      <c r="O14" s="110"/>
    </row>
    <row r="15" spans="1:15" s="110" customFormat="1" ht="24.95" customHeight="1" x14ac:dyDescent="0.2">
      <c r="A15" s="193" t="s">
        <v>216</v>
      </c>
      <c r="B15" s="199" t="s">
        <v>217</v>
      </c>
      <c r="C15" s="113">
        <v>1.3505087435875633</v>
      </c>
      <c r="D15" s="115">
        <v>953</v>
      </c>
      <c r="E15" s="114">
        <v>1047</v>
      </c>
      <c r="F15" s="114">
        <v>1023</v>
      </c>
      <c r="G15" s="114">
        <v>1048</v>
      </c>
      <c r="H15" s="140">
        <v>1045</v>
      </c>
      <c r="I15" s="115">
        <v>-92</v>
      </c>
      <c r="J15" s="116">
        <v>-8.803827751196172</v>
      </c>
    </row>
    <row r="16" spans="1:15" s="287" customFormat="1" ht="24.95" customHeight="1" x14ac:dyDescent="0.2">
      <c r="A16" s="193" t="s">
        <v>218</v>
      </c>
      <c r="B16" s="199" t="s">
        <v>141</v>
      </c>
      <c r="C16" s="113">
        <v>0.91545503500269254</v>
      </c>
      <c r="D16" s="115">
        <v>646</v>
      </c>
      <c r="E16" s="114">
        <v>698</v>
      </c>
      <c r="F16" s="114">
        <v>697</v>
      </c>
      <c r="G16" s="114">
        <v>696</v>
      </c>
      <c r="H16" s="140">
        <v>689</v>
      </c>
      <c r="I16" s="115">
        <v>-43</v>
      </c>
      <c r="J16" s="116">
        <v>-6.2409288824383164</v>
      </c>
      <c r="K16" s="110"/>
      <c r="L16" s="110"/>
      <c r="M16" s="110"/>
      <c r="N16" s="110"/>
      <c r="O16" s="110"/>
    </row>
    <row r="17" spans="1:15" s="110" customFormat="1" ht="24.95" customHeight="1" x14ac:dyDescent="0.2">
      <c r="A17" s="193" t="s">
        <v>142</v>
      </c>
      <c r="B17" s="199" t="s">
        <v>220</v>
      </c>
      <c r="C17" s="113">
        <v>0.19981294107643907</v>
      </c>
      <c r="D17" s="115">
        <v>141</v>
      </c>
      <c r="E17" s="114">
        <v>153</v>
      </c>
      <c r="F17" s="114">
        <v>150</v>
      </c>
      <c r="G17" s="114">
        <v>156</v>
      </c>
      <c r="H17" s="140">
        <v>153</v>
      </c>
      <c r="I17" s="115">
        <v>-12</v>
      </c>
      <c r="J17" s="116">
        <v>-7.8431372549019605</v>
      </c>
    </row>
    <row r="18" spans="1:15" s="287" customFormat="1" ht="24.95" customHeight="1" x14ac:dyDescent="0.2">
      <c r="A18" s="201" t="s">
        <v>144</v>
      </c>
      <c r="B18" s="202" t="s">
        <v>145</v>
      </c>
      <c r="C18" s="113">
        <v>2.5522206161607572</v>
      </c>
      <c r="D18" s="115">
        <v>1801</v>
      </c>
      <c r="E18" s="114">
        <v>1815</v>
      </c>
      <c r="F18" s="114">
        <v>1832</v>
      </c>
      <c r="G18" s="114">
        <v>1806</v>
      </c>
      <c r="H18" s="140">
        <v>1782</v>
      </c>
      <c r="I18" s="115">
        <v>19</v>
      </c>
      <c r="J18" s="116">
        <v>1.0662177328843996</v>
      </c>
      <c r="K18" s="110"/>
      <c r="L18" s="110"/>
      <c r="M18" s="110"/>
      <c r="N18" s="110"/>
      <c r="O18" s="110"/>
    </row>
    <row r="19" spans="1:15" s="110" customFormat="1" ht="24.95" customHeight="1" x14ac:dyDescent="0.2">
      <c r="A19" s="193" t="s">
        <v>146</v>
      </c>
      <c r="B19" s="199" t="s">
        <v>147</v>
      </c>
      <c r="C19" s="113">
        <v>12.129070657257037</v>
      </c>
      <c r="D19" s="115">
        <v>8559</v>
      </c>
      <c r="E19" s="114">
        <v>9092</v>
      </c>
      <c r="F19" s="114">
        <v>8756</v>
      </c>
      <c r="G19" s="114">
        <v>8827</v>
      </c>
      <c r="H19" s="140">
        <v>8802</v>
      </c>
      <c r="I19" s="115">
        <v>-243</v>
      </c>
      <c r="J19" s="116">
        <v>-2.7607361963190185</v>
      </c>
    </row>
    <row r="20" spans="1:15" s="287" customFormat="1" ht="24.95" customHeight="1" x14ac:dyDescent="0.2">
      <c r="A20" s="193" t="s">
        <v>148</v>
      </c>
      <c r="B20" s="199" t="s">
        <v>149</v>
      </c>
      <c r="C20" s="113">
        <v>7.4540146812912731</v>
      </c>
      <c r="D20" s="115">
        <v>5260</v>
      </c>
      <c r="E20" s="114">
        <v>5110</v>
      </c>
      <c r="F20" s="114">
        <v>5049</v>
      </c>
      <c r="G20" s="114">
        <v>2180</v>
      </c>
      <c r="H20" s="140">
        <v>2157</v>
      </c>
      <c r="I20" s="115">
        <v>3103</v>
      </c>
      <c r="J20" s="116">
        <v>143.8572090866945</v>
      </c>
      <c r="K20" s="110"/>
      <c r="L20" s="110"/>
      <c r="M20" s="110"/>
      <c r="N20" s="110"/>
      <c r="O20" s="110"/>
    </row>
    <row r="21" spans="1:15" s="110" customFormat="1" ht="24.95" customHeight="1" x14ac:dyDescent="0.2">
      <c r="A21" s="201" t="s">
        <v>150</v>
      </c>
      <c r="B21" s="202" t="s">
        <v>151</v>
      </c>
      <c r="C21" s="113">
        <v>13.045942805317008</v>
      </c>
      <c r="D21" s="115">
        <v>9206</v>
      </c>
      <c r="E21" s="114">
        <v>10880</v>
      </c>
      <c r="F21" s="114">
        <v>10757</v>
      </c>
      <c r="G21" s="114">
        <v>10910</v>
      </c>
      <c r="H21" s="140">
        <v>10693</v>
      </c>
      <c r="I21" s="115">
        <v>-1487</v>
      </c>
      <c r="J21" s="116">
        <v>-13.906293837089684</v>
      </c>
    </row>
    <row r="22" spans="1:15" s="110" customFormat="1" ht="24.95" customHeight="1" x14ac:dyDescent="0.2">
      <c r="A22" s="201" t="s">
        <v>152</v>
      </c>
      <c r="B22" s="199" t="s">
        <v>153</v>
      </c>
      <c r="C22" s="113">
        <v>2.1412578295496414</v>
      </c>
      <c r="D22" s="115">
        <v>1511</v>
      </c>
      <c r="E22" s="114">
        <v>1518</v>
      </c>
      <c r="F22" s="114">
        <v>1480</v>
      </c>
      <c r="G22" s="114">
        <v>1494</v>
      </c>
      <c r="H22" s="140">
        <v>1489</v>
      </c>
      <c r="I22" s="115">
        <v>22</v>
      </c>
      <c r="J22" s="116">
        <v>1.4775016789791806</v>
      </c>
    </row>
    <row r="23" spans="1:15" s="110" customFormat="1" ht="24.95" customHeight="1" x14ac:dyDescent="0.2">
      <c r="A23" s="193" t="s">
        <v>154</v>
      </c>
      <c r="B23" s="199" t="s">
        <v>155</v>
      </c>
      <c r="C23" s="113">
        <v>0.90836946971629395</v>
      </c>
      <c r="D23" s="115">
        <v>641</v>
      </c>
      <c r="E23" s="114">
        <v>625</v>
      </c>
      <c r="F23" s="114">
        <v>601</v>
      </c>
      <c r="G23" s="114">
        <v>607</v>
      </c>
      <c r="H23" s="140">
        <v>606</v>
      </c>
      <c r="I23" s="115">
        <v>35</v>
      </c>
      <c r="J23" s="116">
        <v>5.775577557755776</v>
      </c>
    </row>
    <row r="24" spans="1:15" s="110" customFormat="1" ht="24.95" customHeight="1" x14ac:dyDescent="0.2">
      <c r="A24" s="193" t="s">
        <v>156</v>
      </c>
      <c r="B24" s="199" t="s">
        <v>221</v>
      </c>
      <c r="C24" s="113">
        <v>10.964203724173114</v>
      </c>
      <c r="D24" s="115">
        <v>7737</v>
      </c>
      <c r="E24" s="114">
        <v>7850</v>
      </c>
      <c r="F24" s="114">
        <v>7843</v>
      </c>
      <c r="G24" s="114">
        <v>8013</v>
      </c>
      <c r="H24" s="140">
        <v>7856</v>
      </c>
      <c r="I24" s="115">
        <v>-119</v>
      </c>
      <c r="J24" s="116">
        <v>-1.5147657841140529</v>
      </c>
    </row>
    <row r="25" spans="1:15" s="110" customFormat="1" ht="24.95" customHeight="1" x14ac:dyDescent="0.2">
      <c r="A25" s="193" t="s">
        <v>222</v>
      </c>
      <c r="B25" s="204" t="s">
        <v>159</v>
      </c>
      <c r="C25" s="113">
        <v>19.019074341750986</v>
      </c>
      <c r="D25" s="115">
        <v>13421</v>
      </c>
      <c r="E25" s="114">
        <v>13918</v>
      </c>
      <c r="F25" s="114">
        <v>13909</v>
      </c>
      <c r="G25" s="114">
        <v>13808</v>
      </c>
      <c r="H25" s="140">
        <v>13963</v>
      </c>
      <c r="I25" s="115">
        <v>-542</v>
      </c>
      <c r="J25" s="116">
        <v>-3.8816873164792667</v>
      </c>
    </row>
    <row r="26" spans="1:15" s="110" customFormat="1" ht="24.95" customHeight="1" x14ac:dyDescent="0.2">
      <c r="A26" s="201">
        <v>782.78300000000002</v>
      </c>
      <c r="B26" s="203" t="s">
        <v>160</v>
      </c>
      <c r="C26" s="113">
        <v>1.3547600827594026</v>
      </c>
      <c r="D26" s="115">
        <v>956</v>
      </c>
      <c r="E26" s="114">
        <v>1241</v>
      </c>
      <c r="F26" s="114">
        <v>1205</v>
      </c>
      <c r="G26" s="114">
        <v>1131</v>
      </c>
      <c r="H26" s="140">
        <v>1058</v>
      </c>
      <c r="I26" s="115">
        <v>-102</v>
      </c>
      <c r="J26" s="116">
        <v>-9.640831758034027</v>
      </c>
    </row>
    <row r="27" spans="1:15" s="110" customFormat="1" ht="24.95" customHeight="1" x14ac:dyDescent="0.2">
      <c r="A27" s="193" t="s">
        <v>161</v>
      </c>
      <c r="B27" s="199" t="s">
        <v>162</v>
      </c>
      <c r="C27" s="113">
        <v>0.86585607799790265</v>
      </c>
      <c r="D27" s="115">
        <v>611</v>
      </c>
      <c r="E27" s="114">
        <v>594</v>
      </c>
      <c r="F27" s="114">
        <v>583</v>
      </c>
      <c r="G27" s="114">
        <v>600</v>
      </c>
      <c r="H27" s="140">
        <v>596</v>
      </c>
      <c r="I27" s="115">
        <v>15</v>
      </c>
      <c r="J27" s="116">
        <v>2.5167785234899327</v>
      </c>
    </row>
    <row r="28" spans="1:15" s="110" customFormat="1" ht="24.95" customHeight="1" x14ac:dyDescent="0.2">
      <c r="A28" s="193" t="s">
        <v>163</v>
      </c>
      <c r="B28" s="199" t="s">
        <v>164</v>
      </c>
      <c r="C28" s="113">
        <v>5.1880509027010175</v>
      </c>
      <c r="D28" s="115">
        <v>3661</v>
      </c>
      <c r="E28" s="114">
        <v>4332</v>
      </c>
      <c r="F28" s="114">
        <v>3626</v>
      </c>
      <c r="G28" s="114">
        <v>4329</v>
      </c>
      <c r="H28" s="140">
        <v>3755</v>
      </c>
      <c r="I28" s="115">
        <v>-94</v>
      </c>
      <c r="J28" s="116">
        <v>-2.5033288948069239</v>
      </c>
    </row>
    <row r="29" spans="1:15" s="110" customFormat="1" ht="24.95" customHeight="1" x14ac:dyDescent="0.2">
      <c r="A29" s="193">
        <v>86</v>
      </c>
      <c r="B29" s="199" t="s">
        <v>165</v>
      </c>
      <c r="C29" s="113">
        <v>4.8054303772354956</v>
      </c>
      <c r="D29" s="115">
        <v>3391</v>
      </c>
      <c r="E29" s="114">
        <v>3416</v>
      </c>
      <c r="F29" s="114">
        <v>3435</v>
      </c>
      <c r="G29" s="114">
        <v>3416</v>
      </c>
      <c r="H29" s="140">
        <v>3397</v>
      </c>
      <c r="I29" s="115">
        <v>-6</v>
      </c>
      <c r="J29" s="116">
        <v>-0.17662643508978509</v>
      </c>
    </row>
    <row r="30" spans="1:15" s="110" customFormat="1" ht="24.95" customHeight="1" x14ac:dyDescent="0.2">
      <c r="A30" s="193">
        <v>87.88</v>
      </c>
      <c r="B30" s="204" t="s">
        <v>166</v>
      </c>
      <c r="C30" s="113">
        <v>5.5139869058753508</v>
      </c>
      <c r="D30" s="115">
        <v>3891</v>
      </c>
      <c r="E30" s="114">
        <v>3844</v>
      </c>
      <c r="F30" s="114">
        <v>3795</v>
      </c>
      <c r="G30" s="114">
        <v>3846</v>
      </c>
      <c r="H30" s="140">
        <v>3801</v>
      </c>
      <c r="I30" s="115">
        <v>90</v>
      </c>
      <c r="J30" s="116">
        <v>2.367797947908445</v>
      </c>
    </row>
    <row r="31" spans="1:15" s="110" customFormat="1" ht="24.95" customHeight="1" x14ac:dyDescent="0.2">
      <c r="A31" s="193" t="s">
        <v>167</v>
      </c>
      <c r="B31" s="199" t="s">
        <v>168</v>
      </c>
      <c r="C31" s="113">
        <v>11.144177082447637</v>
      </c>
      <c r="D31" s="115">
        <v>7864</v>
      </c>
      <c r="E31" s="114">
        <v>8336</v>
      </c>
      <c r="F31" s="114">
        <v>8128</v>
      </c>
      <c r="G31" s="114">
        <v>8579</v>
      </c>
      <c r="H31" s="140">
        <v>8357</v>
      </c>
      <c r="I31" s="115">
        <v>-493</v>
      </c>
      <c r="J31" s="116">
        <v>-5.8992461409596748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0.24090921973755067</v>
      </c>
      <c r="D34" s="115">
        <v>170</v>
      </c>
      <c r="E34" s="114">
        <v>161</v>
      </c>
      <c r="F34" s="114">
        <v>174</v>
      </c>
      <c r="G34" s="114">
        <v>176</v>
      </c>
      <c r="H34" s="140">
        <v>170</v>
      </c>
      <c r="I34" s="115">
        <v>0</v>
      </c>
      <c r="J34" s="116">
        <v>0</v>
      </c>
    </row>
    <row r="35" spans="1:10" s="110" customFormat="1" ht="24.95" customHeight="1" x14ac:dyDescent="0.2">
      <c r="A35" s="292" t="s">
        <v>171</v>
      </c>
      <c r="B35" s="293" t="s">
        <v>172</v>
      </c>
      <c r="C35" s="113">
        <v>5.2220616160757309</v>
      </c>
      <c r="D35" s="115">
        <v>3685</v>
      </c>
      <c r="E35" s="114">
        <v>3868</v>
      </c>
      <c r="F35" s="114">
        <v>3866</v>
      </c>
      <c r="G35" s="114">
        <v>3866</v>
      </c>
      <c r="H35" s="140">
        <v>3818</v>
      </c>
      <c r="I35" s="115">
        <v>-133</v>
      </c>
      <c r="J35" s="116">
        <v>-3.4834992142482974</v>
      </c>
    </row>
    <row r="36" spans="1:10" s="110" customFormat="1" ht="24.95" customHeight="1" x14ac:dyDescent="0.2">
      <c r="A36" s="294" t="s">
        <v>173</v>
      </c>
      <c r="B36" s="295" t="s">
        <v>174</v>
      </c>
      <c r="C36" s="125">
        <v>94.534194938072162</v>
      </c>
      <c r="D36" s="143">
        <v>66709</v>
      </c>
      <c r="E36" s="144">
        <v>70756</v>
      </c>
      <c r="F36" s="144">
        <v>69167</v>
      </c>
      <c r="G36" s="144">
        <v>67740</v>
      </c>
      <c r="H36" s="145">
        <v>66530</v>
      </c>
      <c r="I36" s="143">
        <v>179</v>
      </c>
      <c r="J36" s="146">
        <v>0.26905155568916278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70566</v>
      </c>
      <c r="F11" s="264">
        <v>74788</v>
      </c>
      <c r="G11" s="264">
        <v>73209</v>
      </c>
      <c r="H11" s="264">
        <v>71784</v>
      </c>
      <c r="I11" s="265">
        <v>70520</v>
      </c>
      <c r="J11" s="263">
        <v>46</v>
      </c>
      <c r="K11" s="266">
        <v>6.5229722064662501E-2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43.770371000198395</v>
      </c>
      <c r="E13" s="115">
        <v>30887</v>
      </c>
      <c r="F13" s="114">
        <v>32263</v>
      </c>
      <c r="G13" s="114">
        <v>31935</v>
      </c>
      <c r="H13" s="114">
        <v>29112</v>
      </c>
      <c r="I13" s="140">
        <v>29033</v>
      </c>
      <c r="J13" s="115">
        <v>1854</v>
      </c>
      <c r="K13" s="116">
        <v>6.3858368063927253</v>
      </c>
    </row>
    <row r="14" spans="1:15" ht="15.95" customHeight="1" x14ac:dyDescent="0.2">
      <c r="A14" s="306" t="s">
        <v>230</v>
      </c>
      <c r="B14" s="307"/>
      <c r="C14" s="308"/>
      <c r="D14" s="113">
        <v>41.069353513023266</v>
      </c>
      <c r="E14" s="115">
        <v>28981</v>
      </c>
      <c r="F14" s="114">
        <v>31049</v>
      </c>
      <c r="G14" s="114">
        <v>30743</v>
      </c>
      <c r="H14" s="114">
        <v>31266</v>
      </c>
      <c r="I14" s="140">
        <v>30833</v>
      </c>
      <c r="J14" s="115">
        <v>-1852</v>
      </c>
      <c r="K14" s="116">
        <v>-6.0065514221775373</v>
      </c>
    </row>
    <row r="15" spans="1:15" ht="15.95" customHeight="1" x14ac:dyDescent="0.2">
      <c r="A15" s="306" t="s">
        <v>231</v>
      </c>
      <c r="B15" s="307"/>
      <c r="C15" s="308"/>
      <c r="D15" s="113">
        <v>5.6982116033217132</v>
      </c>
      <c r="E15" s="115">
        <v>4021</v>
      </c>
      <c r="F15" s="114">
        <v>4114</v>
      </c>
      <c r="G15" s="114">
        <v>3996</v>
      </c>
      <c r="H15" s="114">
        <v>4046</v>
      </c>
      <c r="I15" s="140">
        <v>3906</v>
      </c>
      <c r="J15" s="115">
        <v>115</v>
      </c>
      <c r="K15" s="116">
        <v>2.944188428059396</v>
      </c>
    </row>
    <row r="16" spans="1:15" ht="15.95" customHeight="1" x14ac:dyDescent="0.2">
      <c r="A16" s="306" t="s">
        <v>232</v>
      </c>
      <c r="B16" s="307"/>
      <c r="C16" s="308"/>
      <c r="D16" s="113">
        <v>6.3628376271858968</v>
      </c>
      <c r="E16" s="115">
        <v>4490</v>
      </c>
      <c r="F16" s="114">
        <v>5107</v>
      </c>
      <c r="G16" s="114">
        <v>4328</v>
      </c>
      <c r="H16" s="114">
        <v>5070</v>
      </c>
      <c r="I16" s="140">
        <v>4543</v>
      </c>
      <c r="J16" s="115">
        <v>-53</v>
      </c>
      <c r="K16" s="116">
        <v>-1.1666299801893023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0.25366323725306805</v>
      </c>
      <c r="E18" s="115">
        <v>179</v>
      </c>
      <c r="F18" s="114">
        <v>179</v>
      </c>
      <c r="G18" s="114">
        <v>198</v>
      </c>
      <c r="H18" s="114">
        <v>196</v>
      </c>
      <c r="I18" s="140">
        <v>173</v>
      </c>
      <c r="J18" s="115">
        <v>6</v>
      </c>
      <c r="K18" s="116">
        <v>3.4682080924855492</v>
      </c>
    </row>
    <row r="19" spans="1:11" ht="14.1" customHeight="1" x14ac:dyDescent="0.2">
      <c r="A19" s="306" t="s">
        <v>235</v>
      </c>
      <c r="B19" s="307" t="s">
        <v>236</v>
      </c>
      <c r="C19" s="308"/>
      <c r="D19" s="113">
        <v>9.7780800952299976E-2</v>
      </c>
      <c r="E19" s="115">
        <v>69</v>
      </c>
      <c r="F19" s="114">
        <v>67</v>
      </c>
      <c r="G19" s="114">
        <v>77</v>
      </c>
      <c r="H19" s="114">
        <v>79</v>
      </c>
      <c r="I19" s="140">
        <v>63</v>
      </c>
      <c r="J19" s="115">
        <v>6</v>
      </c>
      <c r="K19" s="116">
        <v>9.5238095238095237</v>
      </c>
    </row>
    <row r="20" spans="1:11" ht="14.1" customHeight="1" x14ac:dyDescent="0.2">
      <c r="A20" s="306">
        <v>12</v>
      </c>
      <c r="B20" s="307" t="s">
        <v>237</v>
      </c>
      <c r="C20" s="308"/>
      <c r="D20" s="113">
        <v>0.50024090921973752</v>
      </c>
      <c r="E20" s="115">
        <v>353</v>
      </c>
      <c r="F20" s="114">
        <v>344</v>
      </c>
      <c r="G20" s="114">
        <v>357</v>
      </c>
      <c r="H20" s="114">
        <v>361</v>
      </c>
      <c r="I20" s="140">
        <v>339</v>
      </c>
      <c r="J20" s="115">
        <v>14</v>
      </c>
      <c r="K20" s="116">
        <v>4.1297935103244834</v>
      </c>
    </row>
    <row r="21" spans="1:11" ht="14.1" customHeight="1" x14ac:dyDescent="0.2">
      <c r="A21" s="306">
        <v>21</v>
      </c>
      <c r="B21" s="307" t="s">
        <v>238</v>
      </c>
      <c r="C21" s="308"/>
      <c r="D21" s="113">
        <v>5.6684522291188394E-2</v>
      </c>
      <c r="E21" s="115">
        <v>40</v>
      </c>
      <c r="F21" s="114">
        <v>40</v>
      </c>
      <c r="G21" s="114">
        <v>46</v>
      </c>
      <c r="H21" s="114">
        <v>52</v>
      </c>
      <c r="I21" s="140">
        <v>53</v>
      </c>
      <c r="J21" s="115">
        <v>-13</v>
      </c>
      <c r="K21" s="116">
        <v>-24.528301886792452</v>
      </c>
    </row>
    <row r="22" spans="1:11" ht="14.1" customHeight="1" x14ac:dyDescent="0.2">
      <c r="A22" s="306">
        <v>22</v>
      </c>
      <c r="B22" s="307" t="s">
        <v>239</v>
      </c>
      <c r="C22" s="308"/>
      <c r="D22" s="113">
        <v>0.14312841878525068</v>
      </c>
      <c r="E22" s="115">
        <v>101</v>
      </c>
      <c r="F22" s="114">
        <v>106</v>
      </c>
      <c r="G22" s="114">
        <v>106</v>
      </c>
      <c r="H22" s="114">
        <v>111</v>
      </c>
      <c r="I22" s="140">
        <v>107</v>
      </c>
      <c r="J22" s="115">
        <v>-6</v>
      </c>
      <c r="K22" s="116">
        <v>-5.6074766355140184</v>
      </c>
    </row>
    <row r="23" spans="1:11" ht="14.1" customHeight="1" x14ac:dyDescent="0.2">
      <c r="A23" s="306">
        <v>23</v>
      </c>
      <c r="B23" s="307" t="s">
        <v>240</v>
      </c>
      <c r="C23" s="308"/>
      <c r="D23" s="113">
        <v>0.53283450953717093</v>
      </c>
      <c r="E23" s="115">
        <v>376</v>
      </c>
      <c r="F23" s="114">
        <v>393</v>
      </c>
      <c r="G23" s="114">
        <v>396</v>
      </c>
      <c r="H23" s="114">
        <v>385</v>
      </c>
      <c r="I23" s="140">
        <v>430</v>
      </c>
      <c r="J23" s="115">
        <v>-54</v>
      </c>
      <c r="K23" s="116">
        <v>-12.55813953488372</v>
      </c>
    </row>
    <row r="24" spans="1:11" ht="14.1" customHeight="1" x14ac:dyDescent="0.2">
      <c r="A24" s="306">
        <v>24</v>
      </c>
      <c r="B24" s="307" t="s">
        <v>241</v>
      </c>
      <c r="C24" s="308"/>
      <c r="D24" s="113">
        <v>0.2168182977637956</v>
      </c>
      <c r="E24" s="115">
        <v>153</v>
      </c>
      <c r="F24" s="114">
        <v>157</v>
      </c>
      <c r="G24" s="114">
        <v>156</v>
      </c>
      <c r="H24" s="114">
        <v>160</v>
      </c>
      <c r="I24" s="140">
        <v>156</v>
      </c>
      <c r="J24" s="115">
        <v>-3</v>
      </c>
      <c r="K24" s="116">
        <v>-1.9230769230769231</v>
      </c>
    </row>
    <row r="25" spans="1:11" ht="14.1" customHeight="1" x14ac:dyDescent="0.2">
      <c r="A25" s="306">
        <v>25</v>
      </c>
      <c r="B25" s="307" t="s">
        <v>242</v>
      </c>
      <c r="C25" s="308"/>
      <c r="D25" s="113">
        <v>0.60794150157299554</v>
      </c>
      <c r="E25" s="115">
        <v>429</v>
      </c>
      <c r="F25" s="114">
        <v>493</v>
      </c>
      <c r="G25" s="114">
        <v>512</v>
      </c>
      <c r="H25" s="114">
        <v>535</v>
      </c>
      <c r="I25" s="140">
        <v>521</v>
      </c>
      <c r="J25" s="115">
        <v>-92</v>
      </c>
      <c r="K25" s="116">
        <v>-17.658349328214971</v>
      </c>
    </row>
    <row r="26" spans="1:11" ht="14.1" customHeight="1" x14ac:dyDescent="0.2">
      <c r="A26" s="306">
        <v>26</v>
      </c>
      <c r="B26" s="307" t="s">
        <v>243</v>
      </c>
      <c r="C26" s="308"/>
      <c r="D26" s="113">
        <v>0.41663123884023467</v>
      </c>
      <c r="E26" s="115">
        <v>294</v>
      </c>
      <c r="F26" s="114">
        <v>325</v>
      </c>
      <c r="G26" s="114">
        <v>320</v>
      </c>
      <c r="H26" s="114">
        <v>332</v>
      </c>
      <c r="I26" s="140">
        <v>337</v>
      </c>
      <c r="J26" s="115">
        <v>-43</v>
      </c>
      <c r="K26" s="116">
        <v>-12.759643916913946</v>
      </c>
    </row>
    <row r="27" spans="1:11" ht="14.1" customHeight="1" x14ac:dyDescent="0.2">
      <c r="A27" s="306">
        <v>27</v>
      </c>
      <c r="B27" s="307" t="s">
        <v>244</v>
      </c>
      <c r="C27" s="308"/>
      <c r="D27" s="113">
        <v>0.35852960349176655</v>
      </c>
      <c r="E27" s="115">
        <v>253</v>
      </c>
      <c r="F27" s="114">
        <v>280</v>
      </c>
      <c r="G27" s="114">
        <v>286</v>
      </c>
      <c r="H27" s="114">
        <v>300</v>
      </c>
      <c r="I27" s="140">
        <v>283</v>
      </c>
      <c r="J27" s="115">
        <v>-30</v>
      </c>
      <c r="K27" s="116">
        <v>-10.600706713780919</v>
      </c>
    </row>
    <row r="28" spans="1:11" ht="14.1" customHeight="1" x14ac:dyDescent="0.2">
      <c r="A28" s="306">
        <v>28</v>
      </c>
      <c r="B28" s="307" t="s">
        <v>245</v>
      </c>
      <c r="C28" s="308"/>
      <c r="D28" s="113">
        <v>0.20123005413371878</v>
      </c>
      <c r="E28" s="115">
        <v>142</v>
      </c>
      <c r="F28" s="114">
        <v>164</v>
      </c>
      <c r="G28" s="114">
        <v>186</v>
      </c>
      <c r="H28" s="114">
        <v>184</v>
      </c>
      <c r="I28" s="140">
        <v>173</v>
      </c>
      <c r="J28" s="115">
        <v>-31</v>
      </c>
      <c r="K28" s="116">
        <v>-17.919075144508671</v>
      </c>
    </row>
    <row r="29" spans="1:11" ht="14.1" customHeight="1" x14ac:dyDescent="0.2">
      <c r="A29" s="306">
        <v>29</v>
      </c>
      <c r="B29" s="307" t="s">
        <v>246</v>
      </c>
      <c r="C29" s="308"/>
      <c r="D29" s="113">
        <v>2.8639854887622933</v>
      </c>
      <c r="E29" s="115">
        <v>2021</v>
      </c>
      <c r="F29" s="114">
        <v>2333</v>
      </c>
      <c r="G29" s="114">
        <v>2308</v>
      </c>
      <c r="H29" s="114">
        <v>2324</v>
      </c>
      <c r="I29" s="140">
        <v>2308</v>
      </c>
      <c r="J29" s="115">
        <v>-287</v>
      </c>
      <c r="K29" s="116">
        <v>-12.435008665511265</v>
      </c>
    </row>
    <row r="30" spans="1:11" ht="14.1" customHeight="1" x14ac:dyDescent="0.2">
      <c r="A30" s="306" t="s">
        <v>247</v>
      </c>
      <c r="B30" s="307" t="s">
        <v>248</v>
      </c>
      <c r="C30" s="308"/>
      <c r="D30" s="113">
        <v>0.29759374202873906</v>
      </c>
      <c r="E30" s="115">
        <v>210</v>
      </c>
      <c r="F30" s="114">
        <v>216</v>
      </c>
      <c r="G30" s="114">
        <v>208</v>
      </c>
      <c r="H30" s="114">
        <v>219</v>
      </c>
      <c r="I30" s="140">
        <v>219</v>
      </c>
      <c r="J30" s="115">
        <v>-9</v>
      </c>
      <c r="K30" s="116">
        <v>-4.1095890410958908</v>
      </c>
    </row>
    <row r="31" spans="1:11" ht="14.1" customHeight="1" x14ac:dyDescent="0.2">
      <c r="A31" s="306" t="s">
        <v>249</v>
      </c>
      <c r="B31" s="307" t="s">
        <v>250</v>
      </c>
      <c r="C31" s="308"/>
      <c r="D31" s="113">
        <v>2.5508035031034777</v>
      </c>
      <c r="E31" s="115">
        <v>1800</v>
      </c>
      <c r="F31" s="114">
        <v>2105</v>
      </c>
      <c r="G31" s="114">
        <v>2087</v>
      </c>
      <c r="H31" s="114">
        <v>2090</v>
      </c>
      <c r="I31" s="140">
        <v>2074</v>
      </c>
      <c r="J31" s="115">
        <v>-274</v>
      </c>
      <c r="K31" s="116">
        <v>-13.211186113789779</v>
      </c>
    </row>
    <row r="32" spans="1:11" ht="14.1" customHeight="1" x14ac:dyDescent="0.2">
      <c r="A32" s="306">
        <v>31</v>
      </c>
      <c r="B32" s="307" t="s">
        <v>251</v>
      </c>
      <c r="C32" s="308"/>
      <c r="D32" s="113">
        <v>0.24090921973755067</v>
      </c>
      <c r="E32" s="115">
        <v>170</v>
      </c>
      <c r="F32" s="114">
        <v>169</v>
      </c>
      <c r="G32" s="114">
        <v>165</v>
      </c>
      <c r="H32" s="114">
        <v>198</v>
      </c>
      <c r="I32" s="140">
        <v>198</v>
      </c>
      <c r="J32" s="115">
        <v>-28</v>
      </c>
      <c r="K32" s="116">
        <v>-14.141414141414142</v>
      </c>
    </row>
    <row r="33" spans="1:11" ht="14.1" customHeight="1" x14ac:dyDescent="0.2">
      <c r="A33" s="306">
        <v>32</v>
      </c>
      <c r="B33" s="307" t="s">
        <v>252</v>
      </c>
      <c r="C33" s="308"/>
      <c r="D33" s="113">
        <v>0.41096278661111585</v>
      </c>
      <c r="E33" s="115">
        <v>290</v>
      </c>
      <c r="F33" s="114">
        <v>264</v>
      </c>
      <c r="G33" s="114">
        <v>269</v>
      </c>
      <c r="H33" s="114">
        <v>261</v>
      </c>
      <c r="I33" s="140">
        <v>253</v>
      </c>
      <c r="J33" s="115">
        <v>37</v>
      </c>
      <c r="K33" s="116">
        <v>14.624505928853756</v>
      </c>
    </row>
    <row r="34" spans="1:11" ht="14.1" customHeight="1" x14ac:dyDescent="0.2">
      <c r="A34" s="306">
        <v>33</v>
      </c>
      <c r="B34" s="307" t="s">
        <v>253</v>
      </c>
      <c r="C34" s="308"/>
      <c r="D34" s="113">
        <v>0.31459909871609559</v>
      </c>
      <c r="E34" s="115">
        <v>222</v>
      </c>
      <c r="F34" s="114">
        <v>240</v>
      </c>
      <c r="G34" s="114">
        <v>247</v>
      </c>
      <c r="H34" s="114">
        <v>250</v>
      </c>
      <c r="I34" s="140">
        <v>229</v>
      </c>
      <c r="J34" s="115">
        <v>-7</v>
      </c>
      <c r="K34" s="116">
        <v>-3.0567685589519651</v>
      </c>
    </row>
    <row r="35" spans="1:11" ht="14.1" customHeight="1" x14ac:dyDescent="0.2">
      <c r="A35" s="306">
        <v>34</v>
      </c>
      <c r="B35" s="307" t="s">
        <v>254</v>
      </c>
      <c r="C35" s="308"/>
      <c r="D35" s="113">
        <v>3.3231301193209193</v>
      </c>
      <c r="E35" s="115">
        <v>2345</v>
      </c>
      <c r="F35" s="114">
        <v>2411</v>
      </c>
      <c r="G35" s="114">
        <v>2417</v>
      </c>
      <c r="H35" s="114">
        <v>2395</v>
      </c>
      <c r="I35" s="140">
        <v>2372</v>
      </c>
      <c r="J35" s="115">
        <v>-27</v>
      </c>
      <c r="K35" s="116">
        <v>-1.1382799325463744</v>
      </c>
    </row>
    <row r="36" spans="1:11" ht="14.1" customHeight="1" x14ac:dyDescent="0.2">
      <c r="A36" s="306">
        <v>41</v>
      </c>
      <c r="B36" s="307" t="s">
        <v>255</v>
      </c>
      <c r="C36" s="308"/>
      <c r="D36" s="113">
        <v>0.38687186463736079</v>
      </c>
      <c r="E36" s="115">
        <v>273</v>
      </c>
      <c r="F36" s="114">
        <v>279</v>
      </c>
      <c r="G36" s="114">
        <v>283</v>
      </c>
      <c r="H36" s="114">
        <v>290</v>
      </c>
      <c r="I36" s="140">
        <v>295</v>
      </c>
      <c r="J36" s="115">
        <v>-22</v>
      </c>
      <c r="K36" s="116">
        <v>-7.4576271186440675</v>
      </c>
    </row>
    <row r="37" spans="1:11" ht="14.1" customHeight="1" x14ac:dyDescent="0.2">
      <c r="A37" s="306">
        <v>42</v>
      </c>
      <c r="B37" s="307" t="s">
        <v>256</v>
      </c>
      <c r="C37" s="308"/>
      <c r="D37" s="113" t="s">
        <v>513</v>
      </c>
      <c r="E37" s="115" t="s">
        <v>513</v>
      </c>
      <c r="F37" s="114">
        <v>25</v>
      </c>
      <c r="G37" s="114">
        <v>29</v>
      </c>
      <c r="H37" s="114">
        <v>27</v>
      </c>
      <c r="I37" s="140">
        <v>29</v>
      </c>
      <c r="J37" s="115" t="s">
        <v>513</v>
      </c>
      <c r="K37" s="116" t="s">
        <v>513</v>
      </c>
    </row>
    <row r="38" spans="1:11" ht="14.1" customHeight="1" x14ac:dyDescent="0.2">
      <c r="A38" s="306">
        <v>43</v>
      </c>
      <c r="B38" s="307" t="s">
        <v>257</v>
      </c>
      <c r="C38" s="308"/>
      <c r="D38" s="113">
        <v>0.59518748405747812</v>
      </c>
      <c r="E38" s="115">
        <v>420</v>
      </c>
      <c r="F38" s="114">
        <v>412</v>
      </c>
      <c r="G38" s="114">
        <v>408</v>
      </c>
      <c r="H38" s="114">
        <v>402</v>
      </c>
      <c r="I38" s="140">
        <v>390</v>
      </c>
      <c r="J38" s="115">
        <v>30</v>
      </c>
      <c r="K38" s="116">
        <v>7.6923076923076925</v>
      </c>
    </row>
    <row r="39" spans="1:11" ht="14.1" customHeight="1" x14ac:dyDescent="0.2">
      <c r="A39" s="306">
        <v>51</v>
      </c>
      <c r="B39" s="307" t="s">
        <v>258</v>
      </c>
      <c r="C39" s="308"/>
      <c r="D39" s="113">
        <v>7.6538276223677126</v>
      </c>
      <c r="E39" s="115">
        <v>5401</v>
      </c>
      <c r="F39" s="114">
        <v>5321</v>
      </c>
      <c r="G39" s="114">
        <v>5170</v>
      </c>
      <c r="H39" s="114">
        <v>2306</v>
      </c>
      <c r="I39" s="140">
        <v>2274</v>
      </c>
      <c r="J39" s="115">
        <v>3127</v>
      </c>
      <c r="K39" s="116">
        <v>137.51099384344766</v>
      </c>
    </row>
    <row r="40" spans="1:11" ht="14.1" customHeight="1" x14ac:dyDescent="0.2">
      <c r="A40" s="306" t="s">
        <v>259</v>
      </c>
      <c r="B40" s="307" t="s">
        <v>260</v>
      </c>
      <c r="C40" s="308"/>
      <c r="D40" s="113">
        <v>7.4029986112292034</v>
      </c>
      <c r="E40" s="115">
        <v>5224</v>
      </c>
      <c r="F40" s="114">
        <v>5173</v>
      </c>
      <c r="G40" s="114">
        <v>5041</v>
      </c>
      <c r="H40" s="114">
        <v>2187</v>
      </c>
      <c r="I40" s="140">
        <v>2169</v>
      </c>
      <c r="J40" s="115">
        <v>3055</v>
      </c>
      <c r="K40" s="116">
        <v>140.84831719686491</v>
      </c>
    </row>
    <row r="41" spans="1:11" ht="14.1" customHeight="1" x14ac:dyDescent="0.2">
      <c r="A41" s="306"/>
      <c r="B41" s="307" t="s">
        <v>261</v>
      </c>
      <c r="C41" s="308"/>
      <c r="D41" s="113">
        <v>1.9060170620412096</v>
      </c>
      <c r="E41" s="115">
        <v>1345</v>
      </c>
      <c r="F41" s="114">
        <v>1523</v>
      </c>
      <c r="G41" s="114">
        <v>1451</v>
      </c>
      <c r="H41" s="114">
        <v>1446</v>
      </c>
      <c r="I41" s="140">
        <v>1459</v>
      </c>
      <c r="J41" s="115">
        <v>-114</v>
      </c>
      <c r="K41" s="116">
        <v>-7.8135709389993142</v>
      </c>
    </row>
    <row r="42" spans="1:11" ht="14.1" customHeight="1" x14ac:dyDescent="0.2">
      <c r="A42" s="306">
        <v>52</v>
      </c>
      <c r="B42" s="307" t="s">
        <v>262</v>
      </c>
      <c r="C42" s="308"/>
      <c r="D42" s="113">
        <v>3.2040926225094237</v>
      </c>
      <c r="E42" s="115">
        <v>2261</v>
      </c>
      <c r="F42" s="114">
        <v>2344</v>
      </c>
      <c r="G42" s="114">
        <v>2332</v>
      </c>
      <c r="H42" s="114">
        <v>2328</v>
      </c>
      <c r="I42" s="140">
        <v>2365</v>
      </c>
      <c r="J42" s="115">
        <v>-104</v>
      </c>
      <c r="K42" s="116">
        <v>-4.397463002114165</v>
      </c>
    </row>
    <row r="43" spans="1:11" ht="14.1" customHeight="1" x14ac:dyDescent="0.2">
      <c r="A43" s="306" t="s">
        <v>263</v>
      </c>
      <c r="B43" s="307" t="s">
        <v>264</v>
      </c>
      <c r="C43" s="308"/>
      <c r="D43" s="113">
        <v>3.1601621177337527</v>
      </c>
      <c r="E43" s="115">
        <v>2230</v>
      </c>
      <c r="F43" s="114">
        <v>2312</v>
      </c>
      <c r="G43" s="114">
        <v>2302</v>
      </c>
      <c r="H43" s="114">
        <v>2297</v>
      </c>
      <c r="I43" s="140">
        <v>2340</v>
      </c>
      <c r="J43" s="115">
        <v>-110</v>
      </c>
      <c r="K43" s="116">
        <v>-4.700854700854701</v>
      </c>
    </row>
    <row r="44" spans="1:11" ht="14.1" customHeight="1" x14ac:dyDescent="0.2">
      <c r="A44" s="306">
        <v>53</v>
      </c>
      <c r="B44" s="307" t="s">
        <v>265</v>
      </c>
      <c r="C44" s="308"/>
      <c r="D44" s="113">
        <v>2.2475413088456198</v>
      </c>
      <c r="E44" s="115">
        <v>1586</v>
      </c>
      <c r="F44" s="114">
        <v>1576</v>
      </c>
      <c r="G44" s="114">
        <v>1575</v>
      </c>
      <c r="H44" s="114">
        <v>1591</v>
      </c>
      <c r="I44" s="140">
        <v>1680</v>
      </c>
      <c r="J44" s="115">
        <v>-94</v>
      </c>
      <c r="K44" s="116">
        <v>-5.5952380952380949</v>
      </c>
    </row>
    <row r="45" spans="1:11" ht="14.1" customHeight="1" x14ac:dyDescent="0.2">
      <c r="A45" s="306" t="s">
        <v>266</v>
      </c>
      <c r="B45" s="307" t="s">
        <v>267</v>
      </c>
      <c r="C45" s="308"/>
      <c r="D45" s="113">
        <v>2.2305359521582631</v>
      </c>
      <c r="E45" s="115">
        <v>1574</v>
      </c>
      <c r="F45" s="114">
        <v>1563</v>
      </c>
      <c r="G45" s="114">
        <v>1562</v>
      </c>
      <c r="H45" s="114">
        <v>1578</v>
      </c>
      <c r="I45" s="140">
        <v>1667</v>
      </c>
      <c r="J45" s="115">
        <v>-93</v>
      </c>
      <c r="K45" s="116">
        <v>-5.5788842231553692</v>
      </c>
    </row>
    <row r="46" spans="1:11" ht="14.1" customHeight="1" x14ac:dyDescent="0.2">
      <c r="A46" s="306">
        <v>54</v>
      </c>
      <c r="B46" s="307" t="s">
        <v>268</v>
      </c>
      <c r="C46" s="308"/>
      <c r="D46" s="113">
        <v>20.94918232576595</v>
      </c>
      <c r="E46" s="115">
        <v>14783</v>
      </c>
      <c r="F46" s="114">
        <v>15284</v>
      </c>
      <c r="G46" s="114">
        <v>15317</v>
      </c>
      <c r="H46" s="114">
        <v>15147</v>
      </c>
      <c r="I46" s="140">
        <v>15270</v>
      </c>
      <c r="J46" s="115">
        <v>-487</v>
      </c>
      <c r="K46" s="116">
        <v>-3.1892599869024232</v>
      </c>
    </row>
    <row r="47" spans="1:11" ht="14.1" customHeight="1" x14ac:dyDescent="0.2">
      <c r="A47" s="306">
        <v>61</v>
      </c>
      <c r="B47" s="307" t="s">
        <v>269</v>
      </c>
      <c r="C47" s="308"/>
      <c r="D47" s="113">
        <v>0.7893319729047984</v>
      </c>
      <c r="E47" s="115">
        <v>557</v>
      </c>
      <c r="F47" s="114">
        <v>545</v>
      </c>
      <c r="G47" s="114">
        <v>527</v>
      </c>
      <c r="H47" s="114">
        <v>520</v>
      </c>
      <c r="I47" s="140">
        <v>468</v>
      </c>
      <c r="J47" s="115">
        <v>89</v>
      </c>
      <c r="K47" s="116">
        <v>19.017094017094017</v>
      </c>
    </row>
    <row r="48" spans="1:11" ht="14.1" customHeight="1" x14ac:dyDescent="0.2">
      <c r="A48" s="306">
        <v>62</v>
      </c>
      <c r="B48" s="307" t="s">
        <v>270</v>
      </c>
      <c r="C48" s="308"/>
      <c r="D48" s="113">
        <v>8.9519031828359275</v>
      </c>
      <c r="E48" s="115">
        <v>6317</v>
      </c>
      <c r="F48" s="114">
        <v>6877</v>
      </c>
      <c r="G48" s="114">
        <v>6507</v>
      </c>
      <c r="H48" s="114">
        <v>6596</v>
      </c>
      <c r="I48" s="140">
        <v>6565</v>
      </c>
      <c r="J48" s="115">
        <v>-248</v>
      </c>
      <c r="K48" s="116">
        <v>-3.7776085300837776</v>
      </c>
    </row>
    <row r="49" spans="1:11" ht="14.1" customHeight="1" x14ac:dyDescent="0.2">
      <c r="A49" s="306">
        <v>63</v>
      </c>
      <c r="B49" s="307" t="s">
        <v>271</v>
      </c>
      <c r="C49" s="308"/>
      <c r="D49" s="113">
        <v>11.949097298982513</v>
      </c>
      <c r="E49" s="115">
        <v>8432</v>
      </c>
      <c r="F49" s="114">
        <v>9978</v>
      </c>
      <c r="G49" s="114">
        <v>9892</v>
      </c>
      <c r="H49" s="114">
        <v>10284</v>
      </c>
      <c r="I49" s="140">
        <v>9961</v>
      </c>
      <c r="J49" s="115">
        <v>-1529</v>
      </c>
      <c r="K49" s="116">
        <v>-15.349864471438611</v>
      </c>
    </row>
    <row r="50" spans="1:11" ht="14.1" customHeight="1" x14ac:dyDescent="0.2">
      <c r="A50" s="306" t="s">
        <v>272</v>
      </c>
      <c r="B50" s="307" t="s">
        <v>273</v>
      </c>
      <c r="C50" s="308"/>
      <c r="D50" s="113">
        <v>0.6646260238641839</v>
      </c>
      <c r="E50" s="115">
        <v>469</v>
      </c>
      <c r="F50" s="114">
        <v>540</v>
      </c>
      <c r="G50" s="114">
        <v>535</v>
      </c>
      <c r="H50" s="114">
        <v>525</v>
      </c>
      <c r="I50" s="140">
        <v>511</v>
      </c>
      <c r="J50" s="115">
        <v>-42</v>
      </c>
      <c r="K50" s="116">
        <v>-8.2191780821917817</v>
      </c>
    </row>
    <row r="51" spans="1:11" ht="14.1" customHeight="1" x14ac:dyDescent="0.2">
      <c r="A51" s="306" t="s">
        <v>274</v>
      </c>
      <c r="B51" s="307" t="s">
        <v>275</v>
      </c>
      <c r="C51" s="308"/>
      <c r="D51" s="113">
        <v>10.30524615253805</v>
      </c>
      <c r="E51" s="115">
        <v>7272</v>
      </c>
      <c r="F51" s="114">
        <v>8679</v>
      </c>
      <c r="G51" s="114">
        <v>8587</v>
      </c>
      <c r="H51" s="114">
        <v>8902</v>
      </c>
      <c r="I51" s="140">
        <v>8563</v>
      </c>
      <c r="J51" s="115">
        <v>-1291</v>
      </c>
      <c r="K51" s="116">
        <v>-15.076491883685625</v>
      </c>
    </row>
    <row r="52" spans="1:11" ht="14.1" customHeight="1" x14ac:dyDescent="0.2">
      <c r="A52" s="306">
        <v>71</v>
      </c>
      <c r="B52" s="307" t="s">
        <v>276</v>
      </c>
      <c r="C52" s="308"/>
      <c r="D52" s="113">
        <v>12.558455913612788</v>
      </c>
      <c r="E52" s="115">
        <v>8862</v>
      </c>
      <c r="F52" s="114">
        <v>9040</v>
      </c>
      <c r="G52" s="114">
        <v>8984</v>
      </c>
      <c r="H52" s="114">
        <v>9043</v>
      </c>
      <c r="I52" s="140">
        <v>8925</v>
      </c>
      <c r="J52" s="115">
        <v>-63</v>
      </c>
      <c r="K52" s="116">
        <v>-0.70588235294117652</v>
      </c>
    </row>
    <row r="53" spans="1:11" ht="14.1" customHeight="1" x14ac:dyDescent="0.2">
      <c r="A53" s="306" t="s">
        <v>277</v>
      </c>
      <c r="B53" s="307" t="s">
        <v>278</v>
      </c>
      <c r="C53" s="308"/>
      <c r="D53" s="113">
        <v>1.4624606751126605</v>
      </c>
      <c r="E53" s="115">
        <v>1032</v>
      </c>
      <c r="F53" s="114">
        <v>1047</v>
      </c>
      <c r="G53" s="114">
        <v>1040</v>
      </c>
      <c r="H53" s="114">
        <v>1029</v>
      </c>
      <c r="I53" s="140">
        <v>1004</v>
      </c>
      <c r="J53" s="115">
        <v>28</v>
      </c>
      <c r="K53" s="116">
        <v>2.7888446215139444</v>
      </c>
    </row>
    <row r="54" spans="1:11" ht="14.1" customHeight="1" x14ac:dyDescent="0.2">
      <c r="A54" s="306" t="s">
        <v>279</v>
      </c>
      <c r="B54" s="307" t="s">
        <v>280</v>
      </c>
      <c r="C54" s="308"/>
      <c r="D54" s="113">
        <v>10.366182014001078</v>
      </c>
      <c r="E54" s="115">
        <v>7315</v>
      </c>
      <c r="F54" s="114">
        <v>7468</v>
      </c>
      <c r="G54" s="114">
        <v>7434</v>
      </c>
      <c r="H54" s="114">
        <v>7523</v>
      </c>
      <c r="I54" s="140">
        <v>7440</v>
      </c>
      <c r="J54" s="115">
        <v>-125</v>
      </c>
      <c r="K54" s="116">
        <v>-1.6801075268817205</v>
      </c>
    </row>
    <row r="55" spans="1:11" ht="14.1" customHeight="1" x14ac:dyDescent="0.2">
      <c r="A55" s="306">
        <v>72</v>
      </c>
      <c r="B55" s="307" t="s">
        <v>281</v>
      </c>
      <c r="C55" s="308"/>
      <c r="D55" s="113">
        <v>1.3986905875350735</v>
      </c>
      <c r="E55" s="115">
        <v>987</v>
      </c>
      <c r="F55" s="114">
        <v>1011</v>
      </c>
      <c r="G55" s="114">
        <v>999</v>
      </c>
      <c r="H55" s="114">
        <v>992</v>
      </c>
      <c r="I55" s="140">
        <v>994</v>
      </c>
      <c r="J55" s="115">
        <v>-7</v>
      </c>
      <c r="K55" s="116">
        <v>-0.70422535211267601</v>
      </c>
    </row>
    <row r="56" spans="1:11" ht="14.1" customHeight="1" x14ac:dyDescent="0.2">
      <c r="A56" s="306" t="s">
        <v>282</v>
      </c>
      <c r="B56" s="307" t="s">
        <v>283</v>
      </c>
      <c r="C56" s="308"/>
      <c r="D56" s="113">
        <v>0.19697871496187966</v>
      </c>
      <c r="E56" s="115">
        <v>139</v>
      </c>
      <c r="F56" s="114">
        <v>136</v>
      </c>
      <c r="G56" s="114">
        <v>135</v>
      </c>
      <c r="H56" s="114">
        <v>129</v>
      </c>
      <c r="I56" s="140">
        <v>133</v>
      </c>
      <c r="J56" s="115">
        <v>6</v>
      </c>
      <c r="K56" s="116">
        <v>4.511278195488722</v>
      </c>
    </row>
    <row r="57" spans="1:11" ht="14.1" customHeight="1" x14ac:dyDescent="0.2">
      <c r="A57" s="306" t="s">
        <v>284</v>
      </c>
      <c r="B57" s="307" t="s">
        <v>285</v>
      </c>
      <c r="C57" s="308"/>
      <c r="D57" s="113">
        <v>0.91403792194541278</v>
      </c>
      <c r="E57" s="115">
        <v>645</v>
      </c>
      <c r="F57" s="114">
        <v>661</v>
      </c>
      <c r="G57" s="114">
        <v>655</v>
      </c>
      <c r="H57" s="114">
        <v>663</v>
      </c>
      <c r="I57" s="140">
        <v>664</v>
      </c>
      <c r="J57" s="115">
        <v>-19</v>
      </c>
      <c r="K57" s="116">
        <v>-2.8614457831325302</v>
      </c>
    </row>
    <row r="58" spans="1:11" ht="14.1" customHeight="1" x14ac:dyDescent="0.2">
      <c r="A58" s="306">
        <v>73</v>
      </c>
      <c r="B58" s="307" t="s">
        <v>286</v>
      </c>
      <c r="C58" s="308"/>
      <c r="D58" s="113">
        <v>1.1747867244848793</v>
      </c>
      <c r="E58" s="115">
        <v>829</v>
      </c>
      <c r="F58" s="114">
        <v>813</v>
      </c>
      <c r="G58" s="114">
        <v>798</v>
      </c>
      <c r="H58" s="114">
        <v>807</v>
      </c>
      <c r="I58" s="140">
        <v>810</v>
      </c>
      <c r="J58" s="115">
        <v>19</v>
      </c>
      <c r="K58" s="116">
        <v>2.3456790123456792</v>
      </c>
    </row>
    <row r="59" spans="1:11" ht="14.1" customHeight="1" x14ac:dyDescent="0.2">
      <c r="A59" s="306" t="s">
        <v>287</v>
      </c>
      <c r="B59" s="307" t="s">
        <v>288</v>
      </c>
      <c r="C59" s="308"/>
      <c r="D59" s="113">
        <v>0.6972196241816172</v>
      </c>
      <c r="E59" s="115">
        <v>492</v>
      </c>
      <c r="F59" s="114">
        <v>481</v>
      </c>
      <c r="G59" s="114">
        <v>465</v>
      </c>
      <c r="H59" s="114">
        <v>484</v>
      </c>
      <c r="I59" s="140">
        <v>488</v>
      </c>
      <c r="J59" s="115">
        <v>4</v>
      </c>
      <c r="K59" s="116">
        <v>0.81967213114754101</v>
      </c>
    </row>
    <row r="60" spans="1:11" ht="14.1" customHeight="1" x14ac:dyDescent="0.2">
      <c r="A60" s="306">
        <v>81</v>
      </c>
      <c r="B60" s="307" t="s">
        <v>289</v>
      </c>
      <c r="C60" s="308"/>
      <c r="D60" s="113">
        <v>3.9140662642065585</v>
      </c>
      <c r="E60" s="115">
        <v>2762</v>
      </c>
      <c r="F60" s="114">
        <v>2819</v>
      </c>
      <c r="G60" s="114">
        <v>2782</v>
      </c>
      <c r="H60" s="114">
        <v>2746</v>
      </c>
      <c r="I60" s="140">
        <v>2701</v>
      </c>
      <c r="J60" s="115">
        <v>61</v>
      </c>
      <c r="K60" s="116">
        <v>2.2584228063680118</v>
      </c>
    </row>
    <row r="61" spans="1:11" ht="14.1" customHeight="1" x14ac:dyDescent="0.2">
      <c r="A61" s="306" t="s">
        <v>290</v>
      </c>
      <c r="B61" s="307" t="s">
        <v>291</v>
      </c>
      <c r="C61" s="308"/>
      <c r="D61" s="113">
        <v>0.98914491398123738</v>
      </c>
      <c r="E61" s="115">
        <v>698</v>
      </c>
      <c r="F61" s="114">
        <v>717</v>
      </c>
      <c r="G61" s="114">
        <v>725</v>
      </c>
      <c r="H61" s="114">
        <v>723</v>
      </c>
      <c r="I61" s="140">
        <v>720</v>
      </c>
      <c r="J61" s="115">
        <v>-22</v>
      </c>
      <c r="K61" s="116">
        <v>-3.0555555555555554</v>
      </c>
    </row>
    <row r="62" spans="1:11" ht="14.1" customHeight="1" x14ac:dyDescent="0.2">
      <c r="A62" s="306" t="s">
        <v>292</v>
      </c>
      <c r="B62" s="307" t="s">
        <v>293</v>
      </c>
      <c r="C62" s="308"/>
      <c r="D62" s="113">
        <v>1.9258566448431256</v>
      </c>
      <c r="E62" s="115">
        <v>1359</v>
      </c>
      <c r="F62" s="114">
        <v>1360</v>
      </c>
      <c r="G62" s="114">
        <v>1336</v>
      </c>
      <c r="H62" s="114">
        <v>1300</v>
      </c>
      <c r="I62" s="140">
        <v>1272</v>
      </c>
      <c r="J62" s="115">
        <v>87</v>
      </c>
      <c r="K62" s="116">
        <v>6.8396226415094343</v>
      </c>
    </row>
    <row r="63" spans="1:11" ht="14.1" customHeight="1" x14ac:dyDescent="0.2">
      <c r="A63" s="306"/>
      <c r="B63" s="307" t="s">
        <v>294</v>
      </c>
      <c r="C63" s="308"/>
      <c r="D63" s="113">
        <v>1.655188050902701</v>
      </c>
      <c r="E63" s="115">
        <v>1168</v>
      </c>
      <c r="F63" s="114">
        <v>1154</v>
      </c>
      <c r="G63" s="114">
        <v>1141</v>
      </c>
      <c r="H63" s="114">
        <v>1120</v>
      </c>
      <c r="I63" s="140">
        <v>1103</v>
      </c>
      <c r="J63" s="115">
        <v>65</v>
      </c>
      <c r="K63" s="116">
        <v>5.8930190389845878</v>
      </c>
    </row>
    <row r="64" spans="1:11" ht="14.1" customHeight="1" x14ac:dyDescent="0.2">
      <c r="A64" s="306" t="s">
        <v>295</v>
      </c>
      <c r="B64" s="307" t="s">
        <v>296</v>
      </c>
      <c r="C64" s="308"/>
      <c r="D64" s="113">
        <v>0.14596264489981012</v>
      </c>
      <c r="E64" s="115">
        <v>103</v>
      </c>
      <c r="F64" s="114">
        <v>107</v>
      </c>
      <c r="G64" s="114">
        <v>100</v>
      </c>
      <c r="H64" s="114">
        <v>100</v>
      </c>
      <c r="I64" s="140">
        <v>100</v>
      </c>
      <c r="J64" s="115">
        <v>3</v>
      </c>
      <c r="K64" s="116">
        <v>3</v>
      </c>
    </row>
    <row r="65" spans="1:11" ht="14.1" customHeight="1" x14ac:dyDescent="0.2">
      <c r="A65" s="306" t="s">
        <v>297</v>
      </c>
      <c r="B65" s="307" t="s">
        <v>298</v>
      </c>
      <c r="C65" s="308"/>
      <c r="D65" s="113">
        <v>0.48890400476149987</v>
      </c>
      <c r="E65" s="115">
        <v>345</v>
      </c>
      <c r="F65" s="114">
        <v>388</v>
      </c>
      <c r="G65" s="114">
        <v>387</v>
      </c>
      <c r="H65" s="114">
        <v>384</v>
      </c>
      <c r="I65" s="140">
        <v>375</v>
      </c>
      <c r="J65" s="115">
        <v>-30</v>
      </c>
      <c r="K65" s="116">
        <v>-8</v>
      </c>
    </row>
    <row r="66" spans="1:11" ht="14.1" customHeight="1" x14ac:dyDescent="0.2">
      <c r="A66" s="306">
        <v>82</v>
      </c>
      <c r="B66" s="307" t="s">
        <v>299</v>
      </c>
      <c r="C66" s="308"/>
      <c r="D66" s="113">
        <v>2.0278887849672649</v>
      </c>
      <c r="E66" s="115">
        <v>1431</v>
      </c>
      <c r="F66" s="114">
        <v>1472</v>
      </c>
      <c r="G66" s="114">
        <v>1454</v>
      </c>
      <c r="H66" s="114">
        <v>1500</v>
      </c>
      <c r="I66" s="140">
        <v>1490</v>
      </c>
      <c r="J66" s="115">
        <v>-59</v>
      </c>
      <c r="K66" s="116">
        <v>-3.9597315436241609</v>
      </c>
    </row>
    <row r="67" spans="1:11" ht="14.1" customHeight="1" x14ac:dyDescent="0.2">
      <c r="A67" s="306" t="s">
        <v>300</v>
      </c>
      <c r="B67" s="307" t="s">
        <v>301</v>
      </c>
      <c r="C67" s="308"/>
      <c r="D67" s="113">
        <v>1.2938242212963751</v>
      </c>
      <c r="E67" s="115">
        <v>913</v>
      </c>
      <c r="F67" s="114">
        <v>880</v>
      </c>
      <c r="G67" s="114">
        <v>861</v>
      </c>
      <c r="H67" s="114">
        <v>879</v>
      </c>
      <c r="I67" s="140">
        <v>862</v>
      </c>
      <c r="J67" s="115">
        <v>51</v>
      </c>
      <c r="K67" s="116">
        <v>5.916473317865429</v>
      </c>
    </row>
    <row r="68" spans="1:11" ht="14.1" customHeight="1" x14ac:dyDescent="0.2">
      <c r="A68" s="306" t="s">
        <v>302</v>
      </c>
      <c r="B68" s="307" t="s">
        <v>303</v>
      </c>
      <c r="C68" s="308"/>
      <c r="D68" s="113">
        <v>0.4974066831051781</v>
      </c>
      <c r="E68" s="115">
        <v>351</v>
      </c>
      <c r="F68" s="114">
        <v>418</v>
      </c>
      <c r="G68" s="114">
        <v>412</v>
      </c>
      <c r="H68" s="114">
        <v>428</v>
      </c>
      <c r="I68" s="140">
        <v>432</v>
      </c>
      <c r="J68" s="115">
        <v>-81</v>
      </c>
      <c r="K68" s="116">
        <v>-18.75</v>
      </c>
    </row>
    <row r="69" spans="1:11" ht="14.1" customHeight="1" x14ac:dyDescent="0.2">
      <c r="A69" s="306">
        <v>83</v>
      </c>
      <c r="B69" s="307" t="s">
        <v>304</v>
      </c>
      <c r="C69" s="308"/>
      <c r="D69" s="113">
        <v>2.074653515857495</v>
      </c>
      <c r="E69" s="115">
        <v>1464</v>
      </c>
      <c r="F69" s="114">
        <v>1453</v>
      </c>
      <c r="G69" s="114">
        <v>1468</v>
      </c>
      <c r="H69" s="114">
        <v>1527</v>
      </c>
      <c r="I69" s="140">
        <v>1511</v>
      </c>
      <c r="J69" s="115">
        <v>-47</v>
      </c>
      <c r="K69" s="116">
        <v>-3.1105228325612178</v>
      </c>
    </row>
    <row r="70" spans="1:11" ht="14.1" customHeight="1" x14ac:dyDescent="0.2">
      <c r="A70" s="306" t="s">
        <v>305</v>
      </c>
      <c r="B70" s="307" t="s">
        <v>306</v>
      </c>
      <c r="C70" s="308"/>
      <c r="D70" s="113">
        <v>1.2640648470935012</v>
      </c>
      <c r="E70" s="115">
        <v>892</v>
      </c>
      <c r="F70" s="114">
        <v>868</v>
      </c>
      <c r="G70" s="114">
        <v>871</v>
      </c>
      <c r="H70" s="114">
        <v>926</v>
      </c>
      <c r="I70" s="140">
        <v>906</v>
      </c>
      <c r="J70" s="115">
        <v>-14</v>
      </c>
      <c r="K70" s="116">
        <v>-1.5452538631346577</v>
      </c>
    </row>
    <row r="71" spans="1:11" ht="14.1" customHeight="1" x14ac:dyDescent="0.2">
      <c r="A71" s="306"/>
      <c r="B71" s="307" t="s">
        <v>307</v>
      </c>
      <c r="C71" s="308"/>
      <c r="D71" s="113">
        <v>0.67879715443698097</v>
      </c>
      <c r="E71" s="115">
        <v>479</v>
      </c>
      <c r="F71" s="114">
        <v>447</v>
      </c>
      <c r="G71" s="114">
        <v>459</v>
      </c>
      <c r="H71" s="114">
        <v>501</v>
      </c>
      <c r="I71" s="140">
        <v>499</v>
      </c>
      <c r="J71" s="115">
        <v>-20</v>
      </c>
      <c r="K71" s="116">
        <v>-4.0080160320641278</v>
      </c>
    </row>
    <row r="72" spans="1:11" ht="14.1" customHeight="1" x14ac:dyDescent="0.2">
      <c r="A72" s="306">
        <v>84</v>
      </c>
      <c r="B72" s="307" t="s">
        <v>308</v>
      </c>
      <c r="C72" s="308"/>
      <c r="D72" s="113">
        <v>4.2640931893546465</v>
      </c>
      <c r="E72" s="115">
        <v>3009</v>
      </c>
      <c r="F72" s="114">
        <v>3616</v>
      </c>
      <c r="G72" s="114">
        <v>2898</v>
      </c>
      <c r="H72" s="114">
        <v>3629</v>
      </c>
      <c r="I72" s="140">
        <v>3076</v>
      </c>
      <c r="J72" s="115">
        <v>-67</v>
      </c>
      <c r="K72" s="116">
        <v>-2.1781534460338103</v>
      </c>
    </row>
    <row r="73" spans="1:11" ht="14.1" customHeight="1" x14ac:dyDescent="0.2">
      <c r="A73" s="306" t="s">
        <v>309</v>
      </c>
      <c r="B73" s="307" t="s">
        <v>310</v>
      </c>
      <c r="C73" s="308"/>
      <c r="D73" s="113">
        <v>0.27775415922682312</v>
      </c>
      <c r="E73" s="115">
        <v>196</v>
      </c>
      <c r="F73" s="114">
        <v>188</v>
      </c>
      <c r="G73" s="114">
        <v>182</v>
      </c>
      <c r="H73" s="114">
        <v>188</v>
      </c>
      <c r="I73" s="140">
        <v>188</v>
      </c>
      <c r="J73" s="115">
        <v>8</v>
      </c>
      <c r="K73" s="116">
        <v>4.2553191489361701</v>
      </c>
    </row>
    <row r="74" spans="1:11" ht="14.1" customHeight="1" x14ac:dyDescent="0.2">
      <c r="A74" s="306" t="s">
        <v>311</v>
      </c>
      <c r="B74" s="307" t="s">
        <v>312</v>
      </c>
      <c r="C74" s="308"/>
      <c r="D74" s="113">
        <v>0.15304821018620865</v>
      </c>
      <c r="E74" s="115">
        <v>108</v>
      </c>
      <c r="F74" s="114">
        <v>106</v>
      </c>
      <c r="G74" s="114">
        <v>108</v>
      </c>
      <c r="H74" s="114">
        <v>128</v>
      </c>
      <c r="I74" s="140">
        <v>123</v>
      </c>
      <c r="J74" s="115">
        <v>-15</v>
      </c>
      <c r="K74" s="116">
        <v>-12.195121951219512</v>
      </c>
    </row>
    <row r="75" spans="1:11" ht="14.1" customHeight="1" x14ac:dyDescent="0.2">
      <c r="A75" s="306" t="s">
        <v>313</v>
      </c>
      <c r="B75" s="307" t="s">
        <v>314</v>
      </c>
      <c r="C75" s="308"/>
      <c r="D75" s="113">
        <v>2.7902956097837484</v>
      </c>
      <c r="E75" s="115">
        <v>1969</v>
      </c>
      <c r="F75" s="114">
        <v>2537</v>
      </c>
      <c r="G75" s="114">
        <v>1908</v>
      </c>
      <c r="H75" s="114">
        <v>2518</v>
      </c>
      <c r="I75" s="140">
        <v>2071</v>
      </c>
      <c r="J75" s="115">
        <v>-102</v>
      </c>
      <c r="K75" s="116">
        <v>-4.9251569290197974</v>
      </c>
    </row>
    <row r="76" spans="1:11" ht="14.1" customHeight="1" x14ac:dyDescent="0.2">
      <c r="A76" s="306">
        <v>91</v>
      </c>
      <c r="B76" s="307" t="s">
        <v>315</v>
      </c>
      <c r="C76" s="308"/>
      <c r="D76" s="113">
        <v>0.16296800158716662</v>
      </c>
      <c r="E76" s="115">
        <v>115</v>
      </c>
      <c r="F76" s="114">
        <v>111</v>
      </c>
      <c r="G76" s="114">
        <v>101</v>
      </c>
      <c r="H76" s="114">
        <v>110</v>
      </c>
      <c r="I76" s="140">
        <v>95</v>
      </c>
      <c r="J76" s="115">
        <v>20</v>
      </c>
      <c r="K76" s="116">
        <v>21.05263157894737</v>
      </c>
    </row>
    <row r="77" spans="1:11" ht="14.1" customHeight="1" x14ac:dyDescent="0.2">
      <c r="A77" s="306">
        <v>92</v>
      </c>
      <c r="B77" s="307" t="s">
        <v>316</v>
      </c>
      <c r="C77" s="308"/>
      <c r="D77" s="113">
        <v>0.81484000793583311</v>
      </c>
      <c r="E77" s="115">
        <v>575</v>
      </c>
      <c r="F77" s="114">
        <v>584</v>
      </c>
      <c r="G77" s="114">
        <v>542</v>
      </c>
      <c r="H77" s="114">
        <v>571</v>
      </c>
      <c r="I77" s="140">
        <v>563</v>
      </c>
      <c r="J77" s="115">
        <v>12</v>
      </c>
      <c r="K77" s="116">
        <v>2.1314387211367674</v>
      </c>
    </row>
    <row r="78" spans="1:11" ht="14.1" customHeight="1" x14ac:dyDescent="0.2">
      <c r="A78" s="306">
        <v>93</v>
      </c>
      <c r="B78" s="307" t="s">
        <v>317</v>
      </c>
      <c r="C78" s="308"/>
      <c r="D78" s="113">
        <v>0.12328883598333475</v>
      </c>
      <c r="E78" s="115">
        <v>87</v>
      </c>
      <c r="F78" s="114">
        <v>95</v>
      </c>
      <c r="G78" s="114">
        <v>98</v>
      </c>
      <c r="H78" s="114">
        <v>105</v>
      </c>
      <c r="I78" s="140">
        <v>108</v>
      </c>
      <c r="J78" s="115">
        <v>-21</v>
      </c>
      <c r="K78" s="116">
        <v>-19.444444444444443</v>
      </c>
    </row>
    <row r="79" spans="1:11" ht="14.1" customHeight="1" x14ac:dyDescent="0.2">
      <c r="A79" s="306">
        <v>94</v>
      </c>
      <c r="B79" s="307" t="s">
        <v>318</v>
      </c>
      <c r="C79" s="308"/>
      <c r="D79" s="113">
        <v>1.1762038375421591</v>
      </c>
      <c r="E79" s="115">
        <v>830</v>
      </c>
      <c r="F79" s="114">
        <v>976</v>
      </c>
      <c r="G79" s="114">
        <v>866</v>
      </c>
      <c r="H79" s="114">
        <v>925</v>
      </c>
      <c r="I79" s="140">
        <v>809</v>
      </c>
      <c r="J79" s="115">
        <v>21</v>
      </c>
      <c r="K79" s="116">
        <v>2.5957972805933252</v>
      </c>
    </row>
    <row r="80" spans="1:11" ht="14.1" customHeight="1" x14ac:dyDescent="0.2">
      <c r="A80" s="306" t="s">
        <v>319</v>
      </c>
      <c r="B80" s="307" t="s">
        <v>320</v>
      </c>
      <c r="C80" s="308"/>
      <c r="D80" s="113" t="s">
        <v>513</v>
      </c>
      <c r="E80" s="115" t="s">
        <v>513</v>
      </c>
      <c r="F80" s="114">
        <v>4</v>
      </c>
      <c r="G80" s="114">
        <v>3</v>
      </c>
      <c r="H80" s="114">
        <v>4</v>
      </c>
      <c r="I80" s="140">
        <v>4</v>
      </c>
      <c r="J80" s="115" t="s">
        <v>513</v>
      </c>
      <c r="K80" s="116" t="s">
        <v>513</v>
      </c>
    </row>
    <row r="81" spans="1:11" ht="14.1" customHeight="1" x14ac:dyDescent="0.2">
      <c r="A81" s="310" t="s">
        <v>321</v>
      </c>
      <c r="B81" s="311" t="s">
        <v>333</v>
      </c>
      <c r="C81" s="312"/>
      <c r="D81" s="125">
        <v>3.0992262562707253</v>
      </c>
      <c r="E81" s="143">
        <v>2187</v>
      </c>
      <c r="F81" s="144">
        <v>2255</v>
      </c>
      <c r="G81" s="144">
        <v>2207</v>
      </c>
      <c r="H81" s="144">
        <v>2290</v>
      </c>
      <c r="I81" s="145">
        <v>2205</v>
      </c>
      <c r="J81" s="143">
        <v>-18</v>
      </c>
      <c r="K81" s="146">
        <v>-0.81632653061224492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33306</v>
      </c>
      <c r="G12" s="535">
        <v>62094</v>
      </c>
      <c r="H12" s="535">
        <v>43981</v>
      </c>
      <c r="I12" s="535">
        <v>31211</v>
      </c>
      <c r="J12" s="536">
        <v>37699</v>
      </c>
      <c r="K12" s="537">
        <v>-4393</v>
      </c>
      <c r="L12" s="348">
        <v>-11.6528289875063</v>
      </c>
    </row>
    <row r="13" spans="1:17" s="110" customFormat="1" ht="15" customHeight="1" x14ac:dyDescent="0.2">
      <c r="A13" s="349" t="s">
        <v>344</v>
      </c>
      <c r="B13" s="350" t="s">
        <v>345</v>
      </c>
      <c r="C13" s="346"/>
      <c r="D13" s="346"/>
      <c r="E13" s="347"/>
      <c r="F13" s="535">
        <v>17947</v>
      </c>
      <c r="G13" s="535">
        <v>39250</v>
      </c>
      <c r="H13" s="535">
        <v>23548</v>
      </c>
      <c r="I13" s="535">
        <v>17419</v>
      </c>
      <c r="J13" s="536">
        <v>20918</v>
      </c>
      <c r="K13" s="537">
        <v>-2971</v>
      </c>
      <c r="L13" s="348">
        <v>-14.203078688211111</v>
      </c>
    </row>
    <row r="14" spans="1:17" s="110" customFormat="1" ht="22.5" customHeight="1" x14ac:dyDescent="0.2">
      <c r="A14" s="349"/>
      <c r="B14" s="350" t="s">
        <v>346</v>
      </c>
      <c r="C14" s="346"/>
      <c r="D14" s="346"/>
      <c r="E14" s="347"/>
      <c r="F14" s="535">
        <v>15359</v>
      </c>
      <c r="G14" s="535">
        <v>22844</v>
      </c>
      <c r="H14" s="535">
        <v>20433</v>
      </c>
      <c r="I14" s="535">
        <v>13792</v>
      </c>
      <c r="J14" s="536">
        <v>16781</v>
      </c>
      <c r="K14" s="537">
        <v>-1422</v>
      </c>
      <c r="L14" s="348">
        <v>-8.4738692568976823</v>
      </c>
    </row>
    <row r="15" spans="1:17" s="110" customFormat="1" ht="15" customHeight="1" x14ac:dyDescent="0.2">
      <c r="A15" s="349" t="s">
        <v>347</v>
      </c>
      <c r="B15" s="350" t="s">
        <v>108</v>
      </c>
      <c r="C15" s="346"/>
      <c r="D15" s="346"/>
      <c r="E15" s="347"/>
      <c r="F15" s="535">
        <v>7791</v>
      </c>
      <c r="G15" s="535">
        <v>10468</v>
      </c>
      <c r="H15" s="535">
        <v>16880</v>
      </c>
      <c r="I15" s="535">
        <v>7136</v>
      </c>
      <c r="J15" s="536">
        <v>8500</v>
      </c>
      <c r="K15" s="537">
        <v>-709</v>
      </c>
      <c r="L15" s="348">
        <v>-8.3411764705882359</v>
      </c>
    </row>
    <row r="16" spans="1:17" s="110" customFormat="1" ht="15" customHeight="1" x14ac:dyDescent="0.2">
      <c r="A16" s="349"/>
      <c r="B16" s="350" t="s">
        <v>109</v>
      </c>
      <c r="C16" s="346"/>
      <c r="D16" s="346"/>
      <c r="E16" s="347"/>
      <c r="F16" s="535">
        <v>22783</v>
      </c>
      <c r="G16" s="535">
        <v>43516</v>
      </c>
      <c r="H16" s="535">
        <v>24283</v>
      </c>
      <c r="I16" s="535">
        <v>21772</v>
      </c>
      <c r="J16" s="536">
        <v>26434</v>
      </c>
      <c r="K16" s="537">
        <v>-3651</v>
      </c>
      <c r="L16" s="348">
        <v>-13.8117575849285</v>
      </c>
    </row>
    <row r="17" spans="1:12" s="110" customFormat="1" ht="15" customHeight="1" x14ac:dyDescent="0.2">
      <c r="A17" s="349"/>
      <c r="B17" s="350" t="s">
        <v>110</v>
      </c>
      <c r="C17" s="346"/>
      <c r="D17" s="346"/>
      <c r="E17" s="347"/>
      <c r="F17" s="535">
        <v>2388</v>
      </c>
      <c r="G17" s="535">
        <v>7712</v>
      </c>
      <c r="H17" s="535">
        <v>2468</v>
      </c>
      <c r="I17" s="535">
        <v>2039</v>
      </c>
      <c r="J17" s="536">
        <v>2395</v>
      </c>
      <c r="K17" s="537">
        <v>-7</v>
      </c>
      <c r="L17" s="348">
        <v>-0.29227557411273486</v>
      </c>
    </row>
    <row r="18" spans="1:12" s="110" customFormat="1" ht="15" customHeight="1" x14ac:dyDescent="0.2">
      <c r="A18" s="349"/>
      <c r="B18" s="350" t="s">
        <v>111</v>
      </c>
      <c r="C18" s="346"/>
      <c r="D18" s="346"/>
      <c r="E18" s="347"/>
      <c r="F18" s="535">
        <v>344</v>
      </c>
      <c r="G18" s="535">
        <v>398</v>
      </c>
      <c r="H18" s="535">
        <v>350</v>
      </c>
      <c r="I18" s="535">
        <v>264</v>
      </c>
      <c r="J18" s="536">
        <v>370</v>
      </c>
      <c r="K18" s="537">
        <v>-26</v>
      </c>
      <c r="L18" s="348">
        <v>-7.0270270270270272</v>
      </c>
    </row>
    <row r="19" spans="1:12" s="110" customFormat="1" ht="15" customHeight="1" x14ac:dyDescent="0.2">
      <c r="A19" s="118" t="s">
        <v>113</v>
      </c>
      <c r="B19" s="119" t="s">
        <v>181</v>
      </c>
      <c r="C19" s="346"/>
      <c r="D19" s="346"/>
      <c r="E19" s="347"/>
      <c r="F19" s="535">
        <v>22499</v>
      </c>
      <c r="G19" s="535">
        <v>48294</v>
      </c>
      <c r="H19" s="535">
        <v>32943</v>
      </c>
      <c r="I19" s="535">
        <v>21363</v>
      </c>
      <c r="J19" s="536">
        <v>26370</v>
      </c>
      <c r="K19" s="537">
        <v>-3871</v>
      </c>
      <c r="L19" s="348">
        <v>-14.679560106181267</v>
      </c>
    </row>
    <row r="20" spans="1:12" s="110" customFormat="1" ht="15" customHeight="1" x14ac:dyDescent="0.2">
      <c r="A20" s="118"/>
      <c r="B20" s="119" t="s">
        <v>182</v>
      </c>
      <c r="C20" s="346"/>
      <c r="D20" s="346"/>
      <c r="E20" s="347"/>
      <c r="F20" s="535">
        <v>10807</v>
      </c>
      <c r="G20" s="535">
        <v>13800</v>
      </c>
      <c r="H20" s="535">
        <v>11038</v>
      </c>
      <c r="I20" s="535">
        <v>9848</v>
      </c>
      <c r="J20" s="536">
        <v>11329</v>
      </c>
      <c r="K20" s="537">
        <v>-522</v>
      </c>
      <c r="L20" s="348">
        <v>-4.6076440992144052</v>
      </c>
    </row>
    <row r="21" spans="1:12" s="110" customFormat="1" ht="15" customHeight="1" x14ac:dyDescent="0.2">
      <c r="A21" s="118" t="s">
        <v>113</v>
      </c>
      <c r="B21" s="119" t="s">
        <v>116</v>
      </c>
      <c r="C21" s="346"/>
      <c r="D21" s="346"/>
      <c r="E21" s="347"/>
      <c r="F21" s="535">
        <v>23280</v>
      </c>
      <c r="G21" s="535">
        <v>48415</v>
      </c>
      <c r="H21" s="535">
        <v>31700</v>
      </c>
      <c r="I21" s="535">
        <v>21054</v>
      </c>
      <c r="J21" s="536">
        <v>26972</v>
      </c>
      <c r="K21" s="537">
        <v>-3692</v>
      </c>
      <c r="L21" s="348">
        <v>-13.688269316328045</v>
      </c>
    </row>
    <row r="22" spans="1:12" s="110" customFormat="1" ht="15" customHeight="1" x14ac:dyDescent="0.2">
      <c r="A22" s="118"/>
      <c r="B22" s="119" t="s">
        <v>117</v>
      </c>
      <c r="C22" s="346"/>
      <c r="D22" s="346"/>
      <c r="E22" s="347"/>
      <c r="F22" s="535">
        <v>9988</v>
      </c>
      <c r="G22" s="535">
        <v>13644</v>
      </c>
      <c r="H22" s="535">
        <v>12254</v>
      </c>
      <c r="I22" s="535">
        <v>10133</v>
      </c>
      <c r="J22" s="536">
        <v>10702</v>
      </c>
      <c r="K22" s="537">
        <v>-714</v>
      </c>
      <c r="L22" s="348">
        <v>-6.6716501588488137</v>
      </c>
    </row>
    <row r="23" spans="1:12" s="110" customFormat="1" ht="15" customHeight="1" x14ac:dyDescent="0.2">
      <c r="A23" s="351" t="s">
        <v>347</v>
      </c>
      <c r="B23" s="352" t="s">
        <v>193</v>
      </c>
      <c r="C23" s="353"/>
      <c r="D23" s="353"/>
      <c r="E23" s="354"/>
      <c r="F23" s="538">
        <v>474</v>
      </c>
      <c r="G23" s="538">
        <v>2091</v>
      </c>
      <c r="H23" s="538">
        <v>5128</v>
      </c>
      <c r="I23" s="538">
        <v>605</v>
      </c>
      <c r="J23" s="539">
        <v>707</v>
      </c>
      <c r="K23" s="540">
        <v>-233</v>
      </c>
      <c r="L23" s="355">
        <v>-32.956152758132959</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42.8</v>
      </c>
      <c r="G25" s="541">
        <v>27.4</v>
      </c>
      <c r="H25" s="541">
        <v>46.3</v>
      </c>
      <c r="I25" s="541">
        <v>44.7</v>
      </c>
      <c r="J25" s="541">
        <v>41.8</v>
      </c>
      <c r="K25" s="542" t="s">
        <v>349</v>
      </c>
      <c r="L25" s="363">
        <v>1</v>
      </c>
    </row>
    <row r="26" spans="1:12" s="110" customFormat="1" ht="15" customHeight="1" x14ac:dyDescent="0.2">
      <c r="A26" s="364" t="s">
        <v>105</v>
      </c>
      <c r="B26" s="365" t="s">
        <v>345</v>
      </c>
      <c r="C26" s="361"/>
      <c r="D26" s="361"/>
      <c r="E26" s="362"/>
      <c r="F26" s="541">
        <v>41.9</v>
      </c>
      <c r="G26" s="541">
        <v>24.4</v>
      </c>
      <c r="H26" s="541">
        <v>45.5</v>
      </c>
      <c r="I26" s="541">
        <v>43.6</v>
      </c>
      <c r="J26" s="543">
        <v>39.5</v>
      </c>
      <c r="K26" s="542" t="s">
        <v>349</v>
      </c>
      <c r="L26" s="363">
        <v>2.3999999999999986</v>
      </c>
    </row>
    <row r="27" spans="1:12" s="110" customFormat="1" ht="15" customHeight="1" x14ac:dyDescent="0.2">
      <c r="A27" s="364"/>
      <c r="B27" s="365" t="s">
        <v>346</v>
      </c>
      <c r="C27" s="361"/>
      <c r="D27" s="361"/>
      <c r="E27" s="362"/>
      <c r="F27" s="541">
        <v>43.9</v>
      </c>
      <c r="G27" s="541">
        <v>32.6</v>
      </c>
      <c r="H27" s="541">
        <v>47.2</v>
      </c>
      <c r="I27" s="541">
        <v>46.2</v>
      </c>
      <c r="J27" s="541">
        <v>44.8</v>
      </c>
      <c r="K27" s="542" t="s">
        <v>349</v>
      </c>
      <c r="L27" s="363">
        <v>-0.89999999999999858</v>
      </c>
    </row>
    <row r="28" spans="1:12" s="110" customFormat="1" ht="15" customHeight="1" x14ac:dyDescent="0.2">
      <c r="A28" s="364" t="s">
        <v>113</v>
      </c>
      <c r="B28" s="365" t="s">
        <v>108</v>
      </c>
      <c r="C28" s="361"/>
      <c r="D28" s="361"/>
      <c r="E28" s="362"/>
      <c r="F28" s="541">
        <v>58.7</v>
      </c>
      <c r="G28" s="541">
        <v>57.6</v>
      </c>
      <c r="H28" s="541">
        <v>61.7</v>
      </c>
      <c r="I28" s="541">
        <v>63.9</v>
      </c>
      <c r="J28" s="541">
        <v>60.4</v>
      </c>
      <c r="K28" s="542" t="s">
        <v>349</v>
      </c>
      <c r="L28" s="363">
        <v>-1.6999999999999957</v>
      </c>
    </row>
    <row r="29" spans="1:12" s="110" customFormat="1" ht="11.25" x14ac:dyDescent="0.2">
      <c r="A29" s="364"/>
      <c r="B29" s="365" t="s">
        <v>109</v>
      </c>
      <c r="C29" s="361"/>
      <c r="D29" s="361"/>
      <c r="E29" s="362"/>
      <c r="F29" s="541">
        <v>38.5</v>
      </c>
      <c r="G29" s="541">
        <v>24.3</v>
      </c>
      <c r="H29" s="541">
        <v>41.2</v>
      </c>
      <c r="I29" s="541">
        <v>39.5</v>
      </c>
      <c r="J29" s="543">
        <v>37</v>
      </c>
      <c r="K29" s="542" t="s">
        <v>349</v>
      </c>
      <c r="L29" s="363">
        <v>1.5</v>
      </c>
    </row>
    <row r="30" spans="1:12" s="110" customFormat="1" ht="15" customHeight="1" x14ac:dyDescent="0.2">
      <c r="A30" s="364"/>
      <c r="B30" s="365" t="s">
        <v>110</v>
      </c>
      <c r="C30" s="361"/>
      <c r="D30" s="361"/>
      <c r="E30" s="362"/>
      <c r="F30" s="541">
        <v>35.9</v>
      </c>
      <c r="G30" s="541">
        <v>11.6</v>
      </c>
      <c r="H30" s="541">
        <v>35.6</v>
      </c>
      <c r="I30" s="541">
        <v>36.700000000000003</v>
      </c>
      <c r="J30" s="541">
        <v>33.200000000000003</v>
      </c>
      <c r="K30" s="542" t="s">
        <v>349</v>
      </c>
      <c r="L30" s="363">
        <v>2.6999999999999957</v>
      </c>
    </row>
    <row r="31" spans="1:12" s="110" customFormat="1" ht="15" customHeight="1" x14ac:dyDescent="0.2">
      <c r="A31" s="364"/>
      <c r="B31" s="365" t="s">
        <v>111</v>
      </c>
      <c r="C31" s="361"/>
      <c r="D31" s="361"/>
      <c r="E31" s="362"/>
      <c r="F31" s="541">
        <v>52.5</v>
      </c>
      <c r="G31" s="541">
        <v>48</v>
      </c>
      <c r="H31" s="541">
        <v>54.7</v>
      </c>
      <c r="I31" s="541">
        <v>59.8</v>
      </c>
      <c r="J31" s="541">
        <v>58.5</v>
      </c>
      <c r="K31" s="542" t="s">
        <v>349</v>
      </c>
      <c r="L31" s="363">
        <v>-6</v>
      </c>
    </row>
    <row r="32" spans="1:12" s="110" customFormat="1" ht="15" customHeight="1" x14ac:dyDescent="0.2">
      <c r="A32" s="366" t="s">
        <v>113</v>
      </c>
      <c r="B32" s="367" t="s">
        <v>181</v>
      </c>
      <c r="C32" s="361"/>
      <c r="D32" s="361"/>
      <c r="E32" s="362"/>
      <c r="F32" s="541">
        <v>38.1</v>
      </c>
      <c r="G32" s="541">
        <v>20.6</v>
      </c>
      <c r="H32" s="541">
        <v>43</v>
      </c>
      <c r="I32" s="541">
        <v>40.1</v>
      </c>
      <c r="J32" s="543">
        <v>36.1</v>
      </c>
      <c r="K32" s="542" t="s">
        <v>349</v>
      </c>
      <c r="L32" s="363">
        <v>2</v>
      </c>
    </row>
    <row r="33" spans="1:12" s="110" customFormat="1" ht="15" customHeight="1" x14ac:dyDescent="0.2">
      <c r="A33" s="366"/>
      <c r="B33" s="367" t="s">
        <v>182</v>
      </c>
      <c r="C33" s="361"/>
      <c r="D33" s="361"/>
      <c r="E33" s="362"/>
      <c r="F33" s="541">
        <v>52.3</v>
      </c>
      <c r="G33" s="541">
        <v>49.7</v>
      </c>
      <c r="H33" s="541">
        <v>53.5</v>
      </c>
      <c r="I33" s="541">
        <v>54.3</v>
      </c>
      <c r="J33" s="541">
        <v>54.7</v>
      </c>
      <c r="K33" s="542" t="s">
        <v>349</v>
      </c>
      <c r="L33" s="363">
        <v>-2.4000000000000057</v>
      </c>
    </row>
    <row r="34" spans="1:12" s="368" customFormat="1" ht="15" customHeight="1" x14ac:dyDescent="0.2">
      <c r="A34" s="366" t="s">
        <v>113</v>
      </c>
      <c r="B34" s="367" t="s">
        <v>116</v>
      </c>
      <c r="C34" s="361"/>
      <c r="D34" s="361"/>
      <c r="E34" s="362"/>
      <c r="F34" s="541">
        <v>42.4</v>
      </c>
      <c r="G34" s="541">
        <v>25.1</v>
      </c>
      <c r="H34" s="541">
        <v>45.8</v>
      </c>
      <c r="I34" s="541">
        <v>44.5</v>
      </c>
      <c r="J34" s="541">
        <v>41</v>
      </c>
      <c r="K34" s="542" t="s">
        <v>349</v>
      </c>
      <c r="L34" s="363">
        <v>1.3999999999999986</v>
      </c>
    </row>
    <row r="35" spans="1:12" s="368" customFormat="1" ht="11.25" x14ac:dyDescent="0.2">
      <c r="A35" s="369"/>
      <c r="B35" s="370" t="s">
        <v>117</v>
      </c>
      <c r="C35" s="371"/>
      <c r="D35" s="371"/>
      <c r="E35" s="372"/>
      <c r="F35" s="544">
        <v>43.8</v>
      </c>
      <c r="G35" s="544">
        <v>35.4</v>
      </c>
      <c r="H35" s="544">
        <v>47.3</v>
      </c>
      <c r="I35" s="544">
        <v>45.3</v>
      </c>
      <c r="J35" s="545">
        <v>43.9</v>
      </c>
      <c r="K35" s="546" t="s">
        <v>349</v>
      </c>
      <c r="L35" s="373">
        <v>-0.10000000000000142</v>
      </c>
    </row>
    <row r="36" spans="1:12" s="368" customFormat="1" ht="15.95" customHeight="1" x14ac:dyDescent="0.2">
      <c r="A36" s="374" t="s">
        <v>350</v>
      </c>
      <c r="B36" s="375"/>
      <c r="C36" s="376"/>
      <c r="D36" s="375"/>
      <c r="E36" s="377"/>
      <c r="F36" s="547">
        <v>32271</v>
      </c>
      <c r="G36" s="547">
        <v>59170</v>
      </c>
      <c r="H36" s="547">
        <v>35318</v>
      </c>
      <c r="I36" s="547">
        <v>30264</v>
      </c>
      <c r="J36" s="547">
        <v>36379</v>
      </c>
      <c r="K36" s="548">
        <v>-4108</v>
      </c>
      <c r="L36" s="379">
        <v>-11.292229033233459</v>
      </c>
    </row>
    <row r="37" spans="1:12" s="368" customFormat="1" ht="15.95" customHeight="1" x14ac:dyDescent="0.2">
      <c r="A37" s="380"/>
      <c r="B37" s="381" t="s">
        <v>113</v>
      </c>
      <c r="C37" s="381" t="s">
        <v>351</v>
      </c>
      <c r="D37" s="381"/>
      <c r="E37" s="382"/>
      <c r="F37" s="547">
        <v>13817</v>
      </c>
      <c r="G37" s="547">
        <v>16183</v>
      </c>
      <c r="H37" s="547">
        <v>16337</v>
      </c>
      <c r="I37" s="547">
        <v>13539</v>
      </c>
      <c r="J37" s="547">
        <v>15211</v>
      </c>
      <c r="K37" s="548">
        <v>-1394</v>
      </c>
      <c r="L37" s="379">
        <v>-9.1644204851752029</v>
      </c>
    </row>
    <row r="38" spans="1:12" s="368" customFormat="1" ht="15.95" customHeight="1" x14ac:dyDescent="0.2">
      <c r="A38" s="380"/>
      <c r="B38" s="383" t="s">
        <v>105</v>
      </c>
      <c r="C38" s="383" t="s">
        <v>106</v>
      </c>
      <c r="D38" s="384"/>
      <c r="E38" s="382"/>
      <c r="F38" s="547">
        <v>17525</v>
      </c>
      <c r="G38" s="547">
        <v>37996</v>
      </c>
      <c r="H38" s="547">
        <v>19501</v>
      </c>
      <c r="I38" s="547">
        <v>17054</v>
      </c>
      <c r="J38" s="549">
        <v>20392</v>
      </c>
      <c r="K38" s="548">
        <v>-2867</v>
      </c>
      <c r="L38" s="379">
        <v>-14.059435072577481</v>
      </c>
    </row>
    <row r="39" spans="1:12" s="368" customFormat="1" ht="15.95" customHeight="1" x14ac:dyDescent="0.2">
      <c r="A39" s="380"/>
      <c r="B39" s="384"/>
      <c r="C39" s="381" t="s">
        <v>352</v>
      </c>
      <c r="D39" s="384"/>
      <c r="E39" s="382"/>
      <c r="F39" s="547">
        <v>7343</v>
      </c>
      <c r="G39" s="547">
        <v>9280</v>
      </c>
      <c r="H39" s="547">
        <v>8870</v>
      </c>
      <c r="I39" s="547">
        <v>7433</v>
      </c>
      <c r="J39" s="547">
        <v>8047</v>
      </c>
      <c r="K39" s="548">
        <v>-704</v>
      </c>
      <c r="L39" s="379">
        <v>-8.7486019634646457</v>
      </c>
    </row>
    <row r="40" spans="1:12" s="368" customFormat="1" ht="15.95" customHeight="1" x14ac:dyDescent="0.2">
      <c r="A40" s="380"/>
      <c r="B40" s="383"/>
      <c r="C40" s="383" t="s">
        <v>107</v>
      </c>
      <c r="D40" s="384"/>
      <c r="E40" s="382"/>
      <c r="F40" s="547">
        <v>14746</v>
      </c>
      <c r="G40" s="547">
        <v>21174</v>
      </c>
      <c r="H40" s="547">
        <v>15817</v>
      </c>
      <c r="I40" s="547">
        <v>13210</v>
      </c>
      <c r="J40" s="547">
        <v>15987</v>
      </c>
      <c r="K40" s="548">
        <v>-1241</v>
      </c>
      <c r="L40" s="379">
        <v>-7.762557077625571</v>
      </c>
    </row>
    <row r="41" spans="1:12" s="368" customFormat="1" ht="24" customHeight="1" x14ac:dyDescent="0.2">
      <c r="A41" s="380"/>
      <c r="B41" s="384"/>
      <c r="C41" s="381" t="s">
        <v>352</v>
      </c>
      <c r="D41" s="384"/>
      <c r="E41" s="382"/>
      <c r="F41" s="547">
        <v>6474</v>
      </c>
      <c r="G41" s="547">
        <v>6903</v>
      </c>
      <c r="H41" s="547">
        <v>7467</v>
      </c>
      <c r="I41" s="547">
        <v>6106</v>
      </c>
      <c r="J41" s="549">
        <v>7164</v>
      </c>
      <c r="K41" s="548">
        <v>-690</v>
      </c>
      <c r="L41" s="379">
        <v>-9.6314907872696818</v>
      </c>
    </row>
    <row r="42" spans="1:12" s="110" customFormat="1" ht="15" customHeight="1" x14ac:dyDescent="0.2">
      <c r="A42" s="380"/>
      <c r="B42" s="383" t="s">
        <v>113</v>
      </c>
      <c r="C42" s="383" t="s">
        <v>353</v>
      </c>
      <c r="D42" s="384"/>
      <c r="E42" s="382"/>
      <c r="F42" s="547">
        <v>7011</v>
      </c>
      <c r="G42" s="547">
        <v>8056</v>
      </c>
      <c r="H42" s="547">
        <v>9130</v>
      </c>
      <c r="I42" s="547">
        <v>6509</v>
      </c>
      <c r="J42" s="547">
        <v>7540</v>
      </c>
      <c r="K42" s="548">
        <v>-529</v>
      </c>
      <c r="L42" s="379">
        <v>-7.0159151193633953</v>
      </c>
    </row>
    <row r="43" spans="1:12" s="110" customFormat="1" ht="15" customHeight="1" x14ac:dyDescent="0.2">
      <c r="A43" s="380"/>
      <c r="B43" s="384"/>
      <c r="C43" s="381" t="s">
        <v>352</v>
      </c>
      <c r="D43" s="384"/>
      <c r="E43" s="382"/>
      <c r="F43" s="547">
        <v>4115</v>
      </c>
      <c r="G43" s="547">
        <v>4643</v>
      </c>
      <c r="H43" s="547">
        <v>5630</v>
      </c>
      <c r="I43" s="547">
        <v>4157</v>
      </c>
      <c r="J43" s="547">
        <v>4552</v>
      </c>
      <c r="K43" s="548">
        <v>-437</v>
      </c>
      <c r="L43" s="379">
        <v>-9.6001757469244282</v>
      </c>
    </row>
    <row r="44" spans="1:12" s="110" customFormat="1" ht="15" customHeight="1" x14ac:dyDescent="0.2">
      <c r="A44" s="380"/>
      <c r="B44" s="383"/>
      <c r="C44" s="365" t="s">
        <v>109</v>
      </c>
      <c r="D44" s="384"/>
      <c r="E44" s="382"/>
      <c r="F44" s="547">
        <v>22533</v>
      </c>
      <c r="G44" s="547">
        <v>43010</v>
      </c>
      <c r="H44" s="547">
        <v>23386</v>
      </c>
      <c r="I44" s="547">
        <v>21454</v>
      </c>
      <c r="J44" s="549">
        <v>26077</v>
      </c>
      <c r="K44" s="548">
        <v>-3544</v>
      </c>
      <c r="L44" s="379">
        <v>-13.590520381945776</v>
      </c>
    </row>
    <row r="45" spans="1:12" s="110" customFormat="1" ht="15" customHeight="1" x14ac:dyDescent="0.2">
      <c r="A45" s="380"/>
      <c r="B45" s="384"/>
      <c r="C45" s="381" t="s">
        <v>352</v>
      </c>
      <c r="D45" s="384"/>
      <c r="E45" s="382"/>
      <c r="F45" s="547">
        <v>8666</v>
      </c>
      <c r="G45" s="547">
        <v>10452</v>
      </c>
      <c r="H45" s="547">
        <v>9643</v>
      </c>
      <c r="I45" s="547">
        <v>8476</v>
      </c>
      <c r="J45" s="547">
        <v>9649</v>
      </c>
      <c r="K45" s="548">
        <v>-983</v>
      </c>
      <c r="L45" s="379">
        <v>-10.187584205617162</v>
      </c>
    </row>
    <row r="46" spans="1:12" s="110" customFormat="1" ht="15" customHeight="1" x14ac:dyDescent="0.2">
      <c r="A46" s="380"/>
      <c r="B46" s="383"/>
      <c r="C46" s="365" t="s">
        <v>110</v>
      </c>
      <c r="D46" s="384"/>
      <c r="E46" s="382"/>
      <c r="F46" s="547">
        <v>2384</v>
      </c>
      <c r="G46" s="547">
        <v>7706</v>
      </c>
      <c r="H46" s="547">
        <v>2453</v>
      </c>
      <c r="I46" s="547">
        <v>2037</v>
      </c>
      <c r="J46" s="547">
        <v>2393</v>
      </c>
      <c r="K46" s="548">
        <v>-9</v>
      </c>
      <c r="L46" s="379">
        <v>-0.37609694943585459</v>
      </c>
    </row>
    <row r="47" spans="1:12" s="110" customFormat="1" ht="15" customHeight="1" x14ac:dyDescent="0.2">
      <c r="A47" s="380"/>
      <c r="B47" s="384"/>
      <c r="C47" s="381" t="s">
        <v>352</v>
      </c>
      <c r="D47" s="384"/>
      <c r="E47" s="382"/>
      <c r="F47" s="547">
        <v>856</v>
      </c>
      <c r="G47" s="547">
        <v>897</v>
      </c>
      <c r="H47" s="547">
        <v>873</v>
      </c>
      <c r="I47" s="547">
        <v>748</v>
      </c>
      <c r="J47" s="549">
        <v>794</v>
      </c>
      <c r="K47" s="548">
        <v>62</v>
      </c>
      <c r="L47" s="379">
        <v>7.8085642317380355</v>
      </c>
    </row>
    <row r="48" spans="1:12" s="110" customFormat="1" ht="15" customHeight="1" x14ac:dyDescent="0.2">
      <c r="A48" s="380"/>
      <c r="B48" s="384"/>
      <c r="C48" s="365" t="s">
        <v>111</v>
      </c>
      <c r="D48" s="385"/>
      <c r="E48" s="386"/>
      <c r="F48" s="547">
        <v>343</v>
      </c>
      <c r="G48" s="547">
        <v>398</v>
      </c>
      <c r="H48" s="547">
        <v>349</v>
      </c>
      <c r="I48" s="547">
        <v>264</v>
      </c>
      <c r="J48" s="547">
        <v>369</v>
      </c>
      <c r="K48" s="548">
        <v>-26</v>
      </c>
      <c r="L48" s="379">
        <v>-7.0460704607046072</v>
      </c>
    </row>
    <row r="49" spans="1:12" s="110" customFormat="1" ht="15" customHeight="1" x14ac:dyDescent="0.2">
      <c r="A49" s="380"/>
      <c r="B49" s="384"/>
      <c r="C49" s="381" t="s">
        <v>352</v>
      </c>
      <c r="D49" s="384"/>
      <c r="E49" s="382"/>
      <c r="F49" s="547">
        <v>180</v>
      </c>
      <c r="G49" s="547">
        <v>191</v>
      </c>
      <c r="H49" s="547">
        <v>191</v>
      </c>
      <c r="I49" s="547">
        <v>158</v>
      </c>
      <c r="J49" s="547">
        <v>216</v>
      </c>
      <c r="K49" s="548">
        <v>-36</v>
      </c>
      <c r="L49" s="379">
        <v>-16.666666666666668</v>
      </c>
    </row>
    <row r="50" spans="1:12" s="110" customFormat="1" ht="15" customHeight="1" x14ac:dyDescent="0.2">
      <c r="A50" s="380"/>
      <c r="B50" s="383" t="s">
        <v>113</v>
      </c>
      <c r="C50" s="381" t="s">
        <v>181</v>
      </c>
      <c r="D50" s="384"/>
      <c r="E50" s="382"/>
      <c r="F50" s="547">
        <v>21532</v>
      </c>
      <c r="G50" s="547">
        <v>45482</v>
      </c>
      <c r="H50" s="547">
        <v>24451</v>
      </c>
      <c r="I50" s="547">
        <v>20468</v>
      </c>
      <c r="J50" s="549">
        <v>25147</v>
      </c>
      <c r="K50" s="548">
        <v>-3615</v>
      </c>
      <c r="L50" s="379">
        <v>-14.375472223326838</v>
      </c>
    </row>
    <row r="51" spans="1:12" s="110" customFormat="1" ht="15" customHeight="1" x14ac:dyDescent="0.2">
      <c r="A51" s="380"/>
      <c r="B51" s="384"/>
      <c r="C51" s="381" t="s">
        <v>352</v>
      </c>
      <c r="D51" s="384"/>
      <c r="E51" s="382"/>
      <c r="F51" s="547">
        <v>8205</v>
      </c>
      <c r="G51" s="547">
        <v>9382</v>
      </c>
      <c r="H51" s="547">
        <v>10524</v>
      </c>
      <c r="I51" s="547">
        <v>8217</v>
      </c>
      <c r="J51" s="547">
        <v>9068</v>
      </c>
      <c r="K51" s="548">
        <v>-863</v>
      </c>
      <c r="L51" s="379">
        <v>-9.516982796647552</v>
      </c>
    </row>
    <row r="52" spans="1:12" s="110" customFormat="1" ht="15" customHeight="1" x14ac:dyDescent="0.2">
      <c r="A52" s="380"/>
      <c r="B52" s="383"/>
      <c r="C52" s="381" t="s">
        <v>182</v>
      </c>
      <c r="D52" s="384"/>
      <c r="E52" s="382"/>
      <c r="F52" s="547">
        <v>10739</v>
      </c>
      <c r="G52" s="547">
        <v>13688</v>
      </c>
      <c r="H52" s="547">
        <v>10867</v>
      </c>
      <c r="I52" s="547">
        <v>9796</v>
      </c>
      <c r="J52" s="547">
        <v>11232</v>
      </c>
      <c r="K52" s="548">
        <v>-493</v>
      </c>
      <c r="L52" s="379">
        <v>-4.3892450142450139</v>
      </c>
    </row>
    <row r="53" spans="1:12" s="269" customFormat="1" ht="11.25" customHeight="1" x14ac:dyDescent="0.2">
      <c r="A53" s="380"/>
      <c r="B53" s="384"/>
      <c r="C53" s="381" t="s">
        <v>352</v>
      </c>
      <c r="D53" s="384"/>
      <c r="E53" s="382"/>
      <c r="F53" s="547">
        <v>5612</v>
      </c>
      <c r="G53" s="547">
        <v>6801</v>
      </c>
      <c r="H53" s="547">
        <v>5813</v>
      </c>
      <c r="I53" s="547">
        <v>5322</v>
      </c>
      <c r="J53" s="549">
        <v>6143</v>
      </c>
      <c r="K53" s="548">
        <v>-531</v>
      </c>
      <c r="L53" s="379">
        <v>-8.6439850236041025</v>
      </c>
    </row>
    <row r="54" spans="1:12" s="151" customFormat="1" ht="12.75" customHeight="1" x14ac:dyDescent="0.2">
      <c r="A54" s="380"/>
      <c r="B54" s="383" t="s">
        <v>113</v>
      </c>
      <c r="C54" s="383" t="s">
        <v>116</v>
      </c>
      <c r="D54" s="384"/>
      <c r="E54" s="382"/>
      <c r="F54" s="547">
        <v>22561</v>
      </c>
      <c r="G54" s="547">
        <v>46155</v>
      </c>
      <c r="H54" s="547">
        <v>24513</v>
      </c>
      <c r="I54" s="547">
        <v>20446</v>
      </c>
      <c r="J54" s="547">
        <v>26048</v>
      </c>
      <c r="K54" s="548">
        <v>-3487</v>
      </c>
      <c r="L54" s="379">
        <v>-13.386824324324325</v>
      </c>
    </row>
    <row r="55" spans="1:12" ht="11.25" x14ac:dyDescent="0.2">
      <c r="A55" s="380"/>
      <c r="B55" s="384"/>
      <c r="C55" s="381" t="s">
        <v>352</v>
      </c>
      <c r="D55" s="384"/>
      <c r="E55" s="382"/>
      <c r="F55" s="547">
        <v>9574</v>
      </c>
      <c r="G55" s="547">
        <v>11581</v>
      </c>
      <c r="H55" s="547">
        <v>11233</v>
      </c>
      <c r="I55" s="547">
        <v>9092</v>
      </c>
      <c r="J55" s="547">
        <v>10677</v>
      </c>
      <c r="K55" s="548">
        <v>-1103</v>
      </c>
      <c r="L55" s="379">
        <v>-10.330617214573381</v>
      </c>
    </row>
    <row r="56" spans="1:12" ht="14.25" customHeight="1" x14ac:dyDescent="0.2">
      <c r="A56" s="380"/>
      <c r="B56" s="384"/>
      <c r="C56" s="383" t="s">
        <v>117</v>
      </c>
      <c r="D56" s="384"/>
      <c r="E56" s="382"/>
      <c r="F56" s="547">
        <v>9672</v>
      </c>
      <c r="G56" s="547">
        <v>12981</v>
      </c>
      <c r="H56" s="547">
        <v>10782</v>
      </c>
      <c r="I56" s="547">
        <v>9796</v>
      </c>
      <c r="J56" s="547">
        <v>10307</v>
      </c>
      <c r="K56" s="548">
        <v>-635</v>
      </c>
      <c r="L56" s="379">
        <v>-6.1608615504026387</v>
      </c>
    </row>
    <row r="57" spans="1:12" ht="18.75" customHeight="1" x14ac:dyDescent="0.2">
      <c r="A57" s="387"/>
      <c r="B57" s="388"/>
      <c r="C57" s="389" t="s">
        <v>352</v>
      </c>
      <c r="D57" s="388"/>
      <c r="E57" s="390"/>
      <c r="F57" s="550">
        <v>4234</v>
      </c>
      <c r="G57" s="551">
        <v>4592</v>
      </c>
      <c r="H57" s="551">
        <v>5099</v>
      </c>
      <c r="I57" s="551">
        <v>4440</v>
      </c>
      <c r="J57" s="551">
        <v>4527</v>
      </c>
      <c r="K57" s="552">
        <f t="shared" ref="K57" si="0">IF(OR(F57=".",J57=".")=TRUE,".",IF(OR(F57="*",J57="*")=TRUE,"*",IF(AND(F57="-",J57="-")=TRUE,"-",IF(AND(ISNUMBER(J57),ISNUMBER(F57))=TRUE,IF(F57-J57=0,0,F57-J57),IF(ISNUMBER(F57)=TRUE,F57,-J57)))))</f>
        <v>-293</v>
      </c>
      <c r="L57" s="391">
        <f t="shared" ref="L57" si="1">IF(K57 =".",".",IF(K57 ="*","*",IF(K57="-","-",IF(K57=0,0,IF(OR(J57="-",J57=".",F57="-",F57=".")=TRUE,"X",IF(J57=0,"0,0",IF(ABS(K57*100/J57)&gt;250,".X",(K57*100/J57))))))))</f>
        <v>-6.4722774464325159</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33306</v>
      </c>
      <c r="E11" s="114">
        <v>62094</v>
      </c>
      <c r="F11" s="114">
        <v>43981</v>
      </c>
      <c r="G11" s="114">
        <v>31211</v>
      </c>
      <c r="H11" s="140">
        <v>37699</v>
      </c>
      <c r="I11" s="115">
        <v>-4393</v>
      </c>
      <c r="J11" s="116">
        <v>-11.6528289875063</v>
      </c>
    </row>
    <row r="12" spans="1:15" s="110" customFormat="1" ht="24.95" customHeight="1" x14ac:dyDescent="0.2">
      <c r="A12" s="193" t="s">
        <v>132</v>
      </c>
      <c r="B12" s="194" t="s">
        <v>133</v>
      </c>
      <c r="C12" s="113">
        <v>0.14411817690506215</v>
      </c>
      <c r="D12" s="115">
        <v>48</v>
      </c>
      <c r="E12" s="114">
        <v>29</v>
      </c>
      <c r="F12" s="114">
        <v>106</v>
      </c>
      <c r="G12" s="114">
        <v>72</v>
      </c>
      <c r="H12" s="140">
        <v>52</v>
      </c>
      <c r="I12" s="115">
        <v>-4</v>
      </c>
      <c r="J12" s="116">
        <v>-7.6923076923076925</v>
      </c>
    </row>
    <row r="13" spans="1:15" s="110" customFormat="1" ht="24.95" customHeight="1" x14ac:dyDescent="0.2">
      <c r="A13" s="193" t="s">
        <v>134</v>
      </c>
      <c r="B13" s="199" t="s">
        <v>214</v>
      </c>
      <c r="C13" s="113">
        <v>1.0748814027502551</v>
      </c>
      <c r="D13" s="115">
        <v>358</v>
      </c>
      <c r="E13" s="114">
        <v>337</v>
      </c>
      <c r="F13" s="114">
        <v>564</v>
      </c>
      <c r="G13" s="114">
        <v>252</v>
      </c>
      <c r="H13" s="140">
        <v>231</v>
      </c>
      <c r="I13" s="115">
        <v>127</v>
      </c>
      <c r="J13" s="116">
        <v>54.978354978354979</v>
      </c>
    </row>
    <row r="14" spans="1:15" s="287" customFormat="1" ht="24.95" customHeight="1" x14ac:dyDescent="0.2">
      <c r="A14" s="193" t="s">
        <v>215</v>
      </c>
      <c r="B14" s="199" t="s">
        <v>137</v>
      </c>
      <c r="C14" s="113">
        <v>9.8690926559779015</v>
      </c>
      <c r="D14" s="115">
        <v>3287</v>
      </c>
      <c r="E14" s="114">
        <v>32836</v>
      </c>
      <c r="F14" s="114">
        <v>3705</v>
      </c>
      <c r="G14" s="114">
        <v>2810</v>
      </c>
      <c r="H14" s="140">
        <v>4628</v>
      </c>
      <c r="I14" s="115">
        <v>-1341</v>
      </c>
      <c r="J14" s="116">
        <v>-28.975799481417457</v>
      </c>
      <c r="K14" s="110"/>
      <c r="L14" s="110"/>
      <c r="M14" s="110"/>
      <c r="N14" s="110"/>
      <c r="O14" s="110"/>
    </row>
    <row r="15" spans="1:15" s="110" customFormat="1" ht="24.95" customHeight="1" x14ac:dyDescent="0.2">
      <c r="A15" s="193" t="s">
        <v>216</v>
      </c>
      <c r="B15" s="199" t="s">
        <v>217</v>
      </c>
      <c r="C15" s="113">
        <v>0.54344562541283847</v>
      </c>
      <c r="D15" s="115">
        <v>181</v>
      </c>
      <c r="E15" s="114">
        <v>204</v>
      </c>
      <c r="F15" s="114">
        <v>253</v>
      </c>
      <c r="G15" s="114">
        <v>177</v>
      </c>
      <c r="H15" s="140">
        <v>211</v>
      </c>
      <c r="I15" s="115">
        <v>-30</v>
      </c>
      <c r="J15" s="116">
        <v>-14.218009478672986</v>
      </c>
    </row>
    <row r="16" spans="1:15" s="287" customFormat="1" ht="24.95" customHeight="1" x14ac:dyDescent="0.2">
      <c r="A16" s="193" t="s">
        <v>218</v>
      </c>
      <c r="B16" s="199" t="s">
        <v>141</v>
      </c>
      <c r="C16" s="113">
        <v>8.9893712844532523</v>
      </c>
      <c r="D16" s="115">
        <v>2994</v>
      </c>
      <c r="E16" s="114">
        <v>32541</v>
      </c>
      <c r="F16" s="114">
        <v>3287</v>
      </c>
      <c r="G16" s="114">
        <v>2525</v>
      </c>
      <c r="H16" s="140">
        <v>4260</v>
      </c>
      <c r="I16" s="115">
        <v>-1266</v>
      </c>
      <c r="J16" s="116">
        <v>-29.718309859154928</v>
      </c>
      <c r="K16" s="110"/>
      <c r="L16" s="110"/>
      <c r="M16" s="110"/>
      <c r="N16" s="110"/>
      <c r="O16" s="110"/>
    </row>
    <row r="17" spans="1:15" s="110" customFormat="1" ht="24.95" customHeight="1" x14ac:dyDescent="0.2">
      <c r="A17" s="193" t="s">
        <v>142</v>
      </c>
      <c r="B17" s="199" t="s">
        <v>220</v>
      </c>
      <c r="C17" s="113">
        <v>0.33627574611181171</v>
      </c>
      <c r="D17" s="115">
        <v>112</v>
      </c>
      <c r="E17" s="114">
        <v>91</v>
      </c>
      <c r="F17" s="114">
        <v>165</v>
      </c>
      <c r="G17" s="114">
        <v>108</v>
      </c>
      <c r="H17" s="140">
        <v>157</v>
      </c>
      <c r="I17" s="115">
        <v>-45</v>
      </c>
      <c r="J17" s="116">
        <v>-28.662420382165607</v>
      </c>
    </row>
    <row r="18" spans="1:15" s="287" customFormat="1" ht="24.95" customHeight="1" x14ac:dyDescent="0.2">
      <c r="A18" s="201" t="s">
        <v>144</v>
      </c>
      <c r="B18" s="202" t="s">
        <v>145</v>
      </c>
      <c r="C18" s="113">
        <v>4.6808382873956642</v>
      </c>
      <c r="D18" s="115">
        <v>1559</v>
      </c>
      <c r="E18" s="114">
        <v>1070</v>
      </c>
      <c r="F18" s="114">
        <v>1794</v>
      </c>
      <c r="G18" s="114">
        <v>1267</v>
      </c>
      <c r="H18" s="140">
        <v>1476</v>
      </c>
      <c r="I18" s="115">
        <v>83</v>
      </c>
      <c r="J18" s="116">
        <v>5.6233062330623307</v>
      </c>
      <c r="K18" s="110"/>
      <c r="L18" s="110"/>
      <c r="M18" s="110"/>
      <c r="N18" s="110"/>
      <c r="O18" s="110"/>
    </row>
    <row r="19" spans="1:15" s="110" customFormat="1" ht="24.95" customHeight="1" x14ac:dyDescent="0.2">
      <c r="A19" s="193" t="s">
        <v>146</v>
      </c>
      <c r="B19" s="199" t="s">
        <v>147</v>
      </c>
      <c r="C19" s="113">
        <v>9.1274845373206031</v>
      </c>
      <c r="D19" s="115">
        <v>3040</v>
      </c>
      <c r="E19" s="114">
        <v>3529</v>
      </c>
      <c r="F19" s="114">
        <v>4634</v>
      </c>
      <c r="G19" s="114">
        <v>2953</v>
      </c>
      <c r="H19" s="140">
        <v>3283</v>
      </c>
      <c r="I19" s="115">
        <v>-243</v>
      </c>
      <c r="J19" s="116">
        <v>-7.4017666768199817</v>
      </c>
    </row>
    <row r="20" spans="1:15" s="287" customFormat="1" ht="24.95" customHeight="1" x14ac:dyDescent="0.2">
      <c r="A20" s="193" t="s">
        <v>148</v>
      </c>
      <c r="B20" s="199" t="s">
        <v>149</v>
      </c>
      <c r="C20" s="113">
        <v>2.9243980063652195</v>
      </c>
      <c r="D20" s="115">
        <v>974</v>
      </c>
      <c r="E20" s="114">
        <v>1079</v>
      </c>
      <c r="F20" s="114">
        <v>1400</v>
      </c>
      <c r="G20" s="114">
        <v>944</v>
      </c>
      <c r="H20" s="140">
        <v>957</v>
      </c>
      <c r="I20" s="115">
        <v>17</v>
      </c>
      <c r="J20" s="116">
        <v>1.7763845350052248</v>
      </c>
      <c r="K20" s="110"/>
      <c r="L20" s="110"/>
      <c r="M20" s="110"/>
      <c r="N20" s="110"/>
      <c r="O20" s="110"/>
    </row>
    <row r="21" spans="1:15" s="110" customFormat="1" ht="24.95" customHeight="1" x14ac:dyDescent="0.2">
      <c r="A21" s="201" t="s">
        <v>150</v>
      </c>
      <c r="B21" s="202" t="s">
        <v>151</v>
      </c>
      <c r="C21" s="113">
        <v>6.5813967453311717</v>
      </c>
      <c r="D21" s="115">
        <v>2192</v>
      </c>
      <c r="E21" s="114">
        <v>2233</v>
      </c>
      <c r="F21" s="114">
        <v>2833</v>
      </c>
      <c r="G21" s="114">
        <v>2536</v>
      </c>
      <c r="H21" s="140">
        <v>2277</v>
      </c>
      <c r="I21" s="115">
        <v>-85</v>
      </c>
      <c r="J21" s="116">
        <v>-3.7329819938515589</v>
      </c>
    </row>
    <row r="22" spans="1:15" s="110" customFormat="1" ht="24.95" customHeight="1" x14ac:dyDescent="0.2">
      <c r="A22" s="201" t="s">
        <v>152</v>
      </c>
      <c r="B22" s="199" t="s">
        <v>153</v>
      </c>
      <c r="C22" s="113">
        <v>9.1334894613583142</v>
      </c>
      <c r="D22" s="115">
        <v>3042</v>
      </c>
      <c r="E22" s="114">
        <v>3003</v>
      </c>
      <c r="F22" s="114">
        <v>3502</v>
      </c>
      <c r="G22" s="114">
        <v>2967</v>
      </c>
      <c r="H22" s="140">
        <v>3694</v>
      </c>
      <c r="I22" s="115">
        <v>-652</v>
      </c>
      <c r="J22" s="116">
        <v>-17.65024363833243</v>
      </c>
    </row>
    <row r="23" spans="1:15" s="110" customFormat="1" ht="24.95" customHeight="1" x14ac:dyDescent="0.2">
      <c r="A23" s="193" t="s">
        <v>154</v>
      </c>
      <c r="B23" s="199" t="s">
        <v>155</v>
      </c>
      <c r="C23" s="113">
        <v>3.7891070677955923</v>
      </c>
      <c r="D23" s="115">
        <v>1262</v>
      </c>
      <c r="E23" s="114">
        <v>860</v>
      </c>
      <c r="F23" s="114">
        <v>1291</v>
      </c>
      <c r="G23" s="114">
        <v>648</v>
      </c>
      <c r="H23" s="140">
        <v>964</v>
      </c>
      <c r="I23" s="115">
        <v>298</v>
      </c>
      <c r="J23" s="116">
        <v>30.912863070539419</v>
      </c>
    </row>
    <row r="24" spans="1:15" s="110" customFormat="1" ht="24.95" customHeight="1" x14ac:dyDescent="0.2">
      <c r="A24" s="193" t="s">
        <v>156</v>
      </c>
      <c r="B24" s="199" t="s">
        <v>221</v>
      </c>
      <c r="C24" s="113">
        <v>14.096559178526391</v>
      </c>
      <c r="D24" s="115">
        <v>4695</v>
      </c>
      <c r="E24" s="114">
        <v>3998</v>
      </c>
      <c r="F24" s="114">
        <v>5989</v>
      </c>
      <c r="G24" s="114">
        <v>5226</v>
      </c>
      <c r="H24" s="140">
        <v>6480</v>
      </c>
      <c r="I24" s="115">
        <v>-1785</v>
      </c>
      <c r="J24" s="116">
        <v>-27.546296296296298</v>
      </c>
    </row>
    <row r="25" spans="1:15" s="110" customFormat="1" ht="24.95" customHeight="1" x14ac:dyDescent="0.2">
      <c r="A25" s="193" t="s">
        <v>222</v>
      </c>
      <c r="B25" s="204" t="s">
        <v>159</v>
      </c>
      <c r="C25" s="113">
        <v>6.5603795111991836</v>
      </c>
      <c r="D25" s="115">
        <v>2185</v>
      </c>
      <c r="E25" s="114">
        <v>2019</v>
      </c>
      <c r="F25" s="114">
        <v>2845</v>
      </c>
      <c r="G25" s="114">
        <v>2189</v>
      </c>
      <c r="H25" s="140">
        <v>2634</v>
      </c>
      <c r="I25" s="115">
        <v>-449</v>
      </c>
      <c r="J25" s="116">
        <v>-17.046317388003036</v>
      </c>
    </row>
    <row r="26" spans="1:15" s="110" customFormat="1" ht="24.95" customHeight="1" x14ac:dyDescent="0.2">
      <c r="A26" s="201">
        <v>782.78300000000002</v>
      </c>
      <c r="B26" s="203" t="s">
        <v>160</v>
      </c>
      <c r="C26" s="113">
        <v>9.1154746892451808</v>
      </c>
      <c r="D26" s="115">
        <v>3036</v>
      </c>
      <c r="E26" s="114">
        <v>2536</v>
      </c>
      <c r="F26" s="114">
        <v>3448</v>
      </c>
      <c r="G26" s="114">
        <v>3167</v>
      </c>
      <c r="H26" s="140">
        <v>3212</v>
      </c>
      <c r="I26" s="115">
        <v>-176</v>
      </c>
      <c r="J26" s="116">
        <v>-5.4794520547945202</v>
      </c>
    </row>
    <row r="27" spans="1:15" s="110" customFormat="1" ht="24.95" customHeight="1" x14ac:dyDescent="0.2">
      <c r="A27" s="193" t="s">
        <v>161</v>
      </c>
      <c r="B27" s="199" t="s">
        <v>162</v>
      </c>
      <c r="C27" s="113">
        <v>2.7022158169699155</v>
      </c>
      <c r="D27" s="115">
        <v>900</v>
      </c>
      <c r="E27" s="114">
        <v>933</v>
      </c>
      <c r="F27" s="114">
        <v>1428</v>
      </c>
      <c r="G27" s="114">
        <v>799</v>
      </c>
      <c r="H27" s="140">
        <v>933</v>
      </c>
      <c r="I27" s="115">
        <v>-33</v>
      </c>
      <c r="J27" s="116">
        <v>-3.536977491961415</v>
      </c>
    </row>
    <row r="28" spans="1:15" s="110" customFormat="1" ht="24.95" customHeight="1" x14ac:dyDescent="0.2">
      <c r="A28" s="193" t="s">
        <v>163</v>
      </c>
      <c r="B28" s="199" t="s">
        <v>164</v>
      </c>
      <c r="C28" s="113">
        <v>3.6569987389659522</v>
      </c>
      <c r="D28" s="115">
        <v>1218</v>
      </c>
      <c r="E28" s="114">
        <v>1401</v>
      </c>
      <c r="F28" s="114">
        <v>1950</v>
      </c>
      <c r="G28" s="114">
        <v>1043</v>
      </c>
      <c r="H28" s="140">
        <v>1243</v>
      </c>
      <c r="I28" s="115">
        <v>-25</v>
      </c>
      <c r="J28" s="116">
        <v>-2.0112630732099759</v>
      </c>
    </row>
    <row r="29" spans="1:15" s="110" customFormat="1" ht="24.95" customHeight="1" x14ac:dyDescent="0.2">
      <c r="A29" s="193">
        <v>86</v>
      </c>
      <c r="B29" s="199" t="s">
        <v>165</v>
      </c>
      <c r="C29" s="113">
        <v>4.4946856422266261</v>
      </c>
      <c r="D29" s="115">
        <v>1497</v>
      </c>
      <c r="E29" s="114">
        <v>1755</v>
      </c>
      <c r="F29" s="114">
        <v>1725</v>
      </c>
      <c r="G29" s="114">
        <v>1278</v>
      </c>
      <c r="H29" s="140">
        <v>1549</v>
      </c>
      <c r="I29" s="115">
        <v>-52</v>
      </c>
      <c r="J29" s="116">
        <v>-3.357004519044545</v>
      </c>
    </row>
    <row r="30" spans="1:15" s="110" customFormat="1" ht="24.95" customHeight="1" x14ac:dyDescent="0.2">
      <c r="A30" s="193">
        <v>87.88</v>
      </c>
      <c r="B30" s="204" t="s">
        <v>166</v>
      </c>
      <c r="C30" s="113">
        <v>4.8729958566024143</v>
      </c>
      <c r="D30" s="115">
        <v>1623</v>
      </c>
      <c r="E30" s="114">
        <v>2186</v>
      </c>
      <c r="F30" s="114">
        <v>3774</v>
      </c>
      <c r="G30" s="114">
        <v>1505</v>
      </c>
      <c r="H30" s="140">
        <v>1761</v>
      </c>
      <c r="I30" s="115">
        <v>-138</v>
      </c>
      <c r="J30" s="116">
        <v>-7.8364565587734241</v>
      </c>
    </row>
    <row r="31" spans="1:15" s="110" customFormat="1" ht="24.95" customHeight="1" x14ac:dyDescent="0.2">
      <c r="A31" s="193" t="s">
        <v>167</v>
      </c>
      <c r="B31" s="199" t="s">
        <v>168</v>
      </c>
      <c r="C31" s="113">
        <v>7.1698793010268416</v>
      </c>
      <c r="D31" s="115">
        <v>2388</v>
      </c>
      <c r="E31" s="114">
        <v>2289</v>
      </c>
      <c r="F31" s="114">
        <v>2993</v>
      </c>
      <c r="G31" s="114">
        <v>1555</v>
      </c>
      <c r="H31" s="140">
        <v>2324</v>
      </c>
      <c r="I31" s="115">
        <v>64</v>
      </c>
      <c r="J31" s="116">
        <v>2.7538726333907055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0.14411817690506215</v>
      </c>
      <c r="D34" s="115">
        <v>48</v>
      </c>
      <c r="E34" s="114">
        <v>29</v>
      </c>
      <c r="F34" s="114">
        <v>106</v>
      </c>
      <c r="G34" s="114">
        <v>72</v>
      </c>
      <c r="H34" s="140">
        <v>52</v>
      </c>
      <c r="I34" s="115">
        <v>-4</v>
      </c>
      <c r="J34" s="116">
        <v>-7.6923076923076925</v>
      </c>
    </row>
    <row r="35" spans="1:10" s="110" customFormat="1" ht="24.95" customHeight="1" x14ac:dyDescent="0.2">
      <c r="A35" s="292" t="s">
        <v>171</v>
      </c>
      <c r="B35" s="293" t="s">
        <v>172</v>
      </c>
      <c r="C35" s="113">
        <v>15.624812346123822</v>
      </c>
      <c r="D35" s="115">
        <v>5204</v>
      </c>
      <c r="E35" s="114">
        <v>34243</v>
      </c>
      <c r="F35" s="114">
        <v>6063</v>
      </c>
      <c r="G35" s="114">
        <v>4329</v>
      </c>
      <c r="H35" s="140">
        <v>6335</v>
      </c>
      <c r="I35" s="115">
        <v>-1131</v>
      </c>
      <c r="J35" s="116">
        <v>-17.853196527229677</v>
      </c>
    </row>
    <row r="36" spans="1:10" s="110" customFormat="1" ht="24.95" customHeight="1" x14ac:dyDescent="0.2">
      <c r="A36" s="294" t="s">
        <v>173</v>
      </c>
      <c r="B36" s="295" t="s">
        <v>174</v>
      </c>
      <c r="C36" s="125">
        <v>84.225064552933404</v>
      </c>
      <c r="D36" s="143">
        <v>28052</v>
      </c>
      <c r="E36" s="144">
        <v>27821</v>
      </c>
      <c r="F36" s="144">
        <v>37812</v>
      </c>
      <c r="G36" s="144">
        <v>26810</v>
      </c>
      <c r="H36" s="145">
        <v>31311</v>
      </c>
      <c r="I36" s="143">
        <v>-3259</v>
      </c>
      <c r="J36" s="146">
        <v>-10.408482641883044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33306</v>
      </c>
      <c r="F11" s="264">
        <v>62094</v>
      </c>
      <c r="G11" s="264">
        <v>43981</v>
      </c>
      <c r="H11" s="264">
        <v>31211</v>
      </c>
      <c r="I11" s="265">
        <v>37699</v>
      </c>
      <c r="J11" s="263">
        <v>-4393</v>
      </c>
      <c r="K11" s="266">
        <v>-11.6528289875063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18.98756980724194</v>
      </c>
      <c r="E13" s="115">
        <v>6324</v>
      </c>
      <c r="F13" s="114">
        <v>7466</v>
      </c>
      <c r="G13" s="114">
        <v>8679</v>
      </c>
      <c r="H13" s="114">
        <v>6837</v>
      </c>
      <c r="I13" s="140">
        <v>6903</v>
      </c>
      <c r="J13" s="115">
        <v>-579</v>
      </c>
      <c r="K13" s="116">
        <v>-8.3876575401999123</v>
      </c>
    </row>
    <row r="14" spans="1:15" ht="15.95" customHeight="1" x14ac:dyDescent="0.2">
      <c r="A14" s="306" t="s">
        <v>230</v>
      </c>
      <c r="B14" s="307"/>
      <c r="C14" s="308"/>
      <c r="D14" s="113">
        <v>46.925478892692006</v>
      </c>
      <c r="E14" s="115">
        <v>15629</v>
      </c>
      <c r="F14" s="114">
        <v>28872</v>
      </c>
      <c r="G14" s="114">
        <v>22765</v>
      </c>
      <c r="H14" s="114">
        <v>13860</v>
      </c>
      <c r="I14" s="140">
        <v>16900</v>
      </c>
      <c r="J14" s="115">
        <v>-1271</v>
      </c>
      <c r="K14" s="116">
        <v>-7.5207100591715976</v>
      </c>
    </row>
    <row r="15" spans="1:15" ht="15.95" customHeight="1" x14ac:dyDescent="0.2">
      <c r="A15" s="306" t="s">
        <v>231</v>
      </c>
      <c r="B15" s="307"/>
      <c r="C15" s="308"/>
      <c r="D15" s="113">
        <v>13.556116015132408</v>
      </c>
      <c r="E15" s="115">
        <v>4515</v>
      </c>
      <c r="F15" s="114">
        <v>12193</v>
      </c>
      <c r="G15" s="114">
        <v>4970</v>
      </c>
      <c r="H15" s="114">
        <v>4303</v>
      </c>
      <c r="I15" s="140">
        <v>5465</v>
      </c>
      <c r="J15" s="115">
        <v>-950</v>
      </c>
      <c r="K15" s="116">
        <v>-17.383348581884722</v>
      </c>
    </row>
    <row r="16" spans="1:15" ht="15.95" customHeight="1" x14ac:dyDescent="0.2">
      <c r="A16" s="306" t="s">
        <v>232</v>
      </c>
      <c r="B16" s="307"/>
      <c r="C16" s="308"/>
      <c r="D16" s="113">
        <v>20.392722032066295</v>
      </c>
      <c r="E16" s="115">
        <v>6792</v>
      </c>
      <c r="F16" s="114">
        <v>13527</v>
      </c>
      <c r="G16" s="114">
        <v>7392</v>
      </c>
      <c r="H16" s="114">
        <v>6184</v>
      </c>
      <c r="I16" s="140">
        <v>8400</v>
      </c>
      <c r="J16" s="115">
        <v>-1608</v>
      </c>
      <c r="K16" s="116">
        <v>-19.142857142857142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0.30024620188554613</v>
      </c>
      <c r="E18" s="115">
        <v>100</v>
      </c>
      <c r="F18" s="114">
        <v>74</v>
      </c>
      <c r="G18" s="114">
        <v>197</v>
      </c>
      <c r="H18" s="114">
        <v>109</v>
      </c>
      <c r="I18" s="140">
        <v>89</v>
      </c>
      <c r="J18" s="115">
        <v>11</v>
      </c>
      <c r="K18" s="116">
        <v>12.359550561797754</v>
      </c>
    </row>
    <row r="19" spans="1:11" ht="14.1" customHeight="1" x14ac:dyDescent="0.2">
      <c r="A19" s="306" t="s">
        <v>235</v>
      </c>
      <c r="B19" s="307" t="s">
        <v>236</v>
      </c>
      <c r="C19" s="308"/>
      <c r="D19" s="113">
        <v>0.23719449948958146</v>
      </c>
      <c r="E19" s="115">
        <v>79</v>
      </c>
      <c r="F19" s="114">
        <v>54</v>
      </c>
      <c r="G19" s="114">
        <v>128</v>
      </c>
      <c r="H19" s="114">
        <v>92</v>
      </c>
      <c r="I19" s="140">
        <v>66</v>
      </c>
      <c r="J19" s="115">
        <v>13</v>
      </c>
      <c r="K19" s="116">
        <v>19.696969696969695</v>
      </c>
    </row>
    <row r="20" spans="1:11" ht="14.1" customHeight="1" x14ac:dyDescent="0.2">
      <c r="A20" s="306">
        <v>12</v>
      </c>
      <c r="B20" s="307" t="s">
        <v>237</v>
      </c>
      <c r="C20" s="308"/>
      <c r="D20" s="113">
        <v>0.39332252447006544</v>
      </c>
      <c r="E20" s="115">
        <v>131</v>
      </c>
      <c r="F20" s="114">
        <v>78</v>
      </c>
      <c r="G20" s="114">
        <v>177</v>
      </c>
      <c r="H20" s="114">
        <v>136</v>
      </c>
      <c r="I20" s="140">
        <v>150</v>
      </c>
      <c r="J20" s="115">
        <v>-19</v>
      </c>
      <c r="K20" s="116">
        <v>-12.666666666666666</v>
      </c>
    </row>
    <row r="21" spans="1:11" ht="14.1" customHeight="1" x14ac:dyDescent="0.2">
      <c r="A21" s="306">
        <v>21</v>
      </c>
      <c r="B21" s="307" t="s">
        <v>238</v>
      </c>
      <c r="C21" s="308"/>
      <c r="D21" s="113">
        <v>0.117096018735363</v>
      </c>
      <c r="E21" s="115">
        <v>39</v>
      </c>
      <c r="F21" s="114" t="s">
        <v>513</v>
      </c>
      <c r="G21" s="114">
        <v>33</v>
      </c>
      <c r="H21" s="114">
        <v>30</v>
      </c>
      <c r="I21" s="140">
        <v>21</v>
      </c>
      <c r="J21" s="115">
        <v>18</v>
      </c>
      <c r="K21" s="116">
        <v>85.714285714285708</v>
      </c>
    </row>
    <row r="22" spans="1:11" ht="14.1" customHeight="1" x14ac:dyDescent="0.2">
      <c r="A22" s="306">
        <v>22</v>
      </c>
      <c r="B22" s="307" t="s">
        <v>239</v>
      </c>
      <c r="C22" s="308"/>
      <c r="D22" s="113">
        <v>0.39332252447006544</v>
      </c>
      <c r="E22" s="115">
        <v>131</v>
      </c>
      <c r="F22" s="114">
        <v>140</v>
      </c>
      <c r="G22" s="114">
        <v>243</v>
      </c>
      <c r="H22" s="114">
        <v>151</v>
      </c>
      <c r="I22" s="140">
        <v>115</v>
      </c>
      <c r="J22" s="115">
        <v>16</v>
      </c>
      <c r="K22" s="116">
        <v>13.913043478260869</v>
      </c>
    </row>
    <row r="23" spans="1:11" ht="14.1" customHeight="1" x14ac:dyDescent="0.2">
      <c r="A23" s="306">
        <v>23</v>
      </c>
      <c r="B23" s="307" t="s">
        <v>240</v>
      </c>
      <c r="C23" s="308"/>
      <c r="D23" s="113">
        <v>0.84969675133609557</v>
      </c>
      <c r="E23" s="115">
        <v>283</v>
      </c>
      <c r="F23" s="114">
        <v>287</v>
      </c>
      <c r="G23" s="114">
        <v>329</v>
      </c>
      <c r="H23" s="114">
        <v>294</v>
      </c>
      <c r="I23" s="140">
        <v>369</v>
      </c>
      <c r="J23" s="115">
        <v>-86</v>
      </c>
      <c r="K23" s="116">
        <v>-23.306233062330623</v>
      </c>
    </row>
    <row r="24" spans="1:11" ht="14.1" customHeight="1" x14ac:dyDescent="0.2">
      <c r="A24" s="306">
        <v>24</v>
      </c>
      <c r="B24" s="307" t="s">
        <v>241</v>
      </c>
      <c r="C24" s="308"/>
      <c r="D24" s="113">
        <v>1.7924698252567104</v>
      </c>
      <c r="E24" s="115">
        <v>597</v>
      </c>
      <c r="F24" s="114">
        <v>2341</v>
      </c>
      <c r="G24" s="114">
        <v>600</v>
      </c>
      <c r="H24" s="114">
        <v>482</v>
      </c>
      <c r="I24" s="140">
        <v>615</v>
      </c>
      <c r="J24" s="115">
        <v>-18</v>
      </c>
      <c r="K24" s="116">
        <v>-2.9268292682926829</v>
      </c>
    </row>
    <row r="25" spans="1:11" ht="14.1" customHeight="1" x14ac:dyDescent="0.2">
      <c r="A25" s="306">
        <v>25</v>
      </c>
      <c r="B25" s="307" t="s">
        <v>242</v>
      </c>
      <c r="C25" s="308"/>
      <c r="D25" s="113">
        <v>4.52471026241518</v>
      </c>
      <c r="E25" s="115">
        <v>1507</v>
      </c>
      <c r="F25" s="114">
        <v>8813</v>
      </c>
      <c r="G25" s="114">
        <v>1997</v>
      </c>
      <c r="H25" s="114">
        <v>1376</v>
      </c>
      <c r="I25" s="140">
        <v>1759</v>
      </c>
      <c r="J25" s="115">
        <v>-252</v>
      </c>
      <c r="K25" s="116">
        <v>-14.326321773735076</v>
      </c>
    </row>
    <row r="26" spans="1:11" ht="14.1" customHeight="1" x14ac:dyDescent="0.2">
      <c r="A26" s="306">
        <v>26</v>
      </c>
      <c r="B26" s="307" t="s">
        <v>243</v>
      </c>
      <c r="C26" s="308"/>
      <c r="D26" s="113">
        <v>1.8375067555395423</v>
      </c>
      <c r="E26" s="115">
        <v>612</v>
      </c>
      <c r="F26" s="114">
        <v>2132</v>
      </c>
      <c r="G26" s="114">
        <v>1073</v>
      </c>
      <c r="H26" s="114">
        <v>530</v>
      </c>
      <c r="I26" s="140">
        <v>893</v>
      </c>
      <c r="J26" s="115">
        <v>-281</v>
      </c>
      <c r="K26" s="116">
        <v>-31.466965285554313</v>
      </c>
    </row>
    <row r="27" spans="1:11" ht="14.1" customHeight="1" x14ac:dyDescent="0.2">
      <c r="A27" s="306">
        <v>27</v>
      </c>
      <c r="B27" s="307" t="s">
        <v>244</v>
      </c>
      <c r="C27" s="308"/>
      <c r="D27" s="113">
        <v>2.9153906203086533</v>
      </c>
      <c r="E27" s="115">
        <v>971</v>
      </c>
      <c r="F27" s="114">
        <v>8824</v>
      </c>
      <c r="G27" s="114">
        <v>1033</v>
      </c>
      <c r="H27" s="114">
        <v>1013</v>
      </c>
      <c r="I27" s="140">
        <v>1721</v>
      </c>
      <c r="J27" s="115">
        <v>-750</v>
      </c>
      <c r="K27" s="116">
        <v>-43.579314352120861</v>
      </c>
    </row>
    <row r="28" spans="1:11" ht="14.1" customHeight="1" x14ac:dyDescent="0.2">
      <c r="A28" s="306">
        <v>28</v>
      </c>
      <c r="B28" s="307" t="s">
        <v>245</v>
      </c>
      <c r="C28" s="308"/>
      <c r="D28" s="113">
        <v>0.16513541103705037</v>
      </c>
      <c r="E28" s="115">
        <v>55</v>
      </c>
      <c r="F28" s="114">
        <v>48</v>
      </c>
      <c r="G28" s="114">
        <v>120</v>
      </c>
      <c r="H28" s="114">
        <v>60</v>
      </c>
      <c r="I28" s="140">
        <v>123</v>
      </c>
      <c r="J28" s="115">
        <v>-68</v>
      </c>
      <c r="K28" s="116">
        <v>-55.284552845528452</v>
      </c>
    </row>
    <row r="29" spans="1:11" ht="14.1" customHeight="1" x14ac:dyDescent="0.2">
      <c r="A29" s="306">
        <v>29</v>
      </c>
      <c r="B29" s="307" t="s">
        <v>246</v>
      </c>
      <c r="C29" s="308"/>
      <c r="D29" s="113">
        <v>2.7562601333093135</v>
      </c>
      <c r="E29" s="115">
        <v>918</v>
      </c>
      <c r="F29" s="114">
        <v>933</v>
      </c>
      <c r="G29" s="114">
        <v>1165</v>
      </c>
      <c r="H29" s="114">
        <v>1026</v>
      </c>
      <c r="I29" s="140">
        <v>926</v>
      </c>
      <c r="J29" s="115">
        <v>-8</v>
      </c>
      <c r="K29" s="116">
        <v>-0.86393088552915764</v>
      </c>
    </row>
    <row r="30" spans="1:11" ht="14.1" customHeight="1" x14ac:dyDescent="0.2">
      <c r="A30" s="306" t="s">
        <v>247</v>
      </c>
      <c r="B30" s="307" t="s">
        <v>248</v>
      </c>
      <c r="C30" s="308"/>
      <c r="D30" s="113">
        <v>0.38431513841349907</v>
      </c>
      <c r="E30" s="115">
        <v>128</v>
      </c>
      <c r="F30" s="114" t="s">
        <v>513</v>
      </c>
      <c r="G30" s="114">
        <v>156</v>
      </c>
      <c r="H30" s="114">
        <v>128</v>
      </c>
      <c r="I30" s="140">
        <v>105</v>
      </c>
      <c r="J30" s="115">
        <v>23</v>
      </c>
      <c r="K30" s="116">
        <v>21.904761904761905</v>
      </c>
    </row>
    <row r="31" spans="1:11" ht="14.1" customHeight="1" x14ac:dyDescent="0.2">
      <c r="A31" s="306" t="s">
        <v>249</v>
      </c>
      <c r="B31" s="307" t="s">
        <v>250</v>
      </c>
      <c r="C31" s="308"/>
      <c r="D31" s="113">
        <v>2.3719449948958147</v>
      </c>
      <c r="E31" s="115">
        <v>790</v>
      </c>
      <c r="F31" s="114">
        <v>847</v>
      </c>
      <c r="G31" s="114">
        <v>998</v>
      </c>
      <c r="H31" s="114">
        <v>894</v>
      </c>
      <c r="I31" s="140">
        <v>817</v>
      </c>
      <c r="J31" s="115">
        <v>-27</v>
      </c>
      <c r="K31" s="116">
        <v>-3.3047735618115057</v>
      </c>
    </row>
    <row r="32" spans="1:11" ht="14.1" customHeight="1" x14ac:dyDescent="0.2">
      <c r="A32" s="306">
        <v>31</v>
      </c>
      <c r="B32" s="307" t="s">
        <v>251</v>
      </c>
      <c r="C32" s="308"/>
      <c r="D32" s="113">
        <v>1.9425929261994836</v>
      </c>
      <c r="E32" s="115">
        <v>647</v>
      </c>
      <c r="F32" s="114">
        <v>580</v>
      </c>
      <c r="G32" s="114">
        <v>623</v>
      </c>
      <c r="H32" s="114">
        <v>587</v>
      </c>
      <c r="I32" s="140">
        <v>690</v>
      </c>
      <c r="J32" s="115">
        <v>-43</v>
      </c>
      <c r="K32" s="116">
        <v>-6.2318840579710146</v>
      </c>
    </row>
    <row r="33" spans="1:11" ht="14.1" customHeight="1" x14ac:dyDescent="0.2">
      <c r="A33" s="306">
        <v>32</v>
      </c>
      <c r="B33" s="307" t="s">
        <v>252</v>
      </c>
      <c r="C33" s="308"/>
      <c r="D33" s="113">
        <v>1.8375067555395423</v>
      </c>
      <c r="E33" s="115">
        <v>612</v>
      </c>
      <c r="F33" s="114">
        <v>390</v>
      </c>
      <c r="G33" s="114">
        <v>632</v>
      </c>
      <c r="H33" s="114">
        <v>562</v>
      </c>
      <c r="I33" s="140">
        <v>607</v>
      </c>
      <c r="J33" s="115">
        <v>5</v>
      </c>
      <c r="K33" s="116">
        <v>0.82372322899505768</v>
      </c>
    </row>
    <row r="34" spans="1:11" ht="14.1" customHeight="1" x14ac:dyDescent="0.2">
      <c r="A34" s="306">
        <v>33</v>
      </c>
      <c r="B34" s="307" t="s">
        <v>253</v>
      </c>
      <c r="C34" s="308"/>
      <c r="D34" s="113">
        <v>1.0208370864108569</v>
      </c>
      <c r="E34" s="115">
        <v>340</v>
      </c>
      <c r="F34" s="114">
        <v>228</v>
      </c>
      <c r="G34" s="114">
        <v>426</v>
      </c>
      <c r="H34" s="114">
        <v>462</v>
      </c>
      <c r="I34" s="140">
        <v>358</v>
      </c>
      <c r="J34" s="115">
        <v>-18</v>
      </c>
      <c r="K34" s="116">
        <v>-5.027932960893855</v>
      </c>
    </row>
    <row r="35" spans="1:11" ht="14.1" customHeight="1" x14ac:dyDescent="0.2">
      <c r="A35" s="306">
        <v>34</v>
      </c>
      <c r="B35" s="307" t="s">
        <v>254</v>
      </c>
      <c r="C35" s="308"/>
      <c r="D35" s="113">
        <v>1.3841349906923677</v>
      </c>
      <c r="E35" s="115">
        <v>461</v>
      </c>
      <c r="F35" s="114">
        <v>452</v>
      </c>
      <c r="G35" s="114">
        <v>490</v>
      </c>
      <c r="H35" s="114">
        <v>357</v>
      </c>
      <c r="I35" s="140">
        <v>416</v>
      </c>
      <c r="J35" s="115">
        <v>45</v>
      </c>
      <c r="K35" s="116">
        <v>10.817307692307692</v>
      </c>
    </row>
    <row r="36" spans="1:11" ht="14.1" customHeight="1" x14ac:dyDescent="0.2">
      <c r="A36" s="306">
        <v>41</v>
      </c>
      <c r="B36" s="307" t="s">
        <v>255</v>
      </c>
      <c r="C36" s="308"/>
      <c r="D36" s="113">
        <v>0.52543085329970574</v>
      </c>
      <c r="E36" s="115">
        <v>175</v>
      </c>
      <c r="F36" s="114">
        <v>112</v>
      </c>
      <c r="G36" s="114">
        <v>167</v>
      </c>
      <c r="H36" s="114">
        <v>121</v>
      </c>
      <c r="I36" s="140">
        <v>166</v>
      </c>
      <c r="J36" s="115">
        <v>9</v>
      </c>
      <c r="K36" s="116">
        <v>5.4216867469879517</v>
      </c>
    </row>
    <row r="37" spans="1:11" ht="14.1" customHeight="1" x14ac:dyDescent="0.2">
      <c r="A37" s="306">
        <v>42</v>
      </c>
      <c r="B37" s="307" t="s">
        <v>256</v>
      </c>
      <c r="C37" s="308"/>
      <c r="D37" s="113" t="s">
        <v>513</v>
      </c>
      <c r="E37" s="115" t="s">
        <v>513</v>
      </c>
      <c r="F37" s="114">
        <v>50</v>
      </c>
      <c r="G37" s="114">
        <v>20</v>
      </c>
      <c r="H37" s="114">
        <v>28</v>
      </c>
      <c r="I37" s="140">
        <v>25</v>
      </c>
      <c r="J37" s="115" t="s">
        <v>513</v>
      </c>
      <c r="K37" s="116" t="s">
        <v>513</v>
      </c>
    </row>
    <row r="38" spans="1:11" ht="14.1" customHeight="1" x14ac:dyDescent="0.2">
      <c r="A38" s="306">
        <v>43</v>
      </c>
      <c r="B38" s="307" t="s">
        <v>257</v>
      </c>
      <c r="C38" s="308"/>
      <c r="D38" s="113">
        <v>4.0112892571908967</v>
      </c>
      <c r="E38" s="115">
        <v>1336</v>
      </c>
      <c r="F38" s="114">
        <v>1856</v>
      </c>
      <c r="G38" s="114">
        <v>1811</v>
      </c>
      <c r="H38" s="114">
        <v>1344</v>
      </c>
      <c r="I38" s="140">
        <v>1658</v>
      </c>
      <c r="J38" s="115">
        <v>-322</v>
      </c>
      <c r="K38" s="116">
        <v>-19.420989143546443</v>
      </c>
    </row>
    <row r="39" spans="1:11" ht="14.1" customHeight="1" x14ac:dyDescent="0.2">
      <c r="A39" s="306">
        <v>51</v>
      </c>
      <c r="B39" s="307" t="s">
        <v>258</v>
      </c>
      <c r="C39" s="308"/>
      <c r="D39" s="113">
        <v>4.0473188014171617</v>
      </c>
      <c r="E39" s="115">
        <v>1348</v>
      </c>
      <c r="F39" s="114">
        <v>2042</v>
      </c>
      <c r="G39" s="114">
        <v>2090</v>
      </c>
      <c r="H39" s="114">
        <v>1428</v>
      </c>
      <c r="I39" s="140">
        <v>1754</v>
      </c>
      <c r="J39" s="115">
        <v>-406</v>
      </c>
      <c r="K39" s="116">
        <v>-23.14709236031927</v>
      </c>
    </row>
    <row r="40" spans="1:11" ht="14.1" customHeight="1" x14ac:dyDescent="0.2">
      <c r="A40" s="306" t="s">
        <v>259</v>
      </c>
      <c r="B40" s="307" t="s">
        <v>260</v>
      </c>
      <c r="C40" s="308"/>
      <c r="D40" s="113">
        <v>3.4107968534198041</v>
      </c>
      <c r="E40" s="115">
        <v>1136</v>
      </c>
      <c r="F40" s="114">
        <v>1664</v>
      </c>
      <c r="G40" s="114">
        <v>1833</v>
      </c>
      <c r="H40" s="114">
        <v>1276</v>
      </c>
      <c r="I40" s="140">
        <v>1577</v>
      </c>
      <c r="J40" s="115">
        <v>-441</v>
      </c>
      <c r="K40" s="116">
        <v>-27.964489537095751</v>
      </c>
    </row>
    <row r="41" spans="1:11" ht="14.1" customHeight="1" x14ac:dyDescent="0.2">
      <c r="A41" s="306"/>
      <c r="B41" s="307" t="s">
        <v>261</v>
      </c>
      <c r="C41" s="308"/>
      <c r="D41" s="113">
        <v>2.8643487659881104</v>
      </c>
      <c r="E41" s="115">
        <v>954</v>
      </c>
      <c r="F41" s="114">
        <v>1445</v>
      </c>
      <c r="G41" s="114">
        <v>1404</v>
      </c>
      <c r="H41" s="114">
        <v>1149</v>
      </c>
      <c r="I41" s="140">
        <v>1436</v>
      </c>
      <c r="J41" s="115">
        <v>-482</v>
      </c>
      <c r="K41" s="116">
        <v>-33.565459610027858</v>
      </c>
    </row>
    <row r="42" spans="1:11" ht="14.1" customHeight="1" x14ac:dyDescent="0.2">
      <c r="A42" s="306">
        <v>52</v>
      </c>
      <c r="B42" s="307" t="s">
        <v>262</v>
      </c>
      <c r="C42" s="308"/>
      <c r="D42" s="113">
        <v>2.5340779439140095</v>
      </c>
      <c r="E42" s="115">
        <v>844</v>
      </c>
      <c r="F42" s="114">
        <v>763</v>
      </c>
      <c r="G42" s="114">
        <v>967</v>
      </c>
      <c r="H42" s="114">
        <v>751</v>
      </c>
      <c r="I42" s="140">
        <v>862</v>
      </c>
      <c r="J42" s="115">
        <v>-18</v>
      </c>
      <c r="K42" s="116">
        <v>-2.0881670533642693</v>
      </c>
    </row>
    <row r="43" spans="1:11" ht="14.1" customHeight="1" x14ac:dyDescent="0.2">
      <c r="A43" s="306" t="s">
        <v>263</v>
      </c>
      <c r="B43" s="307" t="s">
        <v>264</v>
      </c>
      <c r="C43" s="308"/>
      <c r="D43" s="113">
        <v>1.6573590344082147</v>
      </c>
      <c r="E43" s="115">
        <v>552</v>
      </c>
      <c r="F43" s="114">
        <v>623</v>
      </c>
      <c r="G43" s="114">
        <v>749</v>
      </c>
      <c r="H43" s="114">
        <v>608</v>
      </c>
      <c r="I43" s="140">
        <v>643</v>
      </c>
      <c r="J43" s="115">
        <v>-91</v>
      </c>
      <c r="K43" s="116">
        <v>-14.152410575427682</v>
      </c>
    </row>
    <row r="44" spans="1:11" ht="14.1" customHeight="1" x14ac:dyDescent="0.2">
      <c r="A44" s="306">
        <v>53</v>
      </c>
      <c r="B44" s="307" t="s">
        <v>265</v>
      </c>
      <c r="C44" s="308"/>
      <c r="D44" s="113">
        <v>1.4321743829940552</v>
      </c>
      <c r="E44" s="115">
        <v>477</v>
      </c>
      <c r="F44" s="114">
        <v>516</v>
      </c>
      <c r="G44" s="114">
        <v>474</v>
      </c>
      <c r="H44" s="114">
        <v>372</v>
      </c>
      <c r="I44" s="140">
        <v>419</v>
      </c>
      <c r="J44" s="115">
        <v>58</v>
      </c>
      <c r="K44" s="116">
        <v>13.842482100238664</v>
      </c>
    </row>
    <row r="45" spans="1:11" ht="14.1" customHeight="1" x14ac:dyDescent="0.2">
      <c r="A45" s="306" t="s">
        <v>266</v>
      </c>
      <c r="B45" s="307" t="s">
        <v>267</v>
      </c>
      <c r="C45" s="308"/>
      <c r="D45" s="113">
        <v>1.3871374527112232</v>
      </c>
      <c r="E45" s="115">
        <v>462</v>
      </c>
      <c r="F45" s="114">
        <v>492</v>
      </c>
      <c r="G45" s="114">
        <v>450</v>
      </c>
      <c r="H45" s="114">
        <v>347</v>
      </c>
      <c r="I45" s="140">
        <v>403</v>
      </c>
      <c r="J45" s="115">
        <v>59</v>
      </c>
      <c r="K45" s="116">
        <v>14.640198511166252</v>
      </c>
    </row>
    <row r="46" spans="1:11" ht="14.1" customHeight="1" x14ac:dyDescent="0.2">
      <c r="A46" s="306">
        <v>54</v>
      </c>
      <c r="B46" s="307" t="s">
        <v>268</v>
      </c>
      <c r="C46" s="308"/>
      <c r="D46" s="113">
        <v>3.518885486098601</v>
      </c>
      <c r="E46" s="115">
        <v>1172</v>
      </c>
      <c r="F46" s="114">
        <v>999</v>
      </c>
      <c r="G46" s="114">
        <v>1353</v>
      </c>
      <c r="H46" s="114">
        <v>1163</v>
      </c>
      <c r="I46" s="140">
        <v>1303</v>
      </c>
      <c r="J46" s="115">
        <v>-131</v>
      </c>
      <c r="K46" s="116">
        <v>-10.053722179585572</v>
      </c>
    </row>
    <row r="47" spans="1:11" ht="14.1" customHeight="1" x14ac:dyDescent="0.2">
      <c r="A47" s="306">
        <v>61</v>
      </c>
      <c r="B47" s="307" t="s">
        <v>269</v>
      </c>
      <c r="C47" s="308"/>
      <c r="D47" s="113">
        <v>3.1225604996096799</v>
      </c>
      <c r="E47" s="115">
        <v>1040</v>
      </c>
      <c r="F47" s="114">
        <v>1843</v>
      </c>
      <c r="G47" s="114">
        <v>1136</v>
      </c>
      <c r="H47" s="114">
        <v>918</v>
      </c>
      <c r="I47" s="140">
        <v>1130</v>
      </c>
      <c r="J47" s="115">
        <v>-90</v>
      </c>
      <c r="K47" s="116">
        <v>-7.9646017699115044</v>
      </c>
    </row>
    <row r="48" spans="1:11" ht="14.1" customHeight="1" x14ac:dyDescent="0.2">
      <c r="A48" s="306">
        <v>62</v>
      </c>
      <c r="B48" s="307" t="s">
        <v>270</v>
      </c>
      <c r="C48" s="308"/>
      <c r="D48" s="113">
        <v>5.4134390199963969</v>
      </c>
      <c r="E48" s="115">
        <v>1803</v>
      </c>
      <c r="F48" s="114">
        <v>2373</v>
      </c>
      <c r="G48" s="114">
        <v>2514</v>
      </c>
      <c r="H48" s="114">
        <v>1442</v>
      </c>
      <c r="I48" s="140">
        <v>1618</v>
      </c>
      <c r="J48" s="115">
        <v>185</v>
      </c>
      <c r="K48" s="116">
        <v>11.433868974042028</v>
      </c>
    </row>
    <row r="49" spans="1:11" ht="14.1" customHeight="1" x14ac:dyDescent="0.2">
      <c r="A49" s="306">
        <v>63</v>
      </c>
      <c r="B49" s="307" t="s">
        <v>271</v>
      </c>
      <c r="C49" s="308"/>
      <c r="D49" s="113">
        <v>5.2963430012610342</v>
      </c>
      <c r="E49" s="115">
        <v>1764</v>
      </c>
      <c r="F49" s="114">
        <v>2598</v>
      </c>
      <c r="G49" s="114">
        <v>3087</v>
      </c>
      <c r="H49" s="114">
        <v>2459</v>
      </c>
      <c r="I49" s="140">
        <v>1905</v>
      </c>
      <c r="J49" s="115">
        <v>-141</v>
      </c>
      <c r="K49" s="116">
        <v>-7.4015748031496065</v>
      </c>
    </row>
    <row r="50" spans="1:11" ht="14.1" customHeight="1" x14ac:dyDescent="0.2">
      <c r="A50" s="306" t="s">
        <v>272</v>
      </c>
      <c r="B50" s="307" t="s">
        <v>273</v>
      </c>
      <c r="C50" s="308"/>
      <c r="D50" s="113">
        <v>0.86470906143037296</v>
      </c>
      <c r="E50" s="115">
        <v>288</v>
      </c>
      <c r="F50" s="114">
        <v>232</v>
      </c>
      <c r="G50" s="114">
        <v>426</v>
      </c>
      <c r="H50" s="114">
        <v>250</v>
      </c>
      <c r="I50" s="140">
        <v>279</v>
      </c>
      <c r="J50" s="115">
        <v>9</v>
      </c>
      <c r="K50" s="116">
        <v>3.225806451612903</v>
      </c>
    </row>
    <row r="51" spans="1:11" ht="14.1" customHeight="1" x14ac:dyDescent="0.2">
      <c r="A51" s="306" t="s">
        <v>274</v>
      </c>
      <c r="B51" s="307" t="s">
        <v>275</v>
      </c>
      <c r="C51" s="308"/>
      <c r="D51" s="113">
        <v>3.8731760043235455</v>
      </c>
      <c r="E51" s="115">
        <v>1290</v>
      </c>
      <c r="F51" s="114">
        <v>1547</v>
      </c>
      <c r="G51" s="114">
        <v>1934</v>
      </c>
      <c r="H51" s="114">
        <v>1742</v>
      </c>
      <c r="I51" s="140">
        <v>1377</v>
      </c>
      <c r="J51" s="115">
        <v>-87</v>
      </c>
      <c r="K51" s="116">
        <v>-6.318082788671024</v>
      </c>
    </row>
    <row r="52" spans="1:11" ht="14.1" customHeight="1" x14ac:dyDescent="0.2">
      <c r="A52" s="306">
        <v>71</v>
      </c>
      <c r="B52" s="307" t="s">
        <v>276</v>
      </c>
      <c r="C52" s="308"/>
      <c r="D52" s="113">
        <v>17.071999039212155</v>
      </c>
      <c r="E52" s="115">
        <v>5686</v>
      </c>
      <c r="F52" s="114">
        <v>8957</v>
      </c>
      <c r="G52" s="114">
        <v>6516</v>
      </c>
      <c r="H52" s="114">
        <v>5184</v>
      </c>
      <c r="I52" s="140">
        <v>7165</v>
      </c>
      <c r="J52" s="115">
        <v>-1479</v>
      </c>
      <c r="K52" s="116">
        <v>-20.642009769713887</v>
      </c>
    </row>
    <row r="53" spans="1:11" ht="14.1" customHeight="1" x14ac:dyDescent="0.2">
      <c r="A53" s="306" t="s">
        <v>277</v>
      </c>
      <c r="B53" s="307" t="s">
        <v>278</v>
      </c>
      <c r="C53" s="308"/>
      <c r="D53" s="113">
        <v>7.9805440461178163</v>
      </c>
      <c r="E53" s="115">
        <v>2658</v>
      </c>
      <c r="F53" s="114">
        <v>4845</v>
      </c>
      <c r="G53" s="114">
        <v>3129</v>
      </c>
      <c r="H53" s="114">
        <v>2449</v>
      </c>
      <c r="I53" s="140">
        <v>3665</v>
      </c>
      <c r="J53" s="115">
        <v>-1007</v>
      </c>
      <c r="K53" s="116">
        <v>-27.47612551159618</v>
      </c>
    </row>
    <row r="54" spans="1:11" ht="14.1" customHeight="1" x14ac:dyDescent="0.2">
      <c r="A54" s="306" t="s">
        <v>279</v>
      </c>
      <c r="B54" s="307" t="s">
        <v>280</v>
      </c>
      <c r="C54" s="308"/>
      <c r="D54" s="113">
        <v>7.6022338317420282</v>
      </c>
      <c r="E54" s="115">
        <v>2532</v>
      </c>
      <c r="F54" s="114">
        <v>3116</v>
      </c>
      <c r="G54" s="114">
        <v>2948</v>
      </c>
      <c r="H54" s="114">
        <v>2293</v>
      </c>
      <c r="I54" s="140">
        <v>2944</v>
      </c>
      <c r="J54" s="115">
        <v>-412</v>
      </c>
      <c r="K54" s="116">
        <v>-13.994565217391305</v>
      </c>
    </row>
    <row r="55" spans="1:11" ht="14.1" customHeight="1" x14ac:dyDescent="0.2">
      <c r="A55" s="306">
        <v>72</v>
      </c>
      <c r="B55" s="307" t="s">
        <v>281</v>
      </c>
      <c r="C55" s="308"/>
      <c r="D55" s="113">
        <v>4.1764246682279467</v>
      </c>
      <c r="E55" s="115">
        <v>1391</v>
      </c>
      <c r="F55" s="114">
        <v>3152</v>
      </c>
      <c r="G55" s="114">
        <v>1654</v>
      </c>
      <c r="H55" s="114">
        <v>1174</v>
      </c>
      <c r="I55" s="140">
        <v>1402</v>
      </c>
      <c r="J55" s="115">
        <v>-11</v>
      </c>
      <c r="K55" s="116">
        <v>-0.78459343794579173</v>
      </c>
    </row>
    <row r="56" spans="1:11" ht="14.1" customHeight="1" x14ac:dyDescent="0.2">
      <c r="A56" s="306" t="s">
        <v>282</v>
      </c>
      <c r="B56" s="307" t="s">
        <v>283</v>
      </c>
      <c r="C56" s="308"/>
      <c r="D56" s="113">
        <v>2.1617726535759321</v>
      </c>
      <c r="E56" s="115">
        <v>720</v>
      </c>
      <c r="F56" s="114">
        <v>696</v>
      </c>
      <c r="G56" s="114">
        <v>951</v>
      </c>
      <c r="H56" s="114">
        <v>462</v>
      </c>
      <c r="I56" s="140">
        <v>643</v>
      </c>
      <c r="J56" s="115">
        <v>77</v>
      </c>
      <c r="K56" s="116">
        <v>11.975116640746501</v>
      </c>
    </row>
    <row r="57" spans="1:11" ht="14.1" customHeight="1" x14ac:dyDescent="0.2">
      <c r="A57" s="306" t="s">
        <v>284</v>
      </c>
      <c r="B57" s="307" t="s">
        <v>285</v>
      </c>
      <c r="C57" s="308"/>
      <c r="D57" s="113">
        <v>1.5072359334654417</v>
      </c>
      <c r="E57" s="115">
        <v>502</v>
      </c>
      <c r="F57" s="114">
        <v>2216</v>
      </c>
      <c r="G57" s="114">
        <v>486</v>
      </c>
      <c r="H57" s="114">
        <v>566</v>
      </c>
      <c r="I57" s="140">
        <v>566</v>
      </c>
      <c r="J57" s="115">
        <v>-64</v>
      </c>
      <c r="K57" s="116">
        <v>-11.307420494699647</v>
      </c>
    </row>
    <row r="58" spans="1:11" ht="14.1" customHeight="1" x14ac:dyDescent="0.2">
      <c r="A58" s="306">
        <v>73</v>
      </c>
      <c r="B58" s="307" t="s">
        <v>286</v>
      </c>
      <c r="C58" s="308"/>
      <c r="D58" s="113">
        <v>2.6511739626493727</v>
      </c>
      <c r="E58" s="115">
        <v>883</v>
      </c>
      <c r="F58" s="114">
        <v>1182</v>
      </c>
      <c r="G58" s="114">
        <v>1181</v>
      </c>
      <c r="H58" s="114">
        <v>701</v>
      </c>
      <c r="I58" s="140">
        <v>958</v>
      </c>
      <c r="J58" s="115">
        <v>-75</v>
      </c>
      <c r="K58" s="116">
        <v>-7.8288100208768263</v>
      </c>
    </row>
    <row r="59" spans="1:11" ht="14.1" customHeight="1" x14ac:dyDescent="0.2">
      <c r="A59" s="306" t="s">
        <v>287</v>
      </c>
      <c r="B59" s="307" t="s">
        <v>288</v>
      </c>
      <c r="C59" s="308"/>
      <c r="D59" s="113">
        <v>1.6363418002762264</v>
      </c>
      <c r="E59" s="115">
        <v>545</v>
      </c>
      <c r="F59" s="114">
        <v>426</v>
      </c>
      <c r="G59" s="114">
        <v>661</v>
      </c>
      <c r="H59" s="114">
        <v>337</v>
      </c>
      <c r="I59" s="140">
        <v>506</v>
      </c>
      <c r="J59" s="115">
        <v>39</v>
      </c>
      <c r="K59" s="116">
        <v>7.7075098814229248</v>
      </c>
    </row>
    <row r="60" spans="1:11" ht="14.1" customHeight="1" x14ac:dyDescent="0.2">
      <c r="A60" s="306">
        <v>81</v>
      </c>
      <c r="B60" s="307" t="s">
        <v>289</v>
      </c>
      <c r="C60" s="308"/>
      <c r="D60" s="113">
        <v>5.3143577733741667</v>
      </c>
      <c r="E60" s="115">
        <v>1770</v>
      </c>
      <c r="F60" s="114">
        <v>2165</v>
      </c>
      <c r="G60" s="114">
        <v>2222</v>
      </c>
      <c r="H60" s="114">
        <v>1694</v>
      </c>
      <c r="I60" s="140">
        <v>1881</v>
      </c>
      <c r="J60" s="115">
        <v>-111</v>
      </c>
      <c r="K60" s="116">
        <v>-5.9011164274322168</v>
      </c>
    </row>
    <row r="61" spans="1:11" ht="14.1" customHeight="1" x14ac:dyDescent="0.2">
      <c r="A61" s="306" t="s">
        <v>290</v>
      </c>
      <c r="B61" s="307" t="s">
        <v>291</v>
      </c>
      <c r="C61" s="308"/>
      <c r="D61" s="113">
        <v>1.7354230468984568</v>
      </c>
      <c r="E61" s="115">
        <v>578</v>
      </c>
      <c r="F61" s="114">
        <v>366</v>
      </c>
      <c r="G61" s="114">
        <v>783</v>
      </c>
      <c r="H61" s="114">
        <v>328</v>
      </c>
      <c r="I61" s="140">
        <v>496</v>
      </c>
      <c r="J61" s="115">
        <v>82</v>
      </c>
      <c r="K61" s="116">
        <v>16.532258064516128</v>
      </c>
    </row>
    <row r="62" spans="1:11" ht="14.1" customHeight="1" x14ac:dyDescent="0.2">
      <c r="A62" s="306" t="s">
        <v>292</v>
      </c>
      <c r="B62" s="307" t="s">
        <v>293</v>
      </c>
      <c r="C62" s="308"/>
      <c r="D62" s="113">
        <v>2.1167357232931003</v>
      </c>
      <c r="E62" s="115">
        <v>705</v>
      </c>
      <c r="F62" s="114">
        <v>1264</v>
      </c>
      <c r="G62" s="114">
        <v>1046</v>
      </c>
      <c r="H62" s="114">
        <v>934</v>
      </c>
      <c r="I62" s="140">
        <v>732</v>
      </c>
      <c r="J62" s="115">
        <v>-27</v>
      </c>
      <c r="K62" s="116">
        <v>-3.6885245901639343</v>
      </c>
    </row>
    <row r="63" spans="1:11" ht="14.1" customHeight="1" x14ac:dyDescent="0.2">
      <c r="A63" s="306"/>
      <c r="B63" s="307" t="s">
        <v>294</v>
      </c>
      <c r="C63" s="308"/>
      <c r="D63" s="113">
        <v>1.9035609199543626</v>
      </c>
      <c r="E63" s="115">
        <v>634</v>
      </c>
      <c r="F63" s="114">
        <v>972</v>
      </c>
      <c r="G63" s="114">
        <v>855</v>
      </c>
      <c r="H63" s="114">
        <v>837</v>
      </c>
      <c r="I63" s="140">
        <v>655</v>
      </c>
      <c r="J63" s="115">
        <v>-21</v>
      </c>
      <c r="K63" s="116">
        <v>-3.2061068702290076</v>
      </c>
    </row>
    <row r="64" spans="1:11" ht="14.1" customHeight="1" x14ac:dyDescent="0.2">
      <c r="A64" s="306" t="s">
        <v>295</v>
      </c>
      <c r="B64" s="307" t="s">
        <v>296</v>
      </c>
      <c r="C64" s="308"/>
      <c r="D64" s="113">
        <v>0.72059088452531073</v>
      </c>
      <c r="E64" s="115">
        <v>240</v>
      </c>
      <c r="F64" s="114">
        <v>197</v>
      </c>
      <c r="G64" s="114">
        <v>172</v>
      </c>
      <c r="H64" s="114">
        <v>185</v>
      </c>
      <c r="I64" s="140">
        <v>231</v>
      </c>
      <c r="J64" s="115">
        <v>9</v>
      </c>
      <c r="K64" s="116">
        <v>3.8961038961038961</v>
      </c>
    </row>
    <row r="65" spans="1:11" ht="14.1" customHeight="1" x14ac:dyDescent="0.2">
      <c r="A65" s="306" t="s">
        <v>297</v>
      </c>
      <c r="B65" s="307" t="s">
        <v>298</v>
      </c>
      <c r="C65" s="308"/>
      <c r="D65" s="113">
        <v>0.29724373986669067</v>
      </c>
      <c r="E65" s="115">
        <v>99</v>
      </c>
      <c r="F65" s="114">
        <v>145</v>
      </c>
      <c r="G65" s="114">
        <v>95</v>
      </c>
      <c r="H65" s="114">
        <v>93</v>
      </c>
      <c r="I65" s="140">
        <v>167</v>
      </c>
      <c r="J65" s="115">
        <v>-68</v>
      </c>
      <c r="K65" s="116">
        <v>-40.718562874251496</v>
      </c>
    </row>
    <row r="66" spans="1:11" ht="14.1" customHeight="1" x14ac:dyDescent="0.2">
      <c r="A66" s="306">
        <v>82</v>
      </c>
      <c r="B66" s="307" t="s">
        <v>299</v>
      </c>
      <c r="C66" s="308"/>
      <c r="D66" s="113">
        <v>2.5220680958385877</v>
      </c>
      <c r="E66" s="115">
        <v>840</v>
      </c>
      <c r="F66" s="114">
        <v>1096</v>
      </c>
      <c r="G66" s="114">
        <v>1057</v>
      </c>
      <c r="H66" s="114">
        <v>844</v>
      </c>
      <c r="I66" s="140">
        <v>822</v>
      </c>
      <c r="J66" s="115">
        <v>18</v>
      </c>
      <c r="K66" s="116">
        <v>2.1897810218978102</v>
      </c>
    </row>
    <row r="67" spans="1:11" ht="14.1" customHeight="1" x14ac:dyDescent="0.2">
      <c r="A67" s="306" t="s">
        <v>300</v>
      </c>
      <c r="B67" s="307" t="s">
        <v>301</v>
      </c>
      <c r="C67" s="308"/>
      <c r="D67" s="113">
        <v>1.294061130126704</v>
      </c>
      <c r="E67" s="115">
        <v>431</v>
      </c>
      <c r="F67" s="114">
        <v>809</v>
      </c>
      <c r="G67" s="114">
        <v>598</v>
      </c>
      <c r="H67" s="114">
        <v>586</v>
      </c>
      <c r="I67" s="140">
        <v>485</v>
      </c>
      <c r="J67" s="115">
        <v>-54</v>
      </c>
      <c r="K67" s="116">
        <v>-11.134020618556701</v>
      </c>
    </row>
    <row r="68" spans="1:11" ht="14.1" customHeight="1" x14ac:dyDescent="0.2">
      <c r="A68" s="306" t="s">
        <v>302</v>
      </c>
      <c r="B68" s="307" t="s">
        <v>303</v>
      </c>
      <c r="C68" s="308"/>
      <c r="D68" s="113">
        <v>0.90073860565663844</v>
      </c>
      <c r="E68" s="115">
        <v>300</v>
      </c>
      <c r="F68" s="114">
        <v>233</v>
      </c>
      <c r="G68" s="114">
        <v>318</v>
      </c>
      <c r="H68" s="114">
        <v>197</v>
      </c>
      <c r="I68" s="140">
        <v>232</v>
      </c>
      <c r="J68" s="115">
        <v>68</v>
      </c>
      <c r="K68" s="116">
        <v>29.310344827586206</v>
      </c>
    </row>
    <row r="69" spans="1:11" ht="14.1" customHeight="1" x14ac:dyDescent="0.2">
      <c r="A69" s="306">
        <v>83</v>
      </c>
      <c r="B69" s="307" t="s">
        <v>304</v>
      </c>
      <c r="C69" s="308"/>
      <c r="D69" s="113">
        <v>4.1313877379451149</v>
      </c>
      <c r="E69" s="115">
        <v>1376</v>
      </c>
      <c r="F69" s="114">
        <v>1398</v>
      </c>
      <c r="G69" s="114">
        <v>4142</v>
      </c>
      <c r="H69" s="114">
        <v>855</v>
      </c>
      <c r="I69" s="140">
        <v>1291</v>
      </c>
      <c r="J69" s="115">
        <v>85</v>
      </c>
      <c r="K69" s="116">
        <v>6.5840433772269558</v>
      </c>
    </row>
    <row r="70" spans="1:11" ht="14.1" customHeight="1" x14ac:dyDescent="0.2">
      <c r="A70" s="306" t="s">
        <v>305</v>
      </c>
      <c r="B70" s="307" t="s">
        <v>306</v>
      </c>
      <c r="C70" s="308"/>
      <c r="D70" s="113">
        <v>3.4558337837026363</v>
      </c>
      <c r="E70" s="115">
        <v>1151</v>
      </c>
      <c r="F70" s="114">
        <v>1186</v>
      </c>
      <c r="G70" s="114">
        <v>3709</v>
      </c>
      <c r="H70" s="114">
        <v>695</v>
      </c>
      <c r="I70" s="140">
        <v>1088</v>
      </c>
      <c r="J70" s="115">
        <v>63</v>
      </c>
      <c r="K70" s="116">
        <v>5.7904411764705879</v>
      </c>
    </row>
    <row r="71" spans="1:11" ht="14.1" customHeight="1" x14ac:dyDescent="0.2">
      <c r="A71" s="306"/>
      <c r="B71" s="307" t="s">
        <v>307</v>
      </c>
      <c r="C71" s="308"/>
      <c r="D71" s="113">
        <v>1.945595388218339</v>
      </c>
      <c r="E71" s="115">
        <v>648</v>
      </c>
      <c r="F71" s="114">
        <v>507</v>
      </c>
      <c r="G71" s="114">
        <v>1453</v>
      </c>
      <c r="H71" s="114">
        <v>397</v>
      </c>
      <c r="I71" s="140">
        <v>612</v>
      </c>
      <c r="J71" s="115">
        <v>36</v>
      </c>
      <c r="K71" s="116">
        <v>5.882352941176471</v>
      </c>
    </row>
    <row r="72" spans="1:11" ht="14.1" customHeight="1" x14ac:dyDescent="0.2">
      <c r="A72" s="306">
        <v>84</v>
      </c>
      <c r="B72" s="307" t="s">
        <v>308</v>
      </c>
      <c r="C72" s="308"/>
      <c r="D72" s="113">
        <v>2.5671050261214194</v>
      </c>
      <c r="E72" s="115">
        <v>855</v>
      </c>
      <c r="F72" s="114">
        <v>1376</v>
      </c>
      <c r="G72" s="114">
        <v>1282</v>
      </c>
      <c r="H72" s="114">
        <v>915</v>
      </c>
      <c r="I72" s="140">
        <v>921</v>
      </c>
      <c r="J72" s="115">
        <v>-66</v>
      </c>
      <c r="K72" s="116">
        <v>-7.1661237785016283</v>
      </c>
    </row>
    <row r="73" spans="1:11" ht="14.1" customHeight="1" x14ac:dyDescent="0.2">
      <c r="A73" s="306" t="s">
        <v>309</v>
      </c>
      <c r="B73" s="307" t="s">
        <v>310</v>
      </c>
      <c r="C73" s="308"/>
      <c r="D73" s="113">
        <v>0.2642166576592806</v>
      </c>
      <c r="E73" s="115">
        <v>88</v>
      </c>
      <c r="F73" s="114">
        <v>63</v>
      </c>
      <c r="G73" s="114">
        <v>368</v>
      </c>
      <c r="H73" s="114">
        <v>38</v>
      </c>
      <c r="I73" s="140">
        <v>94</v>
      </c>
      <c r="J73" s="115">
        <v>-6</v>
      </c>
      <c r="K73" s="116">
        <v>-6.3829787234042552</v>
      </c>
    </row>
    <row r="74" spans="1:11" ht="14.1" customHeight="1" x14ac:dyDescent="0.2">
      <c r="A74" s="306" t="s">
        <v>311</v>
      </c>
      <c r="B74" s="307" t="s">
        <v>312</v>
      </c>
      <c r="C74" s="308"/>
      <c r="D74" s="113">
        <v>0.18315018315018314</v>
      </c>
      <c r="E74" s="115">
        <v>61</v>
      </c>
      <c r="F74" s="114">
        <v>267</v>
      </c>
      <c r="G74" s="114">
        <v>170</v>
      </c>
      <c r="H74" s="114">
        <v>34</v>
      </c>
      <c r="I74" s="140">
        <v>63</v>
      </c>
      <c r="J74" s="115">
        <v>-2</v>
      </c>
      <c r="K74" s="116">
        <v>-3.1746031746031744</v>
      </c>
    </row>
    <row r="75" spans="1:11" ht="14.1" customHeight="1" x14ac:dyDescent="0.2">
      <c r="A75" s="306" t="s">
        <v>313</v>
      </c>
      <c r="B75" s="307" t="s">
        <v>314</v>
      </c>
      <c r="C75" s="308"/>
      <c r="D75" s="113">
        <v>1.5973097940311054</v>
      </c>
      <c r="E75" s="115">
        <v>532</v>
      </c>
      <c r="F75" s="114">
        <v>822</v>
      </c>
      <c r="G75" s="114">
        <v>503</v>
      </c>
      <c r="H75" s="114">
        <v>655</v>
      </c>
      <c r="I75" s="140">
        <v>528</v>
      </c>
      <c r="J75" s="115">
        <v>4</v>
      </c>
      <c r="K75" s="116">
        <v>0.75757575757575757</v>
      </c>
    </row>
    <row r="76" spans="1:11" ht="14.1" customHeight="1" x14ac:dyDescent="0.2">
      <c r="A76" s="306">
        <v>91</v>
      </c>
      <c r="B76" s="307" t="s">
        <v>315</v>
      </c>
      <c r="C76" s="308"/>
      <c r="D76" s="113">
        <v>0.31225604996096801</v>
      </c>
      <c r="E76" s="115">
        <v>104</v>
      </c>
      <c r="F76" s="114">
        <v>96</v>
      </c>
      <c r="G76" s="114">
        <v>126</v>
      </c>
      <c r="H76" s="114">
        <v>102</v>
      </c>
      <c r="I76" s="140">
        <v>104</v>
      </c>
      <c r="J76" s="115">
        <v>0</v>
      </c>
      <c r="K76" s="116">
        <v>0</v>
      </c>
    </row>
    <row r="77" spans="1:11" ht="14.1" customHeight="1" x14ac:dyDescent="0.2">
      <c r="A77" s="306">
        <v>92</v>
      </c>
      <c r="B77" s="307" t="s">
        <v>316</v>
      </c>
      <c r="C77" s="308"/>
      <c r="D77" s="113">
        <v>2.6031345703476849</v>
      </c>
      <c r="E77" s="115">
        <v>867</v>
      </c>
      <c r="F77" s="114">
        <v>1898</v>
      </c>
      <c r="G77" s="114">
        <v>1007</v>
      </c>
      <c r="H77" s="114">
        <v>876</v>
      </c>
      <c r="I77" s="140">
        <v>1083</v>
      </c>
      <c r="J77" s="115">
        <v>-216</v>
      </c>
      <c r="K77" s="116">
        <v>-19.94459833795014</v>
      </c>
    </row>
    <row r="78" spans="1:11" ht="14.1" customHeight="1" x14ac:dyDescent="0.2">
      <c r="A78" s="306">
        <v>93</v>
      </c>
      <c r="B78" s="307" t="s">
        <v>317</v>
      </c>
      <c r="C78" s="308"/>
      <c r="D78" s="113">
        <v>0.25220680958385877</v>
      </c>
      <c r="E78" s="115">
        <v>84</v>
      </c>
      <c r="F78" s="114">
        <v>78</v>
      </c>
      <c r="G78" s="114">
        <v>98</v>
      </c>
      <c r="H78" s="114">
        <v>77</v>
      </c>
      <c r="I78" s="140">
        <v>103</v>
      </c>
      <c r="J78" s="115">
        <v>-19</v>
      </c>
      <c r="K78" s="116">
        <v>-18.446601941747574</v>
      </c>
    </row>
    <row r="79" spans="1:11" ht="14.1" customHeight="1" x14ac:dyDescent="0.2">
      <c r="A79" s="306">
        <v>94</v>
      </c>
      <c r="B79" s="307" t="s">
        <v>318</v>
      </c>
      <c r="C79" s="308"/>
      <c r="D79" s="113">
        <v>6.0289437338617669</v>
      </c>
      <c r="E79" s="115">
        <v>2008</v>
      </c>
      <c r="F79" s="114">
        <v>2158</v>
      </c>
      <c r="G79" s="114">
        <v>1760</v>
      </c>
      <c r="H79" s="114">
        <v>1559</v>
      </c>
      <c r="I79" s="140">
        <v>2239</v>
      </c>
      <c r="J79" s="115">
        <v>-231</v>
      </c>
      <c r="K79" s="116">
        <v>-10.317105850826263</v>
      </c>
    </row>
    <row r="80" spans="1:11" ht="14.1" customHeight="1" x14ac:dyDescent="0.2">
      <c r="A80" s="306" t="s">
        <v>319</v>
      </c>
      <c r="B80" s="307" t="s">
        <v>320</v>
      </c>
      <c r="C80" s="308"/>
      <c r="D80" s="113" t="s">
        <v>513</v>
      </c>
      <c r="E80" s="115" t="s">
        <v>513</v>
      </c>
      <c r="F80" s="114" t="s">
        <v>513</v>
      </c>
      <c r="G80" s="114">
        <v>4</v>
      </c>
      <c r="H80" s="114" t="s">
        <v>513</v>
      </c>
      <c r="I80" s="140">
        <v>7</v>
      </c>
      <c r="J80" s="115" t="s">
        <v>513</v>
      </c>
      <c r="K80" s="116" t="s">
        <v>513</v>
      </c>
    </row>
    <row r="81" spans="1:11" ht="14.1" customHeight="1" x14ac:dyDescent="0.2">
      <c r="A81" s="310" t="s">
        <v>321</v>
      </c>
      <c r="B81" s="311" t="s">
        <v>333</v>
      </c>
      <c r="C81" s="312"/>
      <c r="D81" s="125">
        <v>0.13811325286735124</v>
      </c>
      <c r="E81" s="143">
        <v>46</v>
      </c>
      <c r="F81" s="144">
        <v>36</v>
      </c>
      <c r="G81" s="144">
        <v>175</v>
      </c>
      <c r="H81" s="144" t="s">
        <v>513</v>
      </c>
      <c r="I81" s="145">
        <v>31</v>
      </c>
      <c r="J81" s="143">
        <v>15</v>
      </c>
      <c r="K81" s="146">
        <v>48.387096774193552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34881</v>
      </c>
      <c r="E11" s="114">
        <v>64595</v>
      </c>
      <c r="F11" s="114">
        <v>39866</v>
      </c>
      <c r="G11" s="114">
        <v>29765</v>
      </c>
      <c r="H11" s="140">
        <v>37376</v>
      </c>
      <c r="I11" s="115">
        <v>-2495</v>
      </c>
      <c r="J11" s="116">
        <v>-6.6754066780821919</v>
      </c>
    </row>
    <row r="12" spans="1:15" s="110" customFormat="1" ht="24.95" customHeight="1" x14ac:dyDescent="0.2">
      <c r="A12" s="193" t="s">
        <v>132</v>
      </c>
      <c r="B12" s="194" t="s">
        <v>133</v>
      </c>
      <c r="C12" s="113">
        <v>0.30675726039964452</v>
      </c>
      <c r="D12" s="115">
        <v>107</v>
      </c>
      <c r="E12" s="114">
        <v>93</v>
      </c>
      <c r="F12" s="114">
        <v>85</v>
      </c>
      <c r="G12" s="114">
        <v>47</v>
      </c>
      <c r="H12" s="140">
        <v>46</v>
      </c>
      <c r="I12" s="115">
        <v>61</v>
      </c>
      <c r="J12" s="116">
        <v>132.60869565217391</v>
      </c>
    </row>
    <row r="13" spans="1:15" s="110" customFormat="1" ht="24.95" customHeight="1" x14ac:dyDescent="0.2">
      <c r="A13" s="193" t="s">
        <v>134</v>
      </c>
      <c r="B13" s="199" t="s">
        <v>214</v>
      </c>
      <c r="C13" s="113">
        <v>0.63071586250394196</v>
      </c>
      <c r="D13" s="115">
        <v>220</v>
      </c>
      <c r="E13" s="114">
        <v>220</v>
      </c>
      <c r="F13" s="114">
        <v>435</v>
      </c>
      <c r="G13" s="114">
        <v>153</v>
      </c>
      <c r="H13" s="140">
        <v>230</v>
      </c>
      <c r="I13" s="115">
        <v>-10</v>
      </c>
      <c r="J13" s="116">
        <v>-4.3478260869565215</v>
      </c>
    </row>
    <row r="14" spans="1:15" s="287" customFormat="1" ht="24.95" customHeight="1" x14ac:dyDescent="0.2">
      <c r="A14" s="193" t="s">
        <v>215</v>
      </c>
      <c r="B14" s="199" t="s">
        <v>137</v>
      </c>
      <c r="C14" s="113">
        <v>10.676299418021273</v>
      </c>
      <c r="D14" s="115">
        <v>3724</v>
      </c>
      <c r="E14" s="114">
        <v>16464</v>
      </c>
      <c r="F14" s="114">
        <v>3305</v>
      </c>
      <c r="G14" s="114">
        <v>2036</v>
      </c>
      <c r="H14" s="140">
        <v>4260</v>
      </c>
      <c r="I14" s="115">
        <v>-536</v>
      </c>
      <c r="J14" s="116">
        <v>-12.582159624413146</v>
      </c>
      <c r="K14" s="110"/>
      <c r="L14" s="110"/>
      <c r="M14" s="110"/>
      <c r="N14" s="110"/>
      <c r="O14" s="110"/>
    </row>
    <row r="15" spans="1:15" s="110" customFormat="1" ht="24.95" customHeight="1" x14ac:dyDescent="0.2">
      <c r="A15" s="193" t="s">
        <v>216</v>
      </c>
      <c r="B15" s="199" t="s">
        <v>217</v>
      </c>
      <c r="C15" s="113">
        <v>0.7023881196066627</v>
      </c>
      <c r="D15" s="115">
        <v>245</v>
      </c>
      <c r="E15" s="114">
        <v>200</v>
      </c>
      <c r="F15" s="114">
        <v>239</v>
      </c>
      <c r="G15" s="114">
        <v>187</v>
      </c>
      <c r="H15" s="140">
        <v>225</v>
      </c>
      <c r="I15" s="115">
        <v>20</v>
      </c>
      <c r="J15" s="116">
        <v>8.8888888888888893</v>
      </c>
    </row>
    <row r="16" spans="1:15" s="287" customFormat="1" ht="24.95" customHeight="1" x14ac:dyDescent="0.2">
      <c r="A16" s="193" t="s">
        <v>218</v>
      </c>
      <c r="B16" s="199" t="s">
        <v>141</v>
      </c>
      <c r="C16" s="113">
        <v>9.5066081821048716</v>
      </c>
      <c r="D16" s="115">
        <v>3316</v>
      </c>
      <c r="E16" s="114">
        <v>16151</v>
      </c>
      <c r="F16" s="114">
        <v>2897</v>
      </c>
      <c r="G16" s="114">
        <v>1646</v>
      </c>
      <c r="H16" s="140">
        <v>3863</v>
      </c>
      <c r="I16" s="115">
        <v>-547</v>
      </c>
      <c r="J16" s="116">
        <v>-14.159979290706705</v>
      </c>
      <c r="K16" s="110"/>
      <c r="L16" s="110"/>
      <c r="M16" s="110"/>
      <c r="N16" s="110"/>
      <c r="O16" s="110"/>
    </row>
    <row r="17" spans="1:15" s="110" customFormat="1" ht="24.95" customHeight="1" x14ac:dyDescent="0.2">
      <c r="A17" s="193" t="s">
        <v>142</v>
      </c>
      <c r="B17" s="199" t="s">
        <v>220</v>
      </c>
      <c r="C17" s="113">
        <v>0.46730311630973881</v>
      </c>
      <c r="D17" s="115">
        <v>163</v>
      </c>
      <c r="E17" s="114">
        <v>113</v>
      </c>
      <c r="F17" s="114">
        <v>169</v>
      </c>
      <c r="G17" s="114">
        <v>203</v>
      </c>
      <c r="H17" s="140">
        <v>172</v>
      </c>
      <c r="I17" s="115">
        <v>-9</v>
      </c>
      <c r="J17" s="116">
        <v>-5.2325581395348841</v>
      </c>
    </row>
    <row r="18" spans="1:15" s="287" customFormat="1" ht="24.95" customHeight="1" x14ac:dyDescent="0.2">
      <c r="A18" s="201" t="s">
        <v>144</v>
      </c>
      <c r="B18" s="202" t="s">
        <v>145</v>
      </c>
      <c r="C18" s="113">
        <v>4.0824517645709699</v>
      </c>
      <c r="D18" s="115">
        <v>1424</v>
      </c>
      <c r="E18" s="114">
        <v>1176</v>
      </c>
      <c r="F18" s="114">
        <v>1537</v>
      </c>
      <c r="G18" s="114">
        <v>1122</v>
      </c>
      <c r="H18" s="140">
        <v>1329</v>
      </c>
      <c r="I18" s="115">
        <v>95</v>
      </c>
      <c r="J18" s="116">
        <v>7.1482317531978934</v>
      </c>
      <c r="K18" s="110"/>
      <c r="L18" s="110"/>
      <c r="M18" s="110"/>
      <c r="N18" s="110"/>
      <c r="O18" s="110"/>
    </row>
    <row r="19" spans="1:15" s="110" customFormat="1" ht="24.95" customHeight="1" x14ac:dyDescent="0.2">
      <c r="A19" s="193" t="s">
        <v>146</v>
      </c>
      <c r="B19" s="199" t="s">
        <v>147</v>
      </c>
      <c r="C19" s="113">
        <v>10.148791605745249</v>
      </c>
      <c r="D19" s="115">
        <v>3540</v>
      </c>
      <c r="E19" s="114">
        <v>3505</v>
      </c>
      <c r="F19" s="114">
        <v>4415</v>
      </c>
      <c r="G19" s="114">
        <v>3214</v>
      </c>
      <c r="H19" s="140">
        <v>3679</v>
      </c>
      <c r="I19" s="115">
        <v>-139</v>
      </c>
      <c r="J19" s="116">
        <v>-3.778200597988584</v>
      </c>
    </row>
    <row r="20" spans="1:15" s="287" customFormat="1" ht="24.95" customHeight="1" x14ac:dyDescent="0.2">
      <c r="A20" s="193" t="s">
        <v>148</v>
      </c>
      <c r="B20" s="199" t="s">
        <v>149</v>
      </c>
      <c r="C20" s="113">
        <v>2.9758321149049625</v>
      </c>
      <c r="D20" s="115">
        <v>1038</v>
      </c>
      <c r="E20" s="114">
        <v>984</v>
      </c>
      <c r="F20" s="114">
        <v>1060</v>
      </c>
      <c r="G20" s="114">
        <v>742</v>
      </c>
      <c r="H20" s="140">
        <v>946</v>
      </c>
      <c r="I20" s="115">
        <v>92</v>
      </c>
      <c r="J20" s="116">
        <v>9.7251585623678647</v>
      </c>
      <c r="K20" s="110"/>
      <c r="L20" s="110"/>
      <c r="M20" s="110"/>
      <c r="N20" s="110"/>
      <c r="O20" s="110"/>
    </row>
    <row r="21" spans="1:15" s="110" customFormat="1" ht="24.95" customHeight="1" x14ac:dyDescent="0.2">
      <c r="A21" s="201" t="s">
        <v>150</v>
      </c>
      <c r="B21" s="202" t="s">
        <v>151</v>
      </c>
      <c r="C21" s="113">
        <v>7.3851093718643384</v>
      </c>
      <c r="D21" s="115">
        <v>2576</v>
      </c>
      <c r="E21" s="114">
        <v>2655</v>
      </c>
      <c r="F21" s="114">
        <v>2627</v>
      </c>
      <c r="G21" s="114">
        <v>2338</v>
      </c>
      <c r="H21" s="140">
        <v>2391</v>
      </c>
      <c r="I21" s="115">
        <v>185</v>
      </c>
      <c r="J21" s="116">
        <v>7.7373483897950646</v>
      </c>
    </row>
    <row r="22" spans="1:15" s="110" customFormat="1" ht="24.95" customHeight="1" x14ac:dyDescent="0.2">
      <c r="A22" s="201" t="s">
        <v>152</v>
      </c>
      <c r="B22" s="199" t="s">
        <v>153</v>
      </c>
      <c r="C22" s="113">
        <v>8.2394426765287694</v>
      </c>
      <c r="D22" s="115">
        <v>2874</v>
      </c>
      <c r="E22" s="114">
        <v>2909</v>
      </c>
      <c r="F22" s="114">
        <v>3216</v>
      </c>
      <c r="G22" s="114">
        <v>2632</v>
      </c>
      <c r="H22" s="140">
        <v>3158</v>
      </c>
      <c r="I22" s="115">
        <v>-284</v>
      </c>
      <c r="J22" s="116">
        <v>-8.9930335655478153</v>
      </c>
    </row>
    <row r="23" spans="1:15" s="110" customFormat="1" ht="24.95" customHeight="1" x14ac:dyDescent="0.2">
      <c r="A23" s="193" t="s">
        <v>154</v>
      </c>
      <c r="B23" s="199" t="s">
        <v>155</v>
      </c>
      <c r="C23" s="113">
        <v>4.0136463977523578</v>
      </c>
      <c r="D23" s="115">
        <v>1400</v>
      </c>
      <c r="E23" s="114">
        <v>896</v>
      </c>
      <c r="F23" s="114">
        <v>953</v>
      </c>
      <c r="G23" s="114">
        <v>764</v>
      </c>
      <c r="H23" s="140">
        <v>1109</v>
      </c>
      <c r="I23" s="115">
        <v>291</v>
      </c>
      <c r="J23" s="116">
        <v>26.23985572587917</v>
      </c>
    </row>
    <row r="24" spans="1:15" s="110" customFormat="1" ht="24.95" customHeight="1" x14ac:dyDescent="0.2">
      <c r="A24" s="193" t="s">
        <v>156</v>
      </c>
      <c r="B24" s="199" t="s">
        <v>221</v>
      </c>
      <c r="C24" s="113">
        <v>12.055273644677618</v>
      </c>
      <c r="D24" s="115">
        <v>4205</v>
      </c>
      <c r="E24" s="114">
        <v>22319</v>
      </c>
      <c r="F24" s="114">
        <v>5676</v>
      </c>
      <c r="G24" s="114">
        <v>4800</v>
      </c>
      <c r="H24" s="140">
        <v>5779</v>
      </c>
      <c r="I24" s="115">
        <v>-1574</v>
      </c>
      <c r="J24" s="116">
        <v>-27.236546115244852</v>
      </c>
    </row>
    <row r="25" spans="1:15" s="110" customFormat="1" ht="24.95" customHeight="1" x14ac:dyDescent="0.2">
      <c r="A25" s="193" t="s">
        <v>222</v>
      </c>
      <c r="B25" s="204" t="s">
        <v>159</v>
      </c>
      <c r="C25" s="113">
        <v>6.6626530202689143</v>
      </c>
      <c r="D25" s="115">
        <v>2324</v>
      </c>
      <c r="E25" s="114">
        <v>2217</v>
      </c>
      <c r="F25" s="114">
        <v>2449</v>
      </c>
      <c r="G25" s="114">
        <v>1880</v>
      </c>
      <c r="H25" s="140">
        <v>2268</v>
      </c>
      <c r="I25" s="115">
        <v>56</v>
      </c>
      <c r="J25" s="116">
        <v>2.4691358024691357</v>
      </c>
    </row>
    <row r="26" spans="1:15" s="110" customFormat="1" ht="24.95" customHeight="1" x14ac:dyDescent="0.2">
      <c r="A26" s="201">
        <v>782.78300000000002</v>
      </c>
      <c r="B26" s="203" t="s">
        <v>160</v>
      </c>
      <c r="C26" s="113">
        <v>9.601215561480462</v>
      </c>
      <c r="D26" s="115">
        <v>3349</v>
      </c>
      <c r="E26" s="114">
        <v>3913</v>
      </c>
      <c r="F26" s="114">
        <v>3477</v>
      </c>
      <c r="G26" s="114">
        <v>3823</v>
      </c>
      <c r="H26" s="140">
        <v>3829</v>
      </c>
      <c r="I26" s="115">
        <v>-480</v>
      </c>
      <c r="J26" s="116">
        <v>-12.535910159310525</v>
      </c>
    </row>
    <row r="27" spans="1:15" s="110" customFormat="1" ht="24.95" customHeight="1" x14ac:dyDescent="0.2">
      <c r="A27" s="193" t="s">
        <v>161</v>
      </c>
      <c r="B27" s="199" t="s">
        <v>162</v>
      </c>
      <c r="C27" s="113">
        <v>2.6776755253576447</v>
      </c>
      <c r="D27" s="115">
        <v>934</v>
      </c>
      <c r="E27" s="114">
        <v>830</v>
      </c>
      <c r="F27" s="114">
        <v>1135</v>
      </c>
      <c r="G27" s="114">
        <v>872</v>
      </c>
      <c r="H27" s="140">
        <v>969</v>
      </c>
      <c r="I27" s="115">
        <v>-35</v>
      </c>
      <c r="J27" s="116">
        <v>-3.611971104231166</v>
      </c>
    </row>
    <row r="28" spans="1:15" s="110" customFormat="1" ht="24.95" customHeight="1" x14ac:dyDescent="0.2">
      <c r="A28" s="193" t="s">
        <v>163</v>
      </c>
      <c r="B28" s="199" t="s">
        <v>164</v>
      </c>
      <c r="C28" s="113">
        <v>3.6610188928069722</v>
      </c>
      <c r="D28" s="115">
        <v>1277</v>
      </c>
      <c r="E28" s="114">
        <v>1122</v>
      </c>
      <c r="F28" s="114">
        <v>1792</v>
      </c>
      <c r="G28" s="114">
        <v>1007</v>
      </c>
      <c r="H28" s="140">
        <v>1437</v>
      </c>
      <c r="I28" s="115">
        <v>-160</v>
      </c>
      <c r="J28" s="116">
        <v>-11.134307585247042</v>
      </c>
    </row>
    <row r="29" spans="1:15" s="110" customFormat="1" ht="24.95" customHeight="1" x14ac:dyDescent="0.2">
      <c r="A29" s="193">
        <v>86</v>
      </c>
      <c r="B29" s="199" t="s">
        <v>165</v>
      </c>
      <c r="C29" s="113">
        <v>4.4006765861070498</v>
      </c>
      <c r="D29" s="115">
        <v>1535</v>
      </c>
      <c r="E29" s="114">
        <v>1470</v>
      </c>
      <c r="F29" s="114">
        <v>1609</v>
      </c>
      <c r="G29" s="114">
        <v>1309</v>
      </c>
      <c r="H29" s="140">
        <v>1482</v>
      </c>
      <c r="I29" s="115">
        <v>53</v>
      </c>
      <c r="J29" s="116">
        <v>3.5762483130904186</v>
      </c>
    </row>
    <row r="30" spans="1:15" s="110" customFormat="1" ht="24.95" customHeight="1" x14ac:dyDescent="0.2">
      <c r="A30" s="193">
        <v>87.88</v>
      </c>
      <c r="B30" s="204" t="s">
        <v>166</v>
      </c>
      <c r="C30" s="113">
        <v>5.3524841604311799</v>
      </c>
      <c r="D30" s="115">
        <v>1867</v>
      </c>
      <c r="E30" s="114">
        <v>1638</v>
      </c>
      <c r="F30" s="114">
        <v>3320</v>
      </c>
      <c r="G30" s="114">
        <v>1422</v>
      </c>
      <c r="H30" s="140">
        <v>1927</v>
      </c>
      <c r="I30" s="115">
        <v>-60</v>
      </c>
      <c r="J30" s="116">
        <v>-3.1136481577581732</v>
      </c>
    </row>
    <row r="31" spans="1:15" s="110" customFormat="1" ht="24.95" customHeight="1" x14ac:dyDescent="0.2">
      <c r="A31" s="193" t="s">
        <v>167</v>
      </c>
      <c r="B31" s="199" t="s">
        <v>168</v>
      </c>
      <c r="C31" s="113">
        <v>7.1299561365786532</v>
      </c>
      <c r="D31" s="115">
        <v>2487</v>
      </c>
      <c r="E31" s="114">
        <v>2184</v>
      </c>
      <c r="F31" s="114">
        <v>2775</v>
      </c>
      <c r="G31" s="114">
        <v>1604</v>
      </c>
      <c r="H31" s="140">
        <v>2536</v>
      </c>
      <c r="I31" s="115">
        <v>-49</v>
      </c>
      <c r="J31" s="116">
        <v>-1.9321766561514195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0.30675726039964452</v>
      </c>
      <c r="D34" s="115">
        <v>107</v>
      </c>
      <c r="E34" s="114">
        <v>93</v>
      </c>
      <c r="F34" s="114">
        <v>85</v>
      </c>
      <c r="G34" s="114">
        <v>47</v>
      </c>
      <c r="H34" s="140">
        <v>46</v>
      </c>
      <c r="I34" s="115">
        <v>61</v>
      </c>
      <c r="J34" s="116">
        <v>132.60869565217391</v>
      </c>
    </row>
    <row r="35" spans="1:10" s="110" customFormat="1" ht="24.95" customHeight="1" x14ac:dyDescent="0.2">
      <c r="A35" s="292" t="s">
        <v>171</v>
      </c>
      <c r="B35" s="293" t="s">
        <v>172</v>
      </c>
      <c r="C35" s="113">
        <v>15.389467045096184</v>
      </c>
      <c r="D35" s="115">
        <v>5368</v>
      </c>
      <c r="E35" s="114">
        <v>17860</v>
      </c>
      <c r="F35" s="114">
        <v>5277</v>
      </c>
      <c r="G35" s="114">
        <v>3311</v>
      </c>
      <c r="H35" s="140">
        <v>5819</v>
      </c>
      <c r="I35" s="115">
        <v>-451</v>
      </c>
      <c r="J35" s="116">
        <v>-7.7504725897920608</v>
      </c>
    </row>
    <row r="36" spans="1:10" s="110" customFormat="1" ht="24.95" customHeight="1" x14ac:dyDescent="0.2">
      <c r="A36" s="294" t="s">
        <v>173</v>
      </c>
      <c r="B36" s="295" t="s">
        <v>174</v>
      </c>
      <c r="C36" s="125">
        <v>84.303775694504168</v>
      </c>
      <c r="D36" s="143">
        <v>29406</v>
      </c>
      <c r="E36" s="144">
        <v>46642</v>
      </c>
      <c r="F36" s="144">
        <v>34504</v>
      </c>
      <c r="G36" s="144">
        <v>26407</v>
      </c>
      <c r="H36" s="145">
        <v>31510</v>
      </c>
      <c r="I36" s="143">
        <v>-2104</v>
      </c>
      <c r="J36" s="146">
        <v>-6.6772453189463663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34881</v>
      </c>
      <c r="F11" s="264">
        <v>64595</v>
      </c>
      <c r="G11" s="264">
        <v>39866</v>
      </c>
      <c r="H11" s="264">
        <v>29765</v>
      </c>
      <c r="I11" s="265">
        <v>37376</v>
      </c>
      <c r="J11" s="263">
        <v>-2495</v>
      </c>
      <c r="K11" s="266">
        <v>-6.6754066780821919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19.466185029098938</v>
      </c>
      <c r="E13" s="115">
        <v>6790</v>
      </c>
      <c r="F13" s="114">
        <v>8566</v>
      </c>
      <c r="G13" s="114">
        <v>8433</v>
      </c>
      <c r="H13" s="114">
        <v>6305</v>
      </c>
      <c r="I13" s="140">
        <v>7156</v>
      </c>
      <c r="J13" s="115">
        <v>-366</v>
      </c>
      <c r="K13" s="116">
        <v>-5.1145891559530465</v>
      </c>
    </row>
    <row r="14" spans="1:17" ht="15.95" customHeight="1" x14ac:dyDescent="0.2">
      <c r="A14" s="306" t="s">
        <v>230</v>
      </c>
      <c r="B14" s="307"/>
      <c r="C14" s="308"/>
      <c r="D14" s="113">
        <v>48.441845130586856</v>
      </c>
      <c r="E14" s="115">
        <v>16897</v>
      </c>
      <c r="F14" s="114">
        <v>29986</v>
      </c>
      <c r="G14" s="114">
        <v>19804</v>
      </c>
      <c r="H14" s="114">
        <v>13981</v>
      </c>
      <c r="I14" s="140">
        <v>17653</v>
      </c>
      <c r="J14" s="115">
        <v>-756</v>
      </c>
      <c r="K14" s="116">
        <v>-4.2825582054041806</v>
      </c>
    </row>
    <row r="15" spans="1:17" ht="15.95" customHeight="1" x14ac:dyDescent="0.2">
      <c r="A15" s="306" t="s">
        <v>231</v>
      </c>
      <c r="B15" s="307"/>
      <c r="C15" s="308"/>
      <c r="D15" s="113">
        <v>13.067285914968034</v>
      </c>
      <c r="E15" s="115">
        <v>4558</v>
      </c>
      <c r="F15" s="114">
        <v>12528</v>
      </c>
      <c r="G15" s="114">
        <v>4666</v>
      </c>
      <c r="H15" s="114">
        <v>3920</v>
      </c>
      <c r="I15" s="140">
        <v>4899</v>
      </c>
      <c r="J15" s="115">
        <v>-341</v>
      </c>
      <c r="K15" s="116">
        <v>-6.9606042049397834</v>
      </c>
    </row>
    <row r="16" spans="1:17" ht="15.95" customHeight="1" x14ac:dyDescent="0.2">
      <c r="A16" s="306" t="s">
        <v>232</v>
      </c>
      <c r="B16" s="307"/>
      <c r="C16" s="308"/>
      <c r="D16" s="113">
        <v>18.892806972277171</v>
      </c>
      <c r="E16" s="115">
        <v>6590</v>
      </c>
      <c r="F16" s="114">
        <v>13488</v>
      </c>
      <c r="G16" s="114">
        <v>6842</v>
      </c>
      <c r="H16" s="114">
        <v>5531</v>
      </c>
      <c r="I16" s="140">
        <v>7616</v>
      </c>
      <c r="J16" s="115">
        <v>-1026</v>
      </c>
      <c r="K16" s="116">
        <v>-13.471638655462185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0.381296407786474</v>
      </c>
      <c r="E18" s="115">
        <v>133</v>
      </c>
      <c r="F18" s="114">
        <v>149</v>
      </c>
      <c r="G18" s="114">
        <v>148</v>
      </c>
      <c r="H18" s="114">
        <v>84</v>
      </c>
      <c r="I18" s="140">
        <v>79</v>
      </c>
      <c r="J18" s="115">
        <v>54</v>
      </c>
      <c r="K18" s="116">
        <v>68.35443037974683</v>
      </c>
    </row>
    <row r="19" spans="1:11" ht="14.1" customHeight="1" x14ac:dyDescent="0.2">
      <c r="A19" s="306" t="s">
        <v>235</v>
      </c>
      <c r="B19" s="307" t="s">
        <v>236</v>
      </c>
      <c r="C19" s="308"/>
      <c r="D19" s="113">
        <v>0.15767896562598549</v>
      </c>
      <c r="E19" s="115">
        <v>55</v>
      </c>
      <c r="F19" s="114">
        <v>128</v>
      </c>
      <c r="G19" s="114">
        <v>89</v>
      </c>
      <c r="H19" s="114">
        <v>56</v>
      </c>
      <c r="I19" s="140">
        <v>52</v>
      </c>
      <c r="J19" s="115">
        <v>3</v>
      </c>
      <c r="K19" s="116">
        <v>5.7692307692307692</v>
      </c>
    </row>
    <row r="20" spans="1:11" ht="14.1" customHeight="1" x14ac:dyDescent="0.2">
      <c r="A20" s="306">
        <v>12</v>
      </c>
      <c r="B20" s="307" t="s">
        <v>237</v>
      </c>
      <c r="C20" s="308"/>
      <c r="D20" s="113">
        <v>0.29528969926320919</v>
      </c>
      <c r="E20" s="115">
        <v>103</v>
      </c>
      <c r="F20" s="114">
        <v>131</v>
      </c>
      <c r="G20" s="114">
        <v>164</v>
      </c>
      <c r="H20" s="114">
        <v>89</v>
      </c>
      <c r="I20" s="140">
        <v>149</v>
      </c>
      <c r="J20" s="115">
        <v>-46</v>
      </c>
      <c r="K20" s="116">
        <v>-30.872483221476511</v>
      </c>
    </row>
    <row r="21" spans="1:11" ht="14.1" customHeight="1" x14ac:dyDescent="0.2">
      <c r="A21" s="306">
        <v>21</v>
      </c>
      <c r="B21" s="307" t="s">
        <v>238</v>
      </c>
      <c r="C21" s="308"/>
      <c r="D21" s="113">
        <v>9.1740489091482469E-2</v>
      </c>
      <c r="E21" s="115">
        <v>32</v>
      </c>
      <c r="F21" s="114">
        <v>29</v>
      </c>
      <c r="G21" s="114">
        <v>35</v>
      </c>
      <c r="H21" s="114" t="s">
        <v>513</v>
      </c>
      <c r="I21" s="140" t="s">
        <v>513</v>
      </c>
      <c r="J21" s="115" t="s">
        <v>513</v>
      </c>
      <c r="K21" s="116" t="s">
        <v>513</v>
      </c>
    </row>
    <row r="22" spans="1:11" ht="14.1" customHeight="1" x14ac:dyDescent="0.2">
      <c r="A22" s="306">
        <v>22</v>
      </c>
      <c r="B22" s="307" t="s">
        <v>239</v>
      </c>
      <c r="C22" s="308"/>
      <c r="D22" s="113">
        <v>0.42716665233221524</v>
      </c>
      <c r="E22" s="115">
        <v>149</v>
      </c>
      <c r="F22" s="114">
        <v>165</v>
      </c>
      <c r="G22" s="114">
        <v>173</v>
      </c>
      <c r="H22" s="114">
        <v>133</v>
      </c>
      <c r="I22" s="140">
        <v>106</v>
      </c>
      <c r="J22" s="115">
        <v>43</v>
      </c>
      <c r="K22" s="116">
        <v>40.566037735849058</v>
      </c>
    </row>
    <row r="23" spans="1:11" ht="14.1" customHeight="1" x14ac:dyDescent="0.2">
      <c r="A23" s="306">
        <v>23</v>
      </c>
      <c r="B23" s="307" t="s">
        <v>240</v>
      </c>
      <c r="C23" s="308"/>
      <c r="D23" s="113">
        <v>0.88300220750551872</v>
      </c>
      <c r="E23" s="115">
        <v>308</v>
      </c>
      <c r="F23" s="114">
        <v>349</v>
      </c>
      <c r="G23" s="114">
        <v>340</v>
      </c>
      <c r="H23" s="114">
        <v>327</v>
      </c>
      <c r="I23" s="140">
        <v>343</v>
      </c>
      <c r="J23" s="115">
        <v>-35</v>
      </c>
      <c r="K23" s="116">
        <v>-10.204081632653061</v>
      </c>
    </row>
    <row r="24" spans="1:11" ht="14.1" customHeight="1" x14ac:dyDescent="0.2">
      <c r="A24" s="306">
        <v>24</v>
      </c>
      <c r="B24" s="307" t="s">
        <v>241</v>
      </c>
      <c r="C24" s="308"/>
      <c r="D24" s="113">
        <v>1.743069292738167</v>
      </c>
      <c r="E24" s="115">
        <v>608</v>
      </c>
      <c r="F24" s="114">
        <v>2721</v>
      </c>
      <c r="G24" s="114">
        <v>705</v>
      </c>
      <c r="H24" s="114">
        <v>706</v>
      </c>
      <c r="I24" s="140">
        <v>734</v>
      </c>
      <c r="J24" s="115">
        <v>-126</v>
      </c>
      <c r="K24" s="116">
        <v>-17.166212534059945</v>
      </c>
    </row>
    <row r="25" spans="1:11" ht="14.1" customHeight="1" x14ac:dyDescent="0.2">
      <c r="A25" s="306">
        <v>25</v>
      </c>
      <c r="B25" s="307" t="s">
        <v>242</v>
      </c>
      <c r="C25" s="308"/>
      <c r="D25" s="113">
        <v>3.8215647487170665</v>
      </c>
      <c r="E25" s="115">
        <v>1333</v>
      </c>
      <c r="F25" s="114">
        <v>9337</v>
      </c>
      <c r="G25" s="114">
        <v>1693</v>
      </c>
      <c r="H25" s="114">
        <v>1474</v>
      </c>
      <c r="I25" s="140">
        <v>1703</v>
      </c>
      <c r="J25" s="115">
        <v>-370</v>
      </c>
      <c r="K25" s="116">
        <v>-21.726365237815621</v>
      </c>
    </row>
    <row r="26" spans="1:11" ht="14.1" customHeight="1" x14ac:dyDescent="0.2">
      <c r="A26" s="306">
        <v>26</v>
      </c>
      <c r="B26" s="307" t="s">
        <v>243</v>
      </c>
      <c r="C26" s="308"/>
      <c r="D26" s="113">
        <v>1.8806800263753907</v>
      </c>
      <c r="E26" s="115">
        <v>656</v>
      </c>
      <c r="F26" s="114">
        <v>2327</v>
      </c>
      <c r="G26" s="114">
        <v>895</v>
      </c>
      <c r="H26" s="114">
        <v>555</v>
      </c>
      <c r="I26" s="140">
        <v>898</v>
      </c>
      <c r="J26" s="115">
        <v>-242</v>
      </c>
      <c r="K26" s="116">
        <v>-26.948775055679288</v>
      </c>
    </row>
    <row r="27" spans="1:11" ht="14.1" customHeight="1" x14ac:dyDescent="0.2">
      <c r="A27" s="306">
        <v>27</v>
      </c>
      <c r="B27" s="307" t="s">
        <v>244</v>
      </c>
      <c r="C27" s="308"/>
      <c r="D27" s="113">
        <v>2.4913276568905709</v>
      </c>
      <c r="E27" s="115">
        <v>869</v>
      </c>
      <c r="F27" s="114">
        <v>9573</v>
      </c>
      <c r="G27" s="114">
        <v>874</v>
      </c>
      <c r="H27" s="114">
        <v>810</v>
      </c>
      <c r="I27" s="140">
        <v>1383</v>
      </c>
      <c r="J27" s="115">
        <v>-514</v>
      </c>
      <c r="K27" s="116">
        <v>-37.165582067968188</v>
      </c>
    </row>
    <row r="28" spans="1:11" ht="14.1" customHeight="1" x14ac:dyDescent="0.2">
      <c r="A28" s="306">
        <v>28</v>
      </c>
      <c r="B28" s="307" t="s">
        <v>245</v>
      </c>
      <c r="C28" s="308"/>
      <c r="D28" s="113">
        <v>0.17201341704652964</v>
      </c>
      <c r="E28" s="115">
        <v>60</v>
      </c>
      <c r="F28" s="114">
        <v>72</v>
      </c>
      <c r="G28" s="114">
        <v>95</v>
      </c>
      <c r="H28" s="114">
        <v>94</v>
      </c>
      <c r="I28" s="140">
        <v>93</v>
      </c>
      <c r="J28" s="115">
        <v>-33</v>
      </c>
      <c r="K28" s="116">
        <v>-35.483870967741936</v>
      </c>
    </row>
    <row r="29" spans="1:11" ht="14.1" customHeight="1" x14ac:dyDescent="0.2">
      <c r="A29" s="306">
        <v>29</v>
      </c>
      <c r="B29" s="307" t="s">
        <v>246</v>
      </c>
      <c r="C29" s="308"/>
      <c r="D29" s="113">
        <v>2.9213611995068947</v>
      </c>
      <c r="E29" s="115">
        <v>1019</v>
      </c>
      <c r="F29" s="114">
        <v>1020</v>
      </c>
      <c r="G29" s="114">
        <v>1104</v>
      </c>
      <c r="H29" s="114">
        <v>1017</v>
      </c>
      <c r="I29" s="140">
        <v>1054</v>
      </c>
      <c r="J29" s="115">
        <v>-35</v>
      </c>
      <c r="K29" s="116">
        <v>-3.3206831119544593</v>
      </c>
    </row>
    <row r="30" spans="1:11" ht="14.1" customHeight="1" x14ac:dyDescent="0.2">
      <c r="A30" s="306" t="s">
        <v>247</v>
      </c>
      <c r="B30" s="307" t="s">
        <v>248</v>
      </c>
      <c r="C30" s="308"/>
      <c r="D30" s="113" t="s">
        <v>513</v>
      </c>
      <c r="E30" s="115" t="s">
        <v>513</v>
      </c>
      <c r="F30" s="114">
        <v>103</v>
      </c>
      <c r="G30" s="114">
        <v>129</v>
      </c>
      <c r="H30" s="114" t="s">
        <v>513</v>
      </c>
      <c r="I30" s="140" t="s">
        <v>513</v>
      </c>
      <c r="J30" s="115" t="s">
        <v>513</v>
      </c>
      <c r="K30" s="116" t="s">
        <v>513</v>
      </c>
    </row>
    <row r="31" spans="1:11" ht="14.1" customHeight="1" x14ac:dyDescent="0.2">
      <c r="A31" s="306" t="s">
        <v>249</v>
      </c>
      <c r="B31" s="307" t="s">
        <v>250</v>
      </c>
      <c r="C31" s="308"/>
      <c r="D31" s="113">
        <v>2.5486654625727474</v>
      </c>
      <c r="E31" s="115">
        <v>889</v>
      </c>
      <c r="F31" s="114">
        <v>914</v>
      </c>
      <c r="G31" s="114">
        <v>966</v>
      </c>
      <c r="H31" s="114">
        <v>902</v>
      </c>
      <c r="I31" s="140">
        <v>932</v>
      </c>
      <c r="J31" s="115">
        <v>-43</v>
      </c>
      <c r="K31" s="116">
        <v>-4.6137339055793989</v>
      </c>
    </row>
    <row r="32" spans="1:11" ht="14.1" customHeight="1" x14ac:dyDescent="0.2">
      <c r="A32" s="306">
        <v>31</v>
      </c>
      <c r="B32" s="307" t="s">
        <v>251</v>
      </c>
      <c r="C32" s="308"/>
      <c r="D32" s="113">
        <v>1.8118746595567787</v>
      </c>
      <c r="E32" s="115">
        <v>632</v>
      </c>
      <c r="F32" s="114">
        <v>549</v>
      </c>
      <c r="G32" s="114">
        <v>598</v>
      </c>
      <c r="H32" s="114">
        <v>498</v>
      </c>
      <c r="I32" s="140">
        <v>676</v>
      </c>
      <c r="J32" s="115">
        <v>-44</v>
      </c>
      <c r="K32" s="116">
        <v>-6.5088757396449708</v>
      </c>
    </row>
    <row r="33" spans="1:11" ht="14.1" customHeight="1" x14ac:dyDescent="0.2">
      <c r="A33" s="306">
        <v>32</v>
      </c>
      <c r="B33" s="307" t="s">
        <v>252</v>
      </c>
      <c r="C33" s="308"/>
      <c r="D33" s="113">
        <v>1.5395200825664401</v>
      </c>
      <c r="E33" s="115">
        <v>537</v>
      </c>
      <c r="F33" s="114">
        <v>461</v>
      </c>
      <c r="G33" s="114">
        <v>617</v>
      </c>
      <c r="H33" s="114">
        <v>487</v>
      </c>
      <c r="I33" s="140">
        <v>477</v>
      </c>
      <c r="J33" s="115">
        <v>60</v>
      </c>
      <c r="K33" s="116">
        <v>12.578616352201259</v>
      </c>
    </row>
    <row r="34" spans="1:11" ht="14.1" customHeight="1" x14ac:dyDescent="0.2">
      <c r="A34" s="306">
        <v>33</v>
      </c>
      <c r="B34" s="307" t="s">
        <v>253</v>
      </c>
      <c r="C34" s="308"/>
      <c r="D34" s="113">
        <v>0.96040824517645706</v>
      </c>
      <c r="E34" s="115">
        <v>335</v>
      </c>
      <c r="F34" s="114">
        <v>420</v>
      </c>
      <c r="G34" s="114">
        <v>377</v>
      </c>
      <c r="H34" s="114">
        <v>342</v>
      </c>
      <c r="I34" s="140">
        <v>336</v>
      </c>
      <c r="J34" s="115">
        <v>-1</v>
      </c>
      <c r="K34" s="116">
        <v>-0.29761904761904762</v>
      </c>
    </row>
    <row r="35" spans="1:11" ht="14.1" customHeight="1" x14ac:dyDescent="0.2">
      <c r="A35" s="306">
        <v>34</v>
      </c>
      <c r="B35" s="307" t="s">
        <v>254</v>
      </c>
      <c r="C35" s="308"/>
      <c r="D35" s="113">
        <v>1.2528310541555574</v>
      </c>
      <c r="E35" s="115">
        <v>437</v>
      </c>
      <c r="F35" s="114">
        <v>524</v>
      </c>
      <c r="G35" s="114">
        <v>410</v>
      </c>
      <c r="H35" s="114">
        <v>337</v>
      </c>
      <c r="I35" s="140">
        <v>405</v>
      </c>
      <c r="J35" s="115">
        <v>32</v>
      </c>
      <c r="K35" s="116">
        <v>7.9012345679012341</v>
      </c>
    </row>
    <row r="36" spans="1:11" ht="14.1" customHeight="1" x14ac:dyDescent="0.2">
      <c r="A36" s="306">
        <v>41</v>
      </c>
      <c r="B36" s="307" t="s">
        <v>255</v>
      </c>
      <c r="C36" s="308"/>
      <c r="D36" s="113">
        <v>0.53897537341245949</v>
      </c>
      <c r="E36" s="115">
        <v>188</v>
      </c>
      <c r="F36" s="114">
        <v>152</v>
      </c>
      <c r="G36" s="114">
        <v>158</v>
      </c>
      <c r="H36" s="114">
        <v>154</v>
      </c>
      <c r="I36" s="140">
        <v>208</v>
      </c>
      <c r="J36" s="115">
        <v>-20</v>
      </c>
      <c r="K36" s="116">
        <v>-9.615384615384615</v>
      </c>
    </row>
    <row r="37" spans="1:11" ht="14.1" customHeight="1" x14ac:dyDescent="0.2">
      <c r="A37" s="306">
        <v>42</v>
      </c>
      <c r="B37" s="307" t="s">
        <v>256</v>
      </c>
      <c r="C37" s="308"/>
      <c r="D37" s="113">
        <v>8.027292795504716E-2</v>
      </c>
      <c r="E37" s="115">
        <v>28</v>
      </c>
      <c r="F37" s="114">
        <v>56</v>
      </c>
      <c r="G37" s="114">
        <v>36</v>
      </c>
      <c r="H37" s="114">
        <v>30</v>
      </c>
      <c r="I37" s="140">
        <v>27</v>
      </c>
      <c r="J37" s="115">
        <v>1</v>
      </c>
      <c r="K37" s="116">
        <v>3.7037037037037037</v>
      </c>
    </row>
    <row r="38" spans="1:11" ht="14.1" customHeight="1" x14ac:dyDescent="0.2">
      <c r="A38" s="306">
        <v>43</v>
      </c>
      <c r="B38" s="307" t="s">
        <v>257</v>
      </c>
      <c r="C38" s="308"/>
      <c r="D38" s="113">
        <v>3.1793813250766894</v>
      </c>
      <c r="E38" s="115">
        <v>1109</v>
      </c>
      <c r="F38" s="114">
        <v>1637</v>
      </c>
      <c r="G38" s="114">
        <v>1386</v>
      </c>
      <c r="H38" s="114">
        <v>994</v>
      </c>
      <c r="I38" s="140">
        <v>1242</v>
      </c>
      <c r="J38" s="115">
        <v>-133</v>
      </c>
      <c r="K38" s="116">
        <v>-10.708534621578099</v>
      </c>
    </row>
    <row r="39" spans="1:11" ht="14.1" customHeight="1" x14ac:dyDescent="0.2">
      <c r="A39" s="306">
        <v>51</v>
      </c>
      <c r="B39" s="307" t="s">
        <v>258</v>
      </c>
      <c r="C39" s="308"/>
      <c r="D39" s="113">
        <v>4.1283220091167108</v>
      </c>
      <c r="E39" s="115">
        <v>1440</v>
      </c>
      <c r="F39" s="114">
        <v>2360</v>
      </c>
      <c r="G39" s="114">
        <v>1740</v>
      </c>
      <c r="H39" s="114">
        <v>1395</v>
      </c>
      <c r="I39" s="140">
        <v>1714</v>
      </c>
      <c r="J39" s="115">
        <v>-274</v>
      </c>
      <c r="K39" s="116">
        <v>-15.985997666277713</v>
      </c>
    </row>
    <row r="40" spans="1:11" ht="14.1" customHeight="1" x14ac:dyDescent="0.2">
      <c r="A40" s="306" t="s">
        <v>259</v>
      </c>
      <c r="B40" s="307" t="s">
        <v>260</v>
      </c>
      <c r="C40" s="308"/>
      <c r="D40" s="113">
        <v>3.681087124795734</v>
      </c>
      <c r="E40" s="115">
        <v>1284</v>
      </c>
      <c r="F40" s="114">
        <v>2044</v>
      </c>
      <c r="G40" s="114">
        <v>1569</v>
      </c>
      <c r="H40" s="114">
        <v>1252</v>
      </c>
      <c r="I40" s="140">
        <v>1540</v>
      </c>
      <c r="J40" s="115">
        <v>-256</v>
      </c>
      <c r="K40" s="116">
        <v>-16.623376623376622</v>
      </c>
    </row>
    <row r="41" spans="1:11" ht="14.1" customHeight="1" x14ac:dyDescent="0.2">
      <c r="A41" s="306"/>
      <c r="B41" s="307" t="s">
        <v>261</v>
      </c>
      <c r="C41" s="308"/>
      <c r="D41" s="113">
        <v>3.2051833376336689</v>
      </c>
      <c r="E41" s="115">
        <v>1118</v>
      </c>
      <c r="F41" s="114">
        <v>1856</v>
      </c>
      <c r="G41" s="114">
        <v>1232</v>
      </c>
      <c r="H41" s="114">
        <v>1119</v>
      </c>
      <c r="I41" s="140">
        <v>1355</v>
      </c>
      <c r="J41" s="115">
        <v>-237</v>
      </c>
      <c r="K41" s="116">
        <v>-17.490774907749078</v>
      </c>
    </row>
    <row r="42" spans="1:11" ht="14.1" customHeight="1" x14ac:dyDescent="0.2">
      <c r="A42" s="306">
        <v>52</v>
      </c>
      <c r="B42" s="307" t="s">
        <v>262</v>
      </c>
      <c r="C42" s="308"/>
      <c r="D42" s="113">
        <v>2.6862761962099708</v>
      </c>
      <c r="E42" s="115">
        <v>937</v>
      </c>
      <c r="F42" s="114">
        <v>783</v>
      </c>
      <c r="G42" s="114">
        <v>841</v>
      </c>
      <c r="H42" s="114">
        <v>693</v>
      </c>
      <c r="I42" s="140">
        <v>786</v>
      </c>
      <c r="J42" s="115">
        <v>151</v>
      </c>
      <c r="K42" s="116">
        <v>19.211195928753181</v>
      </c>
    </row>
    <row r="43" spans="1:11" ht="14.1" customHeight="1" x14ac:dyDescent="0.2">
      <c r="A43" s="306" t="s">
        <v>263</v>
      </c>
      <c r="B43" s="307" t="s">
        <v>264</v>
      </c>
      <c r="C43" s="308"/>
      <c r="D43" s="113">
        <v>2.0039563085920702</v>
      </c>
      <c r="E43" s="115">
        <v>699</v>
      </c>
      <c r="F43" s="114">
        <v>595</v>
      </c>
      <c r="G43" s="114">
        <v>663</v>
      </c>
      <c r="H43" s="114">
        <v>545</v>
      </c>
      <c r="I43" s="140">
        <v>604</v>
      </c>
      <c r="J43" s="115">
        <v>95</v>
      </c>
      <c r="K43" s="116">
        <v>15.728476821192054</v>
      </c>
    </row>
    <row r="44" spans="1:11" ht="14.1" customHeight="1" x14ac:dyDescent="0.2">
      <c r="A44" s="306">
        <v>53</v>
      </c>
      <c r="B44" s="307" t="s">
        <v>265</v>
      </c>
      <c r="C44" s="308"/>
      <c r="D44" s="113">
        <v>1.2987012987012987</v>
      </c>
      <c r="E44" s="115">
        <v>453</v>
      </c>
      <c r="F44" s="114">
        <v>504</v>
      </c>
      <c r="G44" s="114">
        <v>425</v>
      </c>
      <c r="H44" s="114">
        <v>339</v>
      </c>
      <c r="I44" s="140">
        <v>553</v>
      </c>
      <c r="J44" s="115">
        <v>-100</v>
      </c>
      <c r="K44" s="116">
        <v>-18.083182640144667</v>
      </c>
    </row>
    <row r="45" spans="1:11" ht="14.1" customHeight="1" x14ac:dyDescent="0.2">
      <c r="A45" s="306" t="s">
        <v>266</v>
      </c>
      <c r="B45" s="307" t="s">
        <v>267</v>
      </c>
      <c r="C45" s="308"/>
      <c r="D45" s="113">
        <v>1.2499641638714487</v>
      </c>
      <c r="E45" s="115">
        <v>436</v>
      </c>
      <c r="F45" s="114">
        <v>475</v>
      </c>
      <c r="G45" s="114">
        <v>413</v>
      </c>
      <c r="H45" s="114">
        <v>316</v>
      </c>
      <c r="I45" s="140">
        <v>527</v>
      </c>
      <c r="J45" s="115">
        <v>-91</v>
      </c>
      <c r="K45" s="116">
        <v>-17.267552182163186</v>
      </c>
    </row>
    <row r="46" spans="1:11" ht="14.1" customHeight="1" x14ac:dyDescent="0.2">
      <c r="A46" s="306">
        <v>54</v>
      </c>
      <c r="B46" s="307" t="s">
        <v>268</v>
      </c>
      <c r="C46" s="308"/>
      <c r="D46" s="113">
        <v>3.5922135259883605</v>
      </c>
      <c r="E46" s="115">
        <v>1253</v>
      </c>
      <c r="F46" s="114">
        <v>1101</v>
      </c>
      <c r="G46" s="114">
        <v>1276</v>
      </c>
      <c r="H46" s="114">
        <v>1055</v>
      </c>
      <c r="I46" s="140">
        <v>1296</v>
      </c>
      <c r="J46" s="115">
        <v>-43</v>
      </c>
      <c r="K46" s="116">
        <v>-3.3179012345679011</v>
      </c>
    </row>
    <row r="47" spans="1:11" ht="14.1" customHeight="1" x14ac:dyDescent="0.2">
      <c r="A47" s="306">
        <v>61</v>
      </c>
      <c r="B47" s="307" t="s">
        <v>269</v>
      </c>
      <c r="C47" s="308"/>
      <c r="D47" s="113">
        <v>2.9672314440526359</v>
      </c>
      <c r="E47" s="115">
        <v>1035</v>
      </c>
      <c r="F47" s="114">
        <v>1970</v>
      </c>
      <c r="G47" s="114">
        <v>984</v>
      </c>
      <c r="H47" s="114">
        <v>752</v>
      </c>
      <c r="I47" s="140">
        <v>1048</v>
      </c>
      <c r="J47" s="115">
        <v>-13</v>
      </c>
      <c r="K47" s="116">
        <v>-1.2404580152671756</v>
      </c>
    </row>
    <row r="48" spans="1:11" ht="14.1" customHeight="1" x14ac:dyDescent="0.2">
      <c r="A48" s="306">
        <v>62</v>
      </c>
      <c r="B48" s="307" t="s">
        <v>270</v>
      </c>
      <c r="C48" s="308"/>
      <c r="D48" s="113">
        <v>6.198216794243284</v>
      </c>
      <c r="E48" s="115">
        <v>2162</v>
      </c>
      <c r="F48" s="114">
        <v>2300</v>
      </c>
      <c r="G48" s="114">
        <v>2478</v>
      </c>
      <c r="H48" s="114">
        <v>1620</v>
      </c>
      <c r="I48" s="140">
        <v>2151</v>
      </c>
      <c r="J48" s="115">
        <v>11</v>
      </c>
      <c r="K48" s="116">
        <v>0.51139005113900515</v>
      </c>
    </row>
    <row r="49" spans="1:11" ht="14.1" customHeight="1" x14ac:dyDescent="0.2">
      <c r="A49" s="306">
        <v>63</v>
      </c>
      <c r="B49" s="307" t="s">
        <v>271</v>
      </c>
      <c r="C49" s="308"/>
      <c r="D49" s="113">
        <v>6.682721252257676</v>
      </c>
      <c r="E49" s="115">
        <v>2331</v>
      </c>
      <c r="F49" s="114">
        <v>3047</v>
      </c>
      <c r="G49" s="114">
        <v>2854</v>
      </c>
      <c r="H49" s="114">
        <v>2050</v>
      </c>
      <c r="I49" s="140">
        <v>1970</v>
      </c>
      <c r="J49" s="115">
        <v>361</v>
      </c>
      <c r="K49" s="116">
        <v>18.324873096446701</v>
      </c>
    </row>
    <row r="50" spans="1:11" ht="14.1" customHeight="1" x14ac:dyDescent="0.2">
      <c r="A50" s="306" t="s">
        <v>272</v>
      </c>
      <c r="B50" s="307" t="s">
        <v>273</v>
      </c>
      <c r="C50" s="308"/>
      <c r="D50" s="113">
        <v>1.1238209913706603</v>
      </c>
      <c r="E50" s="115">
        <v>392</v>
      </c>
      <c r="F50" s="114">
        <v>275</v>
      </c>
      <c r="G50" s="114">
        <v>355</v>
      </c>
      <c r="H50" s="114">
        <v>285</v>
      </c>
      <c r="I50" s="140">
        <v>261</v>
      </c>
      <c r="J50" s="115">
        <v>131</v>
      </c>
      <c r="K50" s="116">
        <v>50.191570881226056</v>
      </c>
    </row>
    <row r="51" spans="1:11" ht="14.1" customHeight="1" x14ac:dyDescent="0.2">
      <c r="A51" s="306" t="s">
        <v>274</v>
      </c>
      <c r="B51" s="307" t="s">
        <v>275</v>
      </c>
      <c r="C51" s="308"/>
      <c r="D51" s="113">
        <v>4.787706774461741</v>
      </c>
      <c r="E51" s="115">
        <v>1670</v>
      </c>
      <c r="F51" s="114">
        <v>1882</v>
      </c>
      <c r="G51" s="114">
        <v>1654</v>
      </c>
      <c r="H51" s="114">
        <v>1488</v>
      </c>
      <c r="I51" s="140">
        <v>1448</v>
      </c>
      <c r="J51" s="115">
        <v>222</v>
      </c>
      <c r="K51" s="116">
        <v>15.331491712707182</v>
      </c>
    </row>
    <row r="52" spans="1:11" ht="14.1" customHeight="1" x14ac:dyDescent="0.2">
      <c r="A52" s="306">
        <v>71</v>
      </c>
      <c r="B52" s="307" t="s">
        <v>276</v>
      </c>
      <c r="C52" s="308"/>
      <c r="D52" s="113">
        <v>17.169805911527767</v>
      </c>
      <c r="E52" s="115">
        <v>5989</v>
      </c>
      <c r="F52" s="114">
        <v>9128</v>
      </c>
      <c r="G52" s="114">
        <v>6263</v>
      </c>
      <c r="H52" s="114">
        <v>4783</v>
      </c>
      <c r="I52" s="140">
        <v>6766</v>
      </c>
      <c r="J52" s="115">
        <v>-777</v>
      </c>
      <c r="K52" s="116">
        <v>-11.483890038427431</v>
      </c>
    </row>
    <row r="53" spans="1:11" ht="14.1" customHeight="1" x14ac:dyDescent="0.2">
      <c r="A53" s="306" t="s">
        <v>277</v>
      </c>
      <c r="B53" s="307" t="s">
        <v>278</v>
      </c>
      <c r="C53" s="308"/>
      <c r="D53" s="113">
        <v>8.119033284596199</v>
      </c>
      <c r="E53" s="115">
        <v>2832</v>
      </c>
      <c r="F53" s="114">
        <v>5134</v>
      </c>
      <c r="G53" s="114">
        <v>2934</v>
      </c>
      <c r="H53" s="114">
        <v>2133</v>
      </c>
      <c r="I53" s="140">
        <v>3341</v>
      </c>
      <c r="J53" s="115">
        <v>-509</v>
      </c>
      <c r="K53" s="116">
        <v>-15.234959592936246</v>
      </c>
    </row>
    <row r="54" spans="1:11" ht="14.1" customHeight="1" x14ac:dyDescent="0.2">
      <c r="A54" s="306" t="s">
        <v>279</v>
      </c>
      <c r="B54" s="307" t="s">
        <v>280</v>
      </c>
      <c r="C54" s="308"/>
      <c r="D54" s="113">
        <v>7.5943923626042835</v>
      </c>
      <c r="E54" s="115">
        <v>2649</v>
      </c>
      <c r="F54" s="114">
        <v>3035</v>
      </c>
      <c r="G54" s="114">
        <v>2864</v>
      </c>
      <c r="H54" s="114">
        <v>2194</v>
      </c>
      <c r="I54" s="140">
        <v>2946</v>
      </c>
      <c r="J54" s="115">
        <v>-297</v>
      </c>
      <c r="K54" s="116">
        <v>-10.081466395112017</v>
      </c>
    </row>
    <row r="55" spans="1:11" ht="14.1" customHeight="1" x14ac:dyDescent="0.2">
      <c r="A55" s="306">
        <v>72</v>
      </c>
      <c r="B55" s="307" t="s">
        <v>281</v>
      </c>
      <c r="C55" s="308"/>
      <c r="D55" s="113">
        <v>4.5354204294601645</v>
      </c>
      <c r="E55" s="115">
        <v>1582</v>
      </c>
      <c r="F55" s="114">
        <v>3212</v>
      </c>
      <c r="G55" s="114">
        <v>1432</v>
      </c>
      <c r="H55" s="114">
        <v>1258</v>
      </c>
      <c r="I55" s="140">
        <v>1494</v>
      </c>
      <c r="J55" s="115">
        <v>88</v>
      </c>
      <c r="K55" s="116">
        <v>5.8902275769745653</v>
      </c>
    </row>
    <row r="56" spans="1:11" ht="14.1" customHeight="1" x14ac:dyDescent="0.2">
      <c r="A56" s="306" t="s">
        <v>282</v>
      </c>
      <c r="B56" s="307" t="s">
        <v>283</v>
      </c>
      <c r="C56" s="308"/>
      <c r="D56" s="113">
        <v>2.5572661334250739</v>
      </c>
      <c r="E56" s="115">
        <v>892</v>
      </c>
      <c r="F56" s="114">
        <v>790</v>
      </c>
      <c r="G56" s="114">
        <v>719</v>
      </c>
      <c r="H56" s="114">
        <v>602</v>
      </c>
      <c r="I56" s="140">
        <v>848</v>
      </c>
      <c r="J56" s="115">
        <v>44</v>
      </c>
      <c r="K56" s="116">
        <v>5.1886792452830193</v>
      </c>
    </row>
    <row r="57" spans="1:11" ht="14.1" customHeight="1" x14ac:dyDescent="0.2">
      <c r="A57" s="306" t="s">
        <v>284</v>
      </c>
      <c r="B57" s="307" t="s">
        <v>285</v>
      </c>
      <c r="C57" s="308"/>
      <c r="D57" s="113">
        <v>1.4449127031908489</v>
      </c>
      <c r="E57" s="115">
        <v>504</v>
      </c>
      <c r="F57" s="114">
        <v>2220</v>
      </c>
      <c r="G57" s="114">
        <v>508</v>
      </c>
      <c r="H57" s="114">
        <v>513</v>
      </c>
      <c r="I57" s="140">
        <v>476</v>
      </c>
      <c r="J57" s="115">
        <v>28</v>
      </c>
      <c r="K57" s="116">
        <v>5.882352941176471</v>
      </c>
    </row>
    <row r="58" spans="1:11" ht="14.1" customHeight="1" x14ac:dyDescent="0.2">
      <c r="A58" s="306">
        <v>73</v>
      </c>
      <c r="B58" s="307" t="s">
        <v>286</v>
      </c>
      <c r="C58" s="308"/>
      <c r="D58" s="113">
        <v>2.5830681459820535</v>
      </c>
      <c r="E58" s="115">
        <v>901</v>
      </c>
      <c r="F58" s="114">
        <v>1185</v>
      </c>
      <c r="G58" s="114">
        <v>873</v>
      </c>
      <c r="H58" s="114">
        <v>836</v>
      </c>
      <c r="I58" s="140">
        <v>881</v>
      </c>
      <c r="J58" s="115">
        <v>20</v>
      </c>
      <c r="K58" s="116">
        <v>2.2701475595913734</v>
      </c>
    </row>
    <row r="59" spans="1:11" ht="14.1" customHeight="1" x14ac:dyDescent="0.2">
      <c r="A59" s="306" t="s">
        <v>287</v>
      </c>
      <c r="B59" s="307" t="s">
        <v>288</v>
      </c>
      <c r="C59" s="308"/>
      <c r="D59" s="113">
        <v>1.4707147157478284</v>
      </c>
      <c r="E59" s="115">
        <v>513</v>
      </c>
      <c r="F59" s="114">
        <v>360</v>
      </c>
      <c r="G59" s="114">
        <v>479</v>
      </c>
      <c r="H59" s="114">
        <v>386</v>
      </c>
      <c r="I59" s="140">
        <v>502</v>
      </c>
      <c r="J59" s="115">
        <v>11</v>
      </c>
      <c r="K59" s="116">
        <v>2.191235059760956</v>
      </c>
    </row>
    <row r="60" spans="1:11" ht="14.1" customHeight="1" x14ac:dyDescent="0.2">
      <c r="A60" s="306">
        <v>81</v>
      </c>
      <c r="B60" s="307" t="s">
        <v>289</v>
      </c>
      <c r="C60" s="308"/>
      <c r="D60" s="113">
        <v>5.1145322668501478</v>
      </c>
      <c r="E60" s="115">
        <v>1784</v>
      </c>
      <c r="F60" s="114">
        <v>1858</v>
      </c>
      <c r="G60" s="114">
        <v>2083</v>
      </c>
      <c r="H60" s="114">
        <v>1714</v>
      </c>
      <c r="I60" s="140">
        <v>1832</v>
      </c>
      <c r="J60" s="115">
        <v>-48</v>
      </c>
      <c r="K60" s="116">
        <v>-2.6200873362445414</v>
      </c>
    </row>
    <row r="61" spans="1:11" ht="14.1" customHeight="1" x14ac:dyDescent="0.2">
      <c r="A61" s="306" t="s">
        <v>290</v>
      </c>
      <c r="B61" s="307" t="s">
        <v>291</v>
      </c>
      <c r="C61" s="308"/>
      <c r="D61" s="113">
        <v>1.5825234368280725</v>
      </c>
      <c r="E61" s="115">
        <v>552</v>
      </c>
      <c r="F61" s="114">
        <v>428</v>
      </c>
      <c r="G61" s="114">
        <v>617</v>
      </c>
      <c r="H61" s="114">
        <v>374</v>
      </c>
      <c r="I61" s="140">
        <v>552</v>
      </c>
      <c r="J61" s="115">
        <v>0</v>
      </c>
      <c r="K61" s="116">
        <v>0</v>
      </c>
    </row>
    <row r="62" spans="1:11" ht="14.1" customHeight="1" x14ac:dyDescent="0.2">
      <c r="A62" s="306" t="s">
        <v>292</v>
      </c>
      <c r="B62" s="307" t="s">
        <v>293</v>
      </c>
      <c r="C62" s="308"/>
      <c r="D62" s="113">
        <v>2.1501677130816206</v>
      </c>
      <c r="E62" s="115">
        <v>750</v>
      </c>
      <c r="F62" s="114">
        <v>985</v>
      </c>
      <c r="G62" s="114">
        <v>1061</v>
      </c>
      <c r="H62" s="114">
        <v>897</v>
      </c>
      <c r="I62" s="140">
        <v>817</v>
      </c>
      <c r="J62" s="115">
        <v>-67</v>
      </c>
      <c r="K62" s="116">
        <v>-8.2007343941248472</v>
      </c>
    </row>
    <row r="63" spans="1:11" ht="14.1" customHeight="1" x14ac:dyDescent="0.2">
      <c r="A63" s="306"/>
      <c r="B63" s="307" t="s">
        <v>294</v>
      </c>
      <c r="C63" s="308"/>
      <c r="D63" s="113">
        <v>1.840543562397867</v>
      </c>
      <c r="E63" s="115">
        <v>642</v>
      </c>
      <c r="F63" s="114">
        <v>761</v>
      </c>
      <c r="G63" s="114">
        <v>915</v>
      </c>
      <c r="H63" s="114">
        <v>807</v>
      </c>
      <c r="I63" s="140">
        <v>731</v>
      </c>
      <c r="J63" s="115">
        <v>-89</v>
      </c>
      <c r="K63" s="116">
        <v>-12.175102599179207</v>
      </c>
    </row>
    <row r="64" spans="1:11" ht="14.1" customHeight="1" x14ac:dyDescent="0.2">
      <c r="A64" s="306" t="s">
        <v>295</v>
      </c>
      <c r="B64" s="307" t="s">
        <v>296</v>
      </c>
      <c r="C64" s="308"/>
      <c r="D64" s="113">
        <v>0.58771250824230958</v>
      </c>
      <c r="E64" s="115">
        <v>205</v>
      </c>
      <c r="F64" s="114">
        <v>183</v>
      </c>
      <c r="G64" s="114">
        <v>165</v>
      </c>
      <c r="H64" s="114">
        <v>182</v>
      </c>
      <c r="I64" s="140">
        <v>212</v>
      </c>
      <c r="J64" s="115">
        <v>-7</v>
      </c>
      <c r="K64" s="116">
        <v>-3.3018867924528301</v>
      </c>
    </row>
    <row r="65" spans="1:11" ht="14.1" customHeight="1" x14ac:dyDescent="0.2">
      <c r="A65" s="306" t="s">
        <v>297</v>
      </c>
      <c r="B65" s="307" t="s">
        <v>298</v>
      </c>
      <c r="C65" s="308"/>
      <c r="D65" s="113">
        <v>0.32109171182018864</v>
      </c>
      <c r="E65" s="115">
        <v>112</v>
      </c>
      <c r="F65" s="114">
        <v>116</v>
      </c>
      <c r="G65" s="114">
        <v>110</v>
      </c>
      <c r="H65" s="114">
        <v>104</v>
      </c>
      <c r="I65" s="140">
        <v>107</v>
      </c>
      <c r="J65" s="115">
        <v>5</v>
      </c>
      <c r="K65" s="116">
        <v>4.6728971962616823</v>
      </c>
    </row>
    <row r="66" spans="1:11" ht="14.1" customHeight="1" x14ac:dyDescent="0.2">
      <c r="A66" s="306">
        <v>82</v>
      </c>
      <c r="B66" s="307" t="s">
        <v>299</v>
      </c>
      <c r="C66" s="308"/>
      <c r="D66" s="113">
        <v>2.7235457699033856</v>
      </c>
      <c r="E66" s="115">
        <v>950</v>
      </c>
      <c r="F66" s="114">
        <v>970</v>
      </c>
      <c r="G66" s="114">
        <v>830</v>
      </c>
      <c r="H66" s="114">
        <v>805</v>
      </c>
      <c r="I66" s="140">
        <v>933</v>
      </c>
      <c r="J66" s="115">
        <v>17</v>
      </c>
      <c r="K66" s="116">
        <v>1.8220793140407288</v>
      </c>
    </row>
    <row r="67" spans="1:11" ht="14.1" customHeight="1" x14ac:dyDescent="0.2">
      <c r="A67" s="306" t="s">
        <v>300</v>
      </c>
      <c r="B67" s="307" t="s">
        <v>301</v>
      </c>
      <c r="C67" s="308"/>
      <c r="D67" s="113">
        <v>1.4678478254637195</v>
      </c>
      <c r="E67" s="115">
        <v>512</v>
      </c>
      <c r="F67" s="114">
        <v>643</v>
      </c>
      <c r="G67" s="114">
        <v>466</v>
      </c>
      <c r="H67" s="114">
        <v>495</v>
      </c>
      <c r="I67" s="140">
        <v>549</v>
      </c>
      <c r="J67" s="115">
        <v>-37</v>
      </c>
      <c r="K67" s="116">
        <v>-6.7395264116575593</v>
      </c>
    </row>
    <row r="68" spans="1:11" ht="14.1" customHeight="1" x14ac:dyDescent="0.2">
      <c r="A68" s="306" t="s">
        <v>302</v>
      </c>
      <c r="B68" s="307" t="s">
        <v>303</v>
      </c>
      <c r="C68" s="308"/>
      <c r="D68" s="113">
        <v>0.89160287835784524</v>
      </c>
      <c r="E68" s="115">
        <v>311</v>
      </c>
      <c r="F68" s="114">
        <v>257</v>
      </c>
      <c r="G68" s="114">
        <v>271</v>
      </c>
      <c r="H68" s="114">
        <v>232</v>
      </c>
      <c r="I68" s="140">
        <v>267</v>
      </c>
      <c r="J68" s="115">
        <v>44</v>
      </c>
      <c r="K68" s="116">
        <v>16.479400749063672</v>
      </c>
    </row>
    <row r="69" spans="1:11" ht="14.1" customHeight="1" x14ac:dyDescent="0.2">
      <c r="A69" s="306">
        <v>83</v>
      </c>
      <c r="B69" s="307" t="s">
        <v>304</v>
      </c>
      <c r="C69" s="308"/>
      <c r="D69" s="113">
        <v>4.1713253633783438</v>
      </c>
      <c r="E69" s="115">
        <v>1455</v>
      </c>
      <c r="F69" s="114">
        <v>1099</v>
      </c>
      <c r="G69" s="114">
        <v>3617</v>
      </c>
      <c r="H69" s="114">
        <v>1030</v>
      </c>
      <c r="I69" s="140">
        <v>1501</v>
      </c>
      <c r="J69" s="115">
        <v>-46</v>
      </c>
      <c r="K69" s="116">
        <v>-3.0646235842771485</v>
      </c>
    </row>
    <row r="70" spans="1:11" ht="14.1" customHeight="1" x14ac:dyDescent="0.2">
      <c r="A70" s="306" t="s">
        <v>305</v>
      </c>
      <c r="B70" s="307" t="s">
        <v>306</v>
      </c>
      <c r="C70" s="308"/>
      <c r="D70" s="113">
        <v>3.6036810871247957</v>
      </c>
      <c r="E70" s="115">
        <v>1257</v>
      </c>
      <c r="F70" s="114">
        <v>919</v>
      </c>
      <c r="G70" s="114">
        <v>3184</v>
      </c>
      <c r="H70" s="114">
        <v>839</v>
      </c>
      <c r="I70" s="140">
        <v>1270</v>
      </c>
      <c r="J70" s="115">
        <v>-13</v>
      </c>
      <c r="K70" s="116">
        <v>-1.0236220472440944</v>
      </c>
    </row>
    <row r="71" spans="1:11" ht="14.1" customHeight="1" x14ac:dyDescent="0.2">
      <c r="A71" s="306"/>
      <c r="B71" s="307" t="s">
        <v>307</v>
      </c>
      <c r="C71" s="308"/>
      <c r="D71" s="113">
        <v>1.9552191737622202</v>
      </c>
      <c r="E71" s="115">
        <v>682</v>
      </c>
      <c r="F71" s="114">
        <v>476</v>
      </c>
      <c r="G71" s="114">
        <v>1203</v>
      </c>
      <c r="H71" s="114">
        <v>396</v>
      </c>
      <c r="I71" s="140">
        <v>625</v>
      </c>
      <c r="J71" s="115">
        <v>57</v>
      </c>
      <c r="K71" s="116">
        <v>9.1199999999999992</v>
      </c>
    </row>
    <row r="72" spans="1:11" ht="14.1" customHeight="1" x14ac:dyDescent="0.2">
      <c r="A72" s="306">
        <v>84</v>
      </c>
      <c r="B72" s="307" t="s">
        <v>308</v>
      </c>
      <c r="C72" s="308"/>
      <c r="D72" s="113">
        <v>2.8152862589948682</v>
      </c>
      <c r="E72" s="115">
        <v>982</v>
      </c>
      <c r="F72" s="114">
        <v>1038</v>
      </c>
      <c r="G72" s="114">
        <v>1337</v>
      </c>
      <c r="H72" s="114">
        <v>733</v>
      </c>
      <c r="I72" s="140">
        <v>1011</v>
      </c>
      <c r="J72" s="115">
        <v>-29</v>
      </c>
      <c r="K72" s="116">
        <v>-2.8684470820969339</v>
      </c>
    </row>
    <row r="73" spans="1:11" ht="14.1" customHeight="1" x14ac:dyDescent="0.2">
      <c r="A73" s="306" t="s">
        <v>309</v>
      </c>
      <c r="B73" s="307" t="s">
        <v>310</v>
      </c>
      <c r="C73" s="308"/>
      <c r="D73" s="113">
        <v>0.21788366159227088</v>
      </c>
      <c r="E73" s="115">
        <v>76</v>
      </c>
      <c r="F73" s="114">
        <v>39</v>
      </c>
      <c r="G73" s="114">
        <v>343</v>
      </c>
      <c r="H73" s="114">
        <v>26</v>
      </c>
      <c r="I73" s="140">
        <v>67</v>
      </c>
      <c r="J73" s="115">
        <v>9</v>
      </c>
      <c r="K73" s="116">
        <v>13.432835820895523</v>
      </c>
    </row>
    <row r="74" spans="1:11" ht="14.1" customHeight="1" x14ac:dyDescent="0.2">
      <c r="A74" s="306" t="s">
        <v>311</v>
      </c>
      <c r="B74" s="307" t="s">
        <v>312</v>
      </c>
      <c r="C74" s="308"/>
      <c r="D74" s="113">
        <v>0.20354921017172672</v>
      </c>
      <c r="E74" s="115">
        <v>71</v>
      </c>
      <c r="F74" s="114">
        <v>251</v>
      </c>
      <c r="G74" s="114">
        <v>183</v>
      </c>
      <c r="H74" s="114">
        <v>36</v>
      </c>
      <c r="I74" s="140">
        <v>62</v>
      </c>
      <c r="J74" s="115">
        <v>9</v>
      </c>
      <c r="K74" s="116">
        <v>14.516129032258064</v>
      </c>
    </row>
    <row r="75" spans="1:11" ht="14.1" customHeight="1" x14ac:dyDescent="0.2">
      <c r="A75" s="306" t="s">
        <v>313</v>
      </c>
      <c r="B75" s="307" t="s">
        <v>314</v>
      </c>
      <c r="C75" s="308"/>
      <c r="D75" s="113">
        <v>1.7975402081362346</v>
      </c>
      <c r="E75" s="115">
        <v>627</v>
      </c>
      <c r="F75" s="114">
        <v>577</v>
      </c>
      <c r="G75" s="114">
        <v>541</v>
      </c>
      <c r="H75" s="114">
        <v>564</v>
      </c>
      <c r="I75" s="140">
        <v>644</v>
      </c>
      <c r="J75" s="115">
        <v>-17</v>
      </c>
      <c r="K75" s="116">
        <v>-2.639751552795031</v>
      </c>
    </row>
    <row r="76" spans="1:11" ht="14.1" customHeight="1" x14ac:dyDescent="0.2">
      <c r="A76" s="306">
        <v>91</v>
      </c>
      <c r="B76" s="307" t="s">
        <v>315</v>
      </c>
      <c r="C76" s="308"/>
      <c r="D76" s="113">
        <v>0.26948768670622975</v>
      </c>
      <c r="E76" s="115">
        <v>94</v>
      </c>
      <c r="F76" s="114">
        <v>91</v>
      </c>
      <c r="G76" s="114">
        <v>85</v>
      </c>
      <c r="H76" s="114">
        <v>58</v>
      </c>
      <c r="I76" s="140">
        <v>106</v>
      </c>
      <c r="J76" s="115">
        <v>-12</v>
      </c>
      <c r="K76" s="116">
        <v>-11.320754716981131</v>
      </c>
    </row>
    <row r="77" spans="1:11" ht="14.1" customHeight="1" x14ac:dyDescent="0.2">
      <c r="A77" s="306">
        <v>92</v>
      </c>
      <c r="B77" s="307" t="s">
        <v>316</v>
      </c>
      <c r="C77" s="308"/>
      <c r="D77" s="113">
        <v>2.4855938763223531</v>
      </c>
      <c r="E77" s="115">
        <v>867</v>
      </c>
      <c r="F77" s="114">
        <v>1941</v>
      </c>
      <c r="G77" s="114">
        <v>1028</v>
      </c>
      <c r="H77" s="114">
        <v>826</v>
      </c>
      <c r="I77" s="140">
        <v>1026</v>
      </c>
      <c r="J77" s="115">
        <v>-159</v>
      </c>
      <c r="K77" s="116">
        <v>-15.497076023391813</v>
      </c>
    </row>
    <row r="78" spans="1:11" ht="14.1" customHeight="1" x14ac:dyDescent="0.2">
      <c r="A78" s="306">
        <v>93</v>
      </c>
      <c r="B78" s="307" t="s">
        <v>317</v>
      </c>
      <c r="C78" s="308"/>
      <c r="D78" s="113">
        <v>0.24081878386514149</v>
      </c>
      <c r="E78" s="115">
        <v>84</v>
      </c>
      <c r="F78" s="114">
        <v>83</v>
      </c>
      <c r="G78" s="114">
        <v>106</v>
      </c>
      <c r="H78" s="114">
        <v>76</v>
      </c>
      <c r="I78" s="140">
        <v>92</v>
      </c>
      <c r="J78" s="115">
        <v>-8</v>
      </c>
      <c r="K78" s="116">
        <v>-8.695652173913043</v>
      </c>
    </row>
    <row r="79" spans="1:11" ht="14.1" customHeight="1" x14ac:dyDescent="0.2">
      <c r="A79" s="306">
        <v>94</v>
      </c>
      <c r="B79" s="307" t="s">
        <v>318</v>
      </c>
      <c r="C79" s="308"/>
      <c r="D79" s="113">
        <v>5.7337805682176546</v>
      </c>
      <c r="E79" s="115">
        <v>2000</v>
      </c>
      <c r="F79" s="114">
        <v>2218</v>
      </c>
      <c r="G79" s="114">
        <v>1682</v>
      </c>
      <c r="H79" s="114">
        <v>1567</v>
      </c>
      <c r="I79" s="140">
        <v>2230</v>
      </c>
      <c r="J79" s="115">
        <v>-230</v>
      </c>
      <c r="K79" s="116">
        <v>-10.31390134529148</v>
      </c>
    </row>
    <row r="80" spans="1:11" ht="14.1" customHeight="1" x14ac:dyDescent="0.2">
      <c r="A80" s="306" t="s">
        <v>319</v>
      </c>
      <c r="B80" s="307" t="s">
        <v>320</v>
      </c>
      <c r="C80" s="308"/>
      <c r="D80" s="113">
        <v>0</v>
      </c>
      <c r="E80" s="115">
        <v>0</v>
      </c>
      <c r="F80" s="114">
        <v>8</v>
      </c>
      <c r="G80" s="114">
        <v>3</v>
      </c>
      <c r="H80" s="114" t="s">
        <v>513</v>
      </c>
      <c r="I80" s="140" t="s">
        <v>513</v>
      </c>
      <c r="J80" s="115" t="s">
        <v>513</v>
      </c>
      <c r="K80" s="116" t="s">
        <v>513</v>
      </c>
    </row>
    <row r="81" spans="1:11" ht="14.1" customHeight="1" x14ac:dyDescent="0.2">
      <c r="A81" s="310" t="s">
        <v>321</v>
      </c>
      <c r="B81" s="311" t="s">
        <v>333</v>
      </c>
      <c r="C81" s="312"/>
      <c r="D81" s="125">
        <v>0.13187695306900604</v>
      </c>
      <c r="E81" s="143">
        <v>46</v>
      </c>
      <c r="F81" s="144">
        <v>27</v>
      </c>
      <c r="G81" s="144">
        <v>121</v>
      </c>
      <c r="H81" s="144">
        <v>28</v>
      </c>
      <c r="I81" s="145">
        <v>52</v>
      </c>
      <c r="J81" s="143">
        <v>-6</v>
      </c>
      <c r="K81" s="146">
        <v>-11.538461538461538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342231</v>
      </c>
      <c r="C10" s="114">
        <v>184747</v>
      </c>
      <c r="D10" s="114">
        <v>157484</v>
      </c>
      <c r="E10" s="114">
        <v>274203</v>
      </c>
      <c r="F10" s="114">
        <v>66214</v>
      </c>
      <c r="G10" s="114">
        <v>34930</v>
      </c>
      <c r="H10" s="114">
        <v>83357</v>
      </c>
      <c r="I10" s="115">
        <v>62628</v>
      </c>
      <c r="J10" s="114">
        <v>39881</v>
      </c>
      <c r="K10" s="114">
        <v>22747</v>
      </c>
      <c r="L10" s="422">
        <v>24381</v>
      </c>
      <c r="M10" s="423">
        <v>25611</v>
      </c>
    </row>
    <row r="11" spans="1:13" ht="11.1" customHeight="1" x14ac:dyDescent="0.2">
      <c r="A11" s="421" t="s">
        <v>387</v>
      </c>
      <c r="B11" s="115">
        <v>344338</v>
      </c>
      <c r="C11" s="114">
        <v>186636</v>
      </c>
      <c r="D11" s="114">
        <v>157702</v>
      </c>
      <c r="E11" s="114">
        <v>275777</v>
      </c>
      <c r="F11" s="114">
        <v>66746</v>
      </c>
      <c r="G11" s="114">
        <v>34119</v>
      </c>
      <c r="H11" s="114">
        <v>84774</v>
      </c>
      <c r="I11" s="115">
        <v>63832</v>
      </c>
      <c r="J11" s="114">
        <v>40636</v>
      </c>
      <c r="K11" s="114">
        <v>23196</v>
      </c>
      <c r="L11" s="422">
        <v>22242</v>
      </c>
      <c r="M11" s="423">
        <v>20569</v>
      </c>
    </row>
    <row r="12" spans="1:13" ht="11.1" customHeight="1" x14ac:dyDescent="0.2">
      <c r="A12" s="421" t="s">
        <v>388</v>
      </c>
      <c r="B12" s="115">
        <v>348539</v>
      </c>
      <c r="C12" s="114">
        <v>188509</v>
      </c>
      <c r="D12" s="114">
        <v>160030</v>
      </c>
      <c r="E12" s="114">
        <v>279324</v>
      </c>
      <c r="F12" s="114">
        <v>67323</v>
      </c>
      <c r="G12" s="114">
        <v>36254</v>
      </c>
      <c r="H12" s="114">
        <v>86085</v>
      </c>
      <c r="I12" s="115">
        <v>63120</v>
      </c>
      <c r="J12" s="114">
        <v>39450</v>
      </c>
      <c r="K12" s="114">
        <v>23670</v>
      </c>
      <c r="L12" s="422">
        <v>33058</v>
      </c>
      <c r="M12" s="423">
        <v>29847</v>
      </c>
    </row>
    <row r="13" spans="1:13" s="110" customFormat="1" ht="11.1" customHeight="1" x14ac:dyDescent="0.2">
      <c r="A13" s="421" t="s">
        <v>389</v>
      </c>
      <c r="B13" s="115">
        <v>346586</v>
      </c>
      <c r="C13" s="114">
        <v>186521</v>
      </c>
      <c r="D13" s="114">
        <v>160065</v>
      </c>
      <c r="E13" s="114">
        <v>275592</v>
      </c>
      <c r="F13" s="114">
        <v>69119</v>
      </c>
      <c r="G13" s="114">
        <v>34278</v>
      </c>
      <c r="H13" s="114">
        <v>86874</v>
      </c>
      <c r="I13" s="115">
        <v>64977</v>
      </c>
      <c r="J13" s="114">
        <v>40835</v>
      </c>
      <c r="K13" s="114">
        <v>24142</v>
      </c>
      <c r="L13" s="422">
        <v>24115</v>
      </c>
      <c r="M13" s="423">
        <v>26656</v>
      </c>
    </row>
    <row r="14" spans="1:13" ht="15" customHeight="1" x14ac:dyDescent="0.2">
      <c r="A14" s="421" t="s">
        <v>390</v>
      </c>
      <c r="B14" s="115">
        <v>346860</v>
      </c>
      <c r="C14" s="114">
        <v>187055</v>
      </c>
      <c r="D14" s="114">
        <v>159805</v>
      </c>
      <c r="E14" s="114">
        <v>271277</v>
      </c>
      <c r="F14" s="114">
        <v>73975</v>
      </c>
      <c r="G14" s="114">
        <v>33096</v>
      </c>
      <c r="H14" s="114">
        <v>87824</v>
      </c>
      <c r="I14" s="115">
        <v>63603</v>
      </c>
      <c r="J14" s="114">
        <v>39665</v>
      </c>
      <c r="K14" s="114">
        <v>23938</v>
      </c>
      <c r="L14" s="422">
        <v>26694</v>
      </c>
      <c r="M14" s="423">
        <v>27027</v>
      </c>
    </row>
    <row r="15" spans="1:13" ht="11.1" customHeight="1" x14ac:dyDescent="0.2">
      <c r="A15" s="421" t="s">
        <v>387</v>
      </c>
      <c r="B15" s="115">
        <v>349658</v>
      </c>
      <c r="C15" s="114">
        <v>189100</v>
      </c>
      <c r="D15" s="114">
        <v>160558</v>
      </c>
      <c r="E15" s="114">
        <v>272600</v>
      </c>
      <c r="F15" s="114">
        <v>75609</v>
      </c>
      <c r="G15" s="114">
        <v>32840</v>
      </c>
      <c r="H15" s="114">
        <v>89444</v>
      </c>
      <c r="I15" s="115">
        <v>64630</v>
      </c>
      <c r="J15" s="114">
        <v>40547</v>
      </c>
      <c r="K15" s="114">
        <v>24083</v>
      </c>
      <c r="L15" s="422">
        <v>24736</v>
      </c>
      <c r="M15" s="423">
        <v>22682</v>
      </c>
    </row>
    <row r="16" spans="1:13" ht="11.1" customHeight="1" x14ac:dyDescent="0.2">
      <c r="A16" s="421" t="s">
        <v>388</v>
      </c>
      <c r="B16" s="115">
        <v>355982</v>
      </c>
      <c r="C16" s="114">
        <v>192618</v>
      </c>
      <c r="D16" s="114">
        <v>163364</v>
      </c>
      <c r="E16" s="114">
        <v>278328</v>
      </c>
      <c r="F16" s="114">
        <v>76216</v>
      </c>
      <c r="G16" s="114">
        <v>35799</v>
      </c>
      <c r="H16" s="114">
        <v>90838</v>
      </c>
      <c r="I16" s="115">
        <v>64095</v>
      </c>
      <c r="J16" s="114">
        <v>39343</v>
      </c>
      <c r="K16" s="114">
        <v>24752</v>
      </c>
      <c r="L16" s="422">
        <v>37043</v>
      </c>
      <c r="M16" s="423">
        <v>31762</v>
      </c>
    </row>
    <row r="17" spans="1:13" s="110" customFormat="1" ht="11.1" customHeight="1" x14ac:dyDescent="0.2">
      <c r="A17" s="421" t="s">
        <v>389</v>
      </c>
      <c r="B17" s="115">
        <v>357200</v>
      </c>
      <c r="C17" s="114">
        <v>192463</v>
      </c>
      <c r="D17" s="114">
        <v>164737</v>
      </c>
      <c r="E17" s="114">
        <v>280193</v>
      </c>
      <c r="F17" s="114">
        <v>76778</v>
      </c>
      <c r="G17" s="114">
        <v>35515</v>
      </c>
      <c r="H17" s="114">
        <v>91774</v>
      </c>
      <c r="I17" s="115">
        <v>65304</v>
      </c>
      <c r="J17" s="114">
        <v>40347</v>
      </c>
      <c r="K17" s="114">
        <v>24957</v>
      </c>
      <c r="L17" s="422">
        <v>25729</v>
      </c>
      <c r="M17" s="423">
        <v>25953</v>
      </c>
    </row>
    <row r="18" spans="1:13" ht="15" customHeight="1" x14ac:dyDescent="0.2">
      <c r="A18" s="421" t="s">
        <v>391</v>
      </c>
      <c r="B18" s="115">
        <v>360395</v>
      </c>
      <c r="C18" s="114">
        <v>194127</v>
      </c>
      <c r="D18" s="114">
        <v>166268</v>
      </c>
      <c r="E18" s="114">
        <v>281053</v>
      </c>
      <c r="F18" s="114">
        <v>78973</v>
      </c>
      <c r="G18" s="114">
        <v>36276</v>
      </c>
      <c r="H18" s="114">
        <v>93202</v>
      </c>
      <c r="I18" s="115">
        <v>64001</v>
      </c>
      <c r="J18" s="114">
        <v>39242</v>
      </c>
      <c r="K18" s="114">
        <v>24759</v>
      </c>
      <c r="L18" s="422">
        <v>30929</v>
      </c>
      <c r="M18" s="423">
        <v>28158</v>
      </c>
    </row>
    <row r="19" spans="1:13" ht="11.1" customHeight="1" x14ac:dyDescent="0.2">
      <c r="A19" s="421" t="s">
        <v>387</v>
      </c>
      <c r="B19" s="115">
        <v>361985</v>
      </c>
      <c r="C19" s="114">
        <v>195492</v>
      </c>
      <c r="D19" s="114">
        <v>166493</v>
      </c>
      <c r="E19" s="114">
        <v>281720</v>
      </c>
      <c r="F19" s="114">
        <v>79908</v>
      </c>
      <c r="G19" s="114">
        <v>35421</v>
      </c>
      <c r="H19" s="114">
        <v>94774</v>
      </c>
      <c r="I19" s="115">
        <v>65533</v>
      </c>
      <c r="J19" s="114">
        <v>40332</v>
      </c>
      <c r="K19" s="114">
        <v>25201</v>
      </c>
      <c r="L19" s="422">
        <v>23970</v>
      </c>
      <c r="M19" s="423">
        <v>22522</v>
      </c>
    </row>
    <row r="20" spans="1:13" ht="11.1" customHeight="1" x14ac:dyDescent="0.2">
      <c r="A20" s="421" t="s">
        <v>388</v>
      </c>
      <c r="B20" s="115">
        <v>367436</v>
      </c>
      <c r="C20" s="114">
        <v>198286</v>
      </c>
      <c r="D20" s="114">
        <v>169150</v>
      </c>
      <c r="E20" s="114">
        <v>286910</v>
      </c>
      <c r="F20" s="114">
        <v>79985</v>
      </c>
      <c r="G20" s="114">
        <v>38894</v>
      </c>
      <c r="H20" s="114">
        <v>95990</v>
      </c>
      <c r="I20" s="115">
        <v>65350</v>
      </c>
      <c r="J20" s="114">
        <v>39319</v>
      </c>
      <c r="K20" s="114">
        <v>26031</v>
      </c>
      <c r="L20" s="422">
        <v>36498</v>
      </c>
      <c r="M20" s="423">
        <v>32018</v>
      </c>
    </row>
    <row r="21" spans="1:13" s="110" customFormat="1" ht="11.1" customHeight="1" x14ac:dyDescent="0.2">
      <c r="A21" s="421" t="s">
        <v>389</v>
      </c>
      <c r="B21" s="115">
        <v>370410</v>
      </c>
      <c r="C21" s="114">
        <v>198457</v>
      </c>
      <c r="D21" s="114">
        <v>171953</v>
      </c>
      <c r="E21" s="114">
        <v>289178</v>
      </c>
      <c r="F21" s="114">
        <v>81104</v>
      </c>
      <c r="G21" s="114">
        <v>38798</v>
      </c>
      <c r="H21" s="114">
        <v>97332</v>
      </c>
      <c r="I21" s="115">
        <v>67306</v>
      </c>
      <c r="J21" s="114">
        <v>40961</v>
      </c>
      <c r="K21" s="114">
        <v>26345</v>
      </c>
      <c r="L21" s="422">
        <v>25584</v>
      </c>
      <c r="M21" s="423">
        <v>26494</v>
      </c>
    </row>
    <row r="22" spans="1:13" ht="15" customHeight="1" x14ac:dyDescent="0.2">
      <c r="A22" s="421" t="s">
        <v>392</v>
      </c>
      <c r="B22" s="115">
        <v>369122</v>
      </c>
      <c r="C22" s="114">
        <v>197895</v>
      </c>
      <c r="D22" s="114">
        <v>171227</v>
      </c>
      <c r="E22" s="114">
        <v>288322</v>
      </c>
      <c r="F22" s="114">
        <v>80302</v>
      </c>
      <c r="G22" s="114">
        <v>36931</v>
      </c>
      <c r="H22" s="114">
        <v>98473</v>
      </c>
      <c r="I22" s="115">
        <v>66539</v>
      </c>
      <c r="J22" s="114">
        <v>40447</v>
      </c>
      <c r="K22" s="114">
        <v>26092</v>
      </c>
      <c r="L22" s="422">
        <v>28304</v>
      </c>
      <c r="M22" s="423">
        <v>29973</v>
      </c>
    </row>
    <row r="23" spans="1:13" ht="11.1" customHeight="1" x14ac:dyDescent="0.2">
      <c r="A23" s="421" t="s">
        <v>387</v>
      </c>
      <c r="B23" s="115">
        <v>371285</v>
      </c>
      <c r="C23" s="114">
        <v>199897</v>
      </c>
      <c r="D23" s="114">
        <v>171388</v>
      </c>
      <c r="E23" s="114">
        <v>289664</v>
      </c>
      <c r="F23" s="114">
        <v>81075</v>
      </c>
      <c r="G23" s="114">
        <v>35934</v>
      </c>
      <c r="H23" s="114">
        <v>100265</v>
      </c>
      <c r="I23" s="115">
        <v>67777</v>
      </c>
      <c r="J23" s="114">
        <v>41261</v>
      </c>
      <c r="K23" s="114">
        <v>26516</v>
      </c>
      <c r="L23" s="422">
        <v>26298</v>
      </c>
      <c r="M23" s="423">
        <v>25018</v>
      </c>
    </row>
    <row r="24" spans="1:13" ht="11.1" customHeight="1" x14ac:dyDescent="0.2">
      <c r="A24" s="421" t="s">
        <v>388</v>
      </c>
      <c r="B24" s="115">
        <v>377467</v>
      </c>
      <c r="C24" s="114">
        <v>203501</v>
      </c>
      <c r="D24" s="114">
        <v>173966</v>
      </c>
      <c r="E24" s="114">
        <v>293568</v>
      </c>
      <c r="F24" s="114">
        <v>81974</v>
      </c>
      <c r="G24" s="114">
        <v>39141</v>
      </c>
      <c r="H24" s="114">
        <v>101664</v>
      </c>
      <c r="I24" s="115">
        <v>67389</v>
      </c>
      <c r="J24" s="114">
        <v>40195</v>
      </c>
      <c r="K24" s="114">
        <v>27194</v>
      </c>
      <c r="L24" s="422">
        <v>40825</v>
      </c>
      <c r="M24" s="423">
        <v>35304</v>
      </c>
    </row>
    <row r="25" spans="1:13" s="110" customFormat="1" ht="11.1" customHeight="1" x14ac:dyDescent="0.2">
      <c r="A25" s="421" t="s">
        <v>389</v>
      </c>
      <c r="B25" s="115">
        <v>380761</v>
      </c>
      <c r="C25" s="114">
        <v>205285</v>
      </c>
      <c r="D25" s="114">
        <v>175476</v>
      </c>
      <c r="E25" s="114">
        <v>295518</v>
      </c>
      <c r="F25" s="114">
        <v>83322</v>
      </c>
      <c r="G25" s="114">
        <v>39020</v>
      </c>
      <c r="H25" s="114">
        <v>103062</v>
      </c>
      <c r="I25" s="115">
        <v>68859</v>
      </c>
      <c r="J25" s="114">
        <v>41554</v>
      </c>
      <c r="K25" s="114">
        <v>27305</v>
      </c>
      <c r="L25" s="422">
        <v>27646</v>
      </c>
      <c r="M25" s="423">
        <v>28224</v>
      </c>
    </row>
    <row r="26" spans="1:13" ht="15" customHeight="1" x14ac:dyDescent="0.2">
      <c r="A26" s="421" t="s">
        <v>393</v>
      </c>
      <c r="B26" s="115">
        <v>377329</v>
      </c>
      <c r="C26" s="114">
        <v>203631</v>
      </c>
      <c r="D26" s="114">
        <v>173698</v>
      </c>
      <c r="E26" s="114">
        <v>292266</v>
      </c>
      <c r="F26" s="114">
        <v>83152</v>
      </c>
      <c r="G26" s="114">
        <v>36697</v>
      </c>
      <c r="H26" s="114">
        <v>103836</v>
      </c>
      <c r="I26" s="115">
        <v>67554</v>
      </c>
      <c r="J26" s="114">
        <v>40467</v>
      </c>
      <c r="K26" s="114">
        <v>27087</v>
      </c>
      <c r="L26" s="422">
        <v>30285</v>
      </c>
      <c r="M26" s="423">
        <v>30616</v>
      </c>
    </row>
    <row r="27" spans="1:13" ht="11.1" customHeight="1" x14ac:dyDescent="0.2">
      <c r="A27" s="421" t="s">
        <v>387</v>
      </c>
      <c r="B27" s="115">
        <v>379848</v>
      </c>
      <c r="C27" s="114">
        <v>205293</v>
      </c>
      <c r="D27" s="114">
        <v>174555</v>
      </c>
      <c r="E27" s="114">
        <v>293889</v>
      </c>
      <c r="F27" s="114">
        <v>84061</v>
      </c>
      <c r="G27" s="114">
        <v>36471</v>
      </c>
      <c r="H27" s="114">
        <v>105452</v>
      </c>
      <c r="I27" s="115">
        <v>69024</v>
      </c>
      <c r="J27" s="114">
        <v>41434</v>
      </c>
      <c r="K27" s="114">
        <v>27590</v>
      </c>
      <c r="L27" s="422">
        <v>30634</v>
      </c>
      <c r="M27" s="423">
        <v>28014</v>
      </c>
    </row>
    <row r="28" spans="1:13" ht="11.1" customHeight="1" x14ac:dyDescent="0.2">
      <c r="A28" s="421" t="s">
        <v>388</v>
      </c>
      <c r="B28" s="115">
        <v>385195</v>
      </c>
      <c r="C28" s="114">
        <v>207401</v>
      </c>
      <c r="D28" s="114">
        <v>177794</v>
      </c>
      <c r="E28" s="114">
        <v>299084</v>
      </c>
      <c r="F28" s="114">
        <v>85418</v>
      </c>
      <c r="G28" s="114">
        <v>38857</v>
      </c>
      <c r="H28" s="114">
        <v>106613</v>
      </c>
      <c r="I28" s="115">
        <v>68293</v>
      </c>
      <c r="J28" s="114">
        <v>39991</v>
      </c>
      <c r="K28" s="114">
        <v>28302</v>
      </c>
      <c r="L28" s="422">
        <v>40998</v>
      </c>
      <c r="M28" s="423">
        <v>35843</v>
      </c>
    </row>
    <row r="29" spans="1:13" s="110" customFormat="1" ht="11.1" customHeight="1" x14ac:dyDescent="0.2">
      <c r="A29" s="421" t="s">
        <v>389</v>
      </c>
      <c r="B29" s="115">
        <v>385405</v>
      </c>
      <c r="C29" s="114">
        <v>206865</v>
      </c>
      <c r="D29" s="114">
        <v>178540</v>
      </c>
      <c r="E29" s="114">
        <v>298243</v>
      </c>
      <c r="F29" s="114">
        <v>87011</v>
      </c>
      <c r="G29" s="114">
        <v>38765</v>
      </c>
      <c r="H29" s="114">
        <v>107285</v>
      </c>
      <c r="I29" s="115">
        <v>69587</v>
      </c>
      <c r="J29" s="114">
        <v>41268</v>
      </c>
      <c r="K29" s="114">
        <v>28319</v>
      </c>
      <c r="L29" s="422">
        <v>30607</v>
      </c>
      <c r="M29" s="423">
        <v>30808</v>
      </c>
    </row>
    <row r="30" spans="1:13" ht="15" customHeight="1" x14ac:dyDescent="0.2">
      <c r="A30" s="421" t="s">
        <v>394</v>
      </c>
      <c r="B30" s="115">
        <v>386991</v>
      </c>
      <c r="C30" s="114">
        <v>208360</v>
      </c>
      <c r="D30" s="114">
        <v>178631</v>
      </c>
      <c r="E30" s="114">
        <v>299277</v>
      </c>
      <c r="F30" s="114">
        <v>87614</v>
      </c>
      <c r="G30" s="114">
        <v>37758</v>
      </c>
      <c r="H30" s="114">
        <v>108504</v>
      </c>
      <c r="I30" s="115">
        <v>67605</v>
      </c>
      <c r="J30" s="114">
        <v>39806</v>
      </c>
      <c r="K30" s="114">
        <v>27799</v>
      </c>
      <c r="L30" s="422">
        <v>33031</v>
      </c>
      <c r="M30" s="423">
        <v>31709</v>
      </c>
    </row>
    <row r="31" spans="1:13" ht="11.1" customHeight="1" x14ac:dyDescent="0.2">
      <c r="A31" s="421" t="s">
        <v>387</v>
      </c>
      <c r="B31" s="115">
        <v>389604</v>
      </c>
      <c r="C31" s="114">
        <v>210166</v>
      </c>
      <c r="D31" s="114">
        <v>179438</v>
      </c>
      <c r="E31" s="114">
        <v>300786</v>
      </c>
      <c r="F31" s="114">
        <v>88726</v>
      </c>
      <c r="G31" s="114">
        <v>37309</v>
      </c>
      <c r="H31" s="114">
        <v>109883</v>
      </c>
      <c r="I31" s="115">
        <v>68632</v>
      </c>
      <c r="J31" s="114">
        <v>40532</v>
      </c>
      <c r="K31" s="114">
        <v>28100</v>
      </c>
      <c r="L31" s="422">
        <v>30244</v>
      </c>
      <c r="M31" s="423">
        <v>27730</v>
      </c>
    </row>
    <row r="32" spans="1:13" ht="11.1" customHeight="1" x14ac:dyDescent="0.2">
      <c r="A32" s="421" t="s">
        <v>388</v>
      </c>
      <c r="B32" s="115">
        <v>395145</v>
      </c>
      <c r="C32" s="114">
        <v>213465</v>
      </c>
      <c r="D32" s="114">
        <v>181680</v>
      </c>
      <c r="E32" s="114">
        <v>305829</v>
      </c>
      <c r="F32" s="114">
        <v>89280</v>
      </c>
      <c r="G32" s="114">
        <v>39943</v>
      </c>
      <c r="H32" s="114">
        <v>110984</v>
      </c>
      <c r="I32" s="115">
        <v>67732</v>
      </c>
      <c r="J32" s="114">
        <v>38868</v>
      </c>
      <c r="K32" s="114">
        <v>28864</v>
      </c>
      <c r="L32" s="422">
        <v>44046</v>
      </c>
      <c r="M32" s="423">
        <v>39473</v>
      </c>
    </row>
    <row r="33" spans="1:13" s="110" customFormat="1" ht="11.1" customHeight="1" x14ac:dyDescent="0.2">
      <c r="A33" s="421" t="s">
        <v>389</v>
      </c>
      <c r="B33" s="115">
        <v>395648</v>
      </c>
      <c r="C33" s="114">
        <v>212897</v>
      </c>
      <c r="D33" s="114">
        <v>182751</v>
      </c>
      <c r="E33" s="114">
        <v>304612</v>
      </c>
      <c r="F33" s="114">
        <v>91006</v>
      </c>
      <c r="G33" s="114">
        <v>39764</v>
      </c>
      <c r="H33" s="114">
        <v>111453</v>
      </c>
      <c r="I33" s="115">
        <v>68926</v>
      </c>
      <c r="J33" s="114">
        <v>40066</v>
      </c>
      <c r="K33" s="114">
        <v>28860</v>
      </c>
      <c r="L33" s="422">
        <v>32280</v>
      </c>
      <c r="M33" s="423">
        <v>32094</v>
      </c>
    </row>
    <row r="34" spans="1:13" ht="15" customHeight="1" x14ac:dyDescent="0.2">
      <c r="A34" s="421" t="s">
        <v>395</v>
      </c>
      <c r="B34" s="115">
        <v>394508</v>
      </c>
      <c r="C34" s="114">
        <v>212988</v>
      </c>
      <c r="D34" s="114">
        <v>181520</v>
      </c>
      <c r="E34" s="114">
        <v>303844</v>
      </c>
      <c r="F34" s="114">
        <v>90641</v>
      </c>
      <c r="G34" s="114">
        <v>38077</v>
      </c>
      <c r="H34" s="114">
        <v>112470</v>
      </c>
      <c r="I34" s="115">
        <v>67174</v>
      </c>
      <c r="J34" s="114">
        <v>38573</v>
      </c>
      <c r="K34" s="114">
        <v>28601</v>
      </c>
      <c r="L34" s="422">
        <v>32462</v>
      </c>
      <c r="M34" s="423">
        <v>31473</v>
      </c>
    </row>
    <row r="35" spans="1:13" ht="11.1" customHeight="1" x14ac:dyDescent="0.2">
      <c r="A35" s="421" t="s">
        <v>387</v>
      </c>
      <c r="B35" s="115">
        <v>397109</v>
      </c>
      <c r="C35" s="114">
        <v>214812</v>
      </c>
      <c r="D35" s="114">
        <v>182297</v>
      </c>
      <c r="E35" s="114">
        <v>305290</v>
      </c>
      <c r="F35" s="114">
        <v>91803</v>
      </c>
      <c r="G35" s="114">
        <v>37398</v>
      </c>
      <c r="H35" s="114">
        <v>114384</v>
      </c>
      <c r="I35" s="115">
        <v>68750</v>
      </c>
      <c r="J35" s="114">
        <v>39542</v>
      </c>
      <c r="K35" s="114">
        <v>29208</v>
      </c>
      <c r="L35" s="422">
        <v>30544</v>
      </c>
      <c r="M35" s="423">
        <v>28265</v>
      </c>
    </row>
    <row r="36" spans="1:13" ht="11.1" customHeight="1" x14ac:dyDescent="0.2">
      <c r="A36" s="421" t="s">
        <v>388</v>
      </c>
      <c r="B36" s="115">
        <v>402450</v>
      </c>
      <c r="C36" s="114">
        <v>217301</v>
      </c>
      <c r="D36" s="114">
        <v>185149</v>
      </c>
      <c r="E36" s="114">
        <v>309620</v>
      </c>
      <c r="F36" s="114">
        <v>92828</v>
      </c>
      <c r="G36" s="114">
        <v>39788</v>
      </c>
      <c r="H36" s="114">
        <v>115630</v>
      </c>
      <c r="I36" s="115">
        <v>67806</v>
      </c>
      <c r="J36" s="114">
        <v>38176</v>
      </c>
      <c r="K36" s="114">
        <v>29630</v>
      </c>
      <c r="L36" s="422">
        <v>40106</v>
      </c>
      <c r="M36" s="423">
        <v>35819</v>
      </c>
    </row>
    <row r="37" spans="1:13" s="110" customFormat="1" ht="11.1" customHeight="1" x14ac:dyDescent="0.2">
      <c r="A37" s="421" t="s">
        <v>389</v>
      </c>
      <c r="B37" s="115">
        <v>402741</v>
      </c>
      <c r="C37" s="114">
        <v>216880</v>
      </c>
      <c r="D37" s="114">
        <v>185861</v>
      </c>
      <c r="E37" s="114">
        <v>308014</v>
      </c>
      <c r="F37" s="114">
        <v>94727</v>
      </c>
      <c r="G37" s="114">
        <v>39629</v>
      </c>
      <c r="H37" s="114">
        <v>116463</v>
      </c>
      <c r="I37" s="115">
        <v>69229</v>
      </c>
      <c r="J37" s="114">
        <v>39324</v>
      </c>
      <c r="K37" s="114">
        <v>29905</v>
      </c>
      <c r="L37" s="422">
        <v>30260</v>
      </c>
      <c r="M37" s="423">
        <v>30443</v>
      </c>
    </row>
    <row r="38" spans="1:13" ht="15" customHeight="1" x14ac:dyDescent="0.2">
      <c r="A38" s="424" t="s">
        <v>396</v>
      </c>
      <c r="B38" s="115">
        <v>403443</v>
      </c>
      <c r="C38" s="114">
        <v>217443</v>
      </c>
      <c r="D38" s="114">
        <v>186000</v>
      </c>
      <c r="E38" s="114">
        <v>308187</v>
      </c>
      <c r="F38" s="114">
        <v>95256</v>
      </c>
      <c r="G38" s="114">
        <v>38646</v>
      </c>
      <c r="H38" s="114">
        <v>117510</v>
      </c>
      <c r="I38" s="115">
        <v>68466</v>
      </c>
      <c r="J38" s="114">
        <v>38606</v>
      </c>
      <c r="K38" s="114">
        <v>29860</v>
      </c>
      <c r="L38" s="422">
        <v>34351</v>
      </c>
      <c r="M38" s="423">
        <v>33611</v>
      </c>
    </row>
    <row r="39" spans="1:13" ht="11.1" customHeight="1" x14ac:dyDescent="0.2">
      <c r="A39" s="421" t="s">
        <v>387</v>
      </c>
      <c r="B39" s="115">
        <v>405383</v>
      </c>
      <c r="C39" s="114">
        <v>218862</v>
      </c>
      <c r="D39" s="114">
        <v>186521</v>
      </c>
      <c r="E39" s="114">
        <v>309073</v>
      </c>
      <c r="F39" s="114">
        <v>96310</v>
      </c>
      <c r="G39" s="114">
        <v>38133</v>
      </c>
      <c r="H39" s="114">
        <v>118898</v>
      </c>
      <c r="I39" s="115">
        <v>69940</v>
      </c>
      <c r="J39" s="114">
        <v>39514</v>
      </c>
      <c r="K39" s="114">
        <v>30426</v>
      </c>
      <c r="L39" s="422">
        <v>32010</v>
      </c>
      <c r="M39" s="423">
        <v>29369</v>
      </c>
    </row>
    <row r="40" spans="1:13" ht="11.1" customHeight="1" x14ac:dyDescent="0.2">
      <c r="A40" s="424" t="s">
        <v>388</v>
      </c>
      <c r="B40" s="115">
        <v>411344</v>
      </c>
      <c r="C40" s="114">
        <v>221858</v>
      </c>
      <c r="D40" s="114">
        <v>189486</v>
      </c>
      <c r="E40" s="114">
        <v>314294</v>
      </c>
      <c r="F40" s="114">
        <v>97050</v>
      </c>
      <c r="G40" s="114">
        <v>41517</v>
      </c>
      <c r="H40" s="114">
        <v>119929</v>
      </c>
      <c r="I40" s="115">
        <v>69507</v>
      </c>
      <c r="J40" s="114">
        <v>38249</v>
      </c>
      <c r="K40" s="114">
        <v>31258</v>
      </c>
      <c r="L40" s="422">
        <v>44786</v>
      </c>
      <c r="M40" s="423">
        <v>38921</v>
      </c>
    </row>
    <row r="41" spans="1:13" s="110" customFormat="1" ht="11.1" customHeight="1" x14ac:dyDescent="0.2">
      <c r="A41" s="421" t="s">
        <v>389</v>
      </c>
      <c r="B41" s="115">
        <v>412619</v>
      </c>
      <c r="C41" s="114">
        <v>221658</v>
      </c>
      <c r="D41" s="114">
        <v>190961</v>
      </c>
      <c r="E41" s="114">
        <v>314057</v>
      </c>
      <c r="F41" s="114">
        <v>98562</v>
      </c>
      <c r="G41" s="114">
        <v>41871</v>
      </c>
      <c r="H41" s="114">
        <v>120628</v>
      </c>
      <c r="I41" s="115">
        <v>70865</v>
      </c>
      <c r="J41" s="114">
        <v>39132</v>
      </c>
      <c r="K41" s="114">
        <v>31733</v>
      </c>
      <c r="L41" s="422">
        <v>32235</v>
      </c>
      <c r="M41" s="423">
        <v>30927</v>
      </c>
    </row>
    <row r="42" spans="1:13" ht="15" customHeight="1" x14ac:dyDescent="0.2">
      <c r="A42" s="421" t="s">
        <v>397</v>
      </c>
      <c r="B42" s="115">
        <v>413093</v>
      </c>
      <c r="C42" s="114">
        <v>222306</v>
      </c>
      <c r="D42" s="114">
        <v>190787</v>
      </c>
      <c r="E42" s="114">
        <v>314375</v>
      </c>
      <c r="F42" s="114">
        <v>98718</v>
      </c>
      <c r="G42" s="114">
        <v>40507</v>
      </c>
      <c r="H42" s="114">
        <v>121674</v>
      </c>
      <c r="I42" s="115">
        <v>69653</v>
      </c>
      <c r="J42" s="114">
        <v>38162</v>
      </c>
      <c r="K42" s="114">
        <v>31491</v>
      </c>
      <c r="L42" s="422">
        <v>35120</v>
      </c>
      <c r="M42" s="423">
        <v>34656</v>
      </c>
    </row>
    <row r="43" spans="1:13" ht="11.1" customHeight="1" x14ac:dyDescent="0.2">
      <c r="A43" s="421" t="s">
        <v>387</v>
      </c>
      <c r="B43" s="115">
        <v>416667</v>
      </c>
      <c r="C43" s="114">
        <v>224880</v>
      </c>
      <c r="D43" s="114">
        <v>191787</v>
      </c>
      <c r="E43" s="114">
        <v>316548</v>
      </c>
      <c r="F43" s="114">
        <v>100119</v>
      </c>
      <c r="G43" s="114">
        <v>40126</v>
      </c>
      <c r="H43" s="114">
        <v>123326</v>
      </c>
      <c r="I43" s="115">
        <v>71292</v>
      </c>
      <c r="J43" s="114">
        <v>39020</v>
      </c>
      <c r="K43" s="114">
        <v>32272</v>
      </c>
      <c r="L43" s="422">
        <v>33114</v>
      </c>
      <c r="M43" s="423">
        <v>29978</v>
      </c>
    </row>
    <row r="44" spans="1:13" ht="11.1" customHeight="1" x14ac:dyDescent="0.2">
      <c r="A44" s="421" t="s">
        <v>388</v>
      </c>
      <c r="B44" s="115">
        <v>422539</v>
      </c>
      <c r="C44" s="114">
        <v>228033</v>
      </c>
      <c r="D44" s="114">
        <v>194506</v>
      </c>
      <c r="E44" s="114">
        <v>321535</v>
      </c>
      <c r="F44" s="114">
        <v>101004</v>
      </c>
      <c r="G44" s="114">
        <v>42072</v>
      </c>
      <c r="H44" s="114">
        <v>124966</v>
      </c>
      <c r="I44" s="115">
        <v>70335</v>
      </c>
      <c r="J44" s="114">
        <v>37501</v>
      </c>
      <c r="K44" s="114">
        <v>32834</v>
      </c>
      <c r="L44" s="422">
        <v>45137</v>
      </c>
      <c r="M44" s="423">
        <v>41126</v>
      </c>
    </row>
    <row r="45" spans="1:13" s="110" customFormat="1" ht="11.1" customHeight="1" x14ac:dyDescent="0.2">
      <c r="A45" s="421" t="s">
        <v>389</v>
      </c>
      <c r="B45" s="115">
        <v>423749</v>
      </c>
      <c r="C45" s="114">
        <v>228093</v>
      </c>
      <c r="D45" s="114">
        <v>195656</v>
      </c>
      <c r="E45" s="114">
        <v>321243</v>
      </c>
      <c r="F45" s="114">
        <v>102506</v>
      </c>
      <c r="G45" s="114">
        <v>42407</v>
      </c>
      <c r="H45" s="114">
        <v>125672</v>
      </c>
      <c r="I45" s="115">
        <v>71680</v>
      </c>
      <c r="J45" s="114">
        <v>38308</v>
      </c>
      <c r="K45" s="114">
        <v>33372</v>
      </c>
      <c r="L45" s="422">
        <v>33355</v>
      </c>
      <c r="M45" s="423">
        <v>32893</v>
      </c>
    </row>
    <row r="46" spans="1:13" ht="15" customHeight="1" x14ac:dyDescent="0.2">
      <c r="A46" s="421" t="s">
        <v>398</v>
      </c>
      <c r="B46" s="115">
        <v>424406</v>
      </c>
      <c r="C46" s="114">
        <v>228701</v>
      </c>
      <c r="D46" s="114">
        <v>195705</v>
      </c>
      <c r="E46" s="114">
        <v>321911</v>
      </c>
      <c r="F46" s="114">
        <v>102495</v>
      </c>
      <c r="G46" s="114">
        <v>41303</v>
      </c>
      <c r="H46" s="114">
        <v>126463</v>
      </c>
      <c r="I46" s="115">
        <v>70520</v>
      </c>
      <c r="J46" s="114">
        <v>37310</v>
      </c>
      <c r="K46" s="114">
        <v>33210</v>
      </c>
      <c r="L46" s="422">
        <v>37699</v>
      </c>
      <c r="M46" s="423">
        <v>37376</v>
      </c>
    </row>
    <row r="47" spans="1:13" ht="11.1" customHeight="1" x14ac:dyDescent="0.2">
      <c r="A47" s="421" t="s">
        <v>387</v>
      </c>
      <c r="B47" s="115">
        <v>426014</v>
      </c>
      <c r="C47" s="114">
        <v>229881</v>
      </c>
      <c r="D47" s="114">
        <v>196133</v>
      </c>
      <c r="E47" s="114">
        <v>322338</v>
      </c>
      <c r="F47" s="114">
        <v>103676</v>
      </c>
      <c r="G47" s="114">
        <v>40558</v>
      </c>
      <c r="H47" s="114">
        <v>127586</v>
      </c>
      <c r="I47" s="115">
        <v>71784</v>
      </c>
      <c r="J47" s="114">
        <v>37939</v>
      </c>
      <c r="K47" s="114">
        <v>33845</v>
      </c>
      <c r="L47" s="422">
        <v>31211</v>
      </c>
      <c r="M47" s="423">
        <v>29765</v>
      </c>
    </row>
    <row r="48" spans="1:13" ht="11.1" customHeight="1" x14ac:dyDescent="0.2">
      <c r="A48" s="421" t="s">
        <v>388</v>
      </c>
      <c r="B48" s="115">
        <v>432248</v>
      </c>
      <c r="C48" s="114">
        <v>233222</v>
      </c>
      <c r="D48" s="114">
        <v>199026</v>
      </c>
      <c r="E48" s="114">
        <v>327758</v>
      </c>
      <c r="F48" s="114">
        <v>104490</v>
      </c>
      <c r="G48" s="114">
        <v>42421</v>
      </c>
      <c r="H48" s="114">
        <v>129302</v>
      </c>
      <c r="I48" s="115">
        <v>73209</v>
      </c>
      <c r="J48" s="114">
        <v>38139</v>
      </c>
      <c r="K48" s="114">
        <v>35070</v>
      </c>
      <c r="L48" s="422">
        <v>43981</v>
      </c>
      <c r="M48" s="423">
        <v>39866</v>
      </c>
    </row>
    <row r="49" spans="1:17" s="110" customFormat="1" ht="11.1" customHeight="1" x14ac:dyDescent="0.2">
      <c r="A49" s="421" t="s">
        <v>389</v>
      </c>
      <c r="B49" s="115">
        <v>429141</v>
      </c>
      <c r="C49" s="114">
        <v>230317</v>
      </c>
      <c r="D49" s="114">
        <v>198824</v>
      </c>
      <c r="E49" s="114">
        <v>323207</v>
      </c>
      <c r="F49" s="114">
        <v>105934</v>
      </c>
      <c r="G49" s="114">
        <v>42253</v>
      </c>
      <c r="H49" s="114">
        <v>129187</v>
      </c>
      <c r="I49" s="115">
        <v>74788</v>
      </c>
      <c r="J49" s="114">
        <v>39537</v>
      </c>
      <c r="K49" s="114">
        <v>35251</v>
      </c>
      <c r="L49" s="422">
        <v>62094</v>
      </c>
      <c r="M49" s="423">
        <v>64595</v>
      </c>
    </row>
    <row r="50" spans="1:17" ht="15" customHeight="1" x14ac:dyDescent="0.2">
      <c r="A50" s="421" t="s">
        <v>399</v>
      </c>
      <c r="B50" s="143">
        <v>427919</v>
      </c>
      <c r="C50" s="144">
        <v>229502</v>
      </c>
      <c r="D50" s="144">
        <v>198417</v>
      </c>
      <c r="E50" s="144">
        <v>322401</v>
      </c>
      <c r="F50" s="144">
        <v>105518</v>
      </c>
      <c r="G50" s="144">
        <v>40600</v>
      </c>
      <c r="H50" s="144">
        <v>129600</v>
      </c>
      <c r="I50" s="143">
        <v>70566</v>
      </c>
      <c r="J50" s="144">
        <v>36939</v>
      </c>
      <c r="K50" s="144">
        <v>33627</v>
      </c>
      <c r="L50" s="425">
        <v>33306</v>
      </c>
      <c r="M50" s="426">
        <v>34881</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0.82774513084169399</v>
      </c>
      <c r="C6" s="479">
        <f>'Tabelle 3.3'!J11</f>
        <v>6.5229722064662501E-2</v>
      </c>
      <c r="D6" s="480">
        <f t="shared" ref="D6:E9" si="0">IF(OR(AND(B6&gt;=-50,B6&lt;=50),ISNUMBER(B6)=FALSE),B6,"")</f>
        <v>0.82774513084169399</v>
      </c>
      <c r="E6" s="480">
        <f t="shared" si="0"/>
        <v>6.5229722064662501E-2</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0.82774513084169399</v>
      </c>
      <c r="C14" s="479">
        <f>'Tabelle 3.3'!J11</f>
        <v>6.5229722064662501E-2</v>
      </c>
      <c r="D14" s="480">
        <f>IF(OR(AND(B14&gt;=-50,B14&lt;=50),ISNUMBER(B14)=FALSE),B14,"")</f>
        <v>0.82774513084169399</v>
      </c>
      <c r="E14" s="480">
        <f>IF(OR(AND(C14&gt;=-50,C14&lt;=50),ISNUMBER(C14)=FALSE),C14,"")</f>
        <v>6.5229722064662501E-2</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-19.525065963060687</v>
      </c>
      <c r="C15" s="479">
        <f>'Tabelle 3.3'!J12</f>
        <v>0</v>
      </c>
      <c r="D15" s="480">
        <f t="shared" ref="D15:E45" si="3">IF(OR(AND(B15&gt;=-50,B15&lt;=50),ISNUMBER(B15)=FALSE),B15,"")</f>
        <v>-19.525065963060687</v>
      </c>
      <c r="E15" s="480">
        <f t="shared" si="3"/>
        <v>0</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8.0345410174582312</v>
      </c>
      <c r="C16" s="479">
        <f>'Tabelle 3.3'!J13</f>
        <v>-3.3557046979865772</v>
      </c>
      <c r="D16" s="480">
        <f t="shared" si="3"/>
        <v>8.0345410174582312</v>
      </c>
      <c r="E16" s="480">
        <f t="shared" si="3"/>
        <v>-3.3557046979865772</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26.148775189152744</v>
      </c>
      <c r="C17" s="479">
        <f>'Tabelle 3.3'!J14</f>
        <v>-7.7901430842607313</v>
      </c>
      <c r="D17" s="480">
        <f t="shared" si="3"/>
        <v>26.148775189152744</v>
      </c>
      <c r="E17" s="480">
        <f t="shared" si="3"/>
        <v>-7.7901430842607313</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-1.9869706840390879</v>
      </c>
      <c r="C18" s="479">
        <f>'Tabelle 3.3'!J15</f>
        <v>-8.803827751196172</v>
      </c>
      <c r="D18" s="480">
        <f t="shared" si="3"/>
        <v>-1.9869706840390879</v>
      </c>
      <c r="E18" s="480">
        <f t="shared" si="3"/>
        <v>-8.803827751196172</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29.325454786880893</v>
      </c>
      <c r="C19" s="479">
        <f>'Tabelle 3.3'!J16</f>
        <v>-6.2409288824383164</v>
      </c>
      <c r="D19" s="480">
        <f t="shared" si="3"/>
        <v>29.325454786880893</v>
      </c>
      <c r="E19" s="480">
        <f t="shared" si="3"/>
        <v>-6.2409288824383164</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-4.4937262912168077</v>
      </c>
      <c r="C20" s="479">
        <f>'Tabelle 3.3'!J17</f>
        <v>-7.8431372549019605</v>
      </c>
      <c r="D20" s="480">
        <f t="shared" si="3"/>
        <v>-4.4937262912168077</v>
      </c>
      <c r="E20" s="480">
        <f t="shared" si="3"/>
        <v>-7.8431372549019605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3.576158940397351</v>
      </c>
      <c r="C21" s="479">
        <f>'Tabelle 3.3'!J18</f>
        <v>1.0662177328843996</v>
      </c>
      <c r="D21" s="480">
        <f t="shared" si="3"/>
        <v>3.576158940397351</v>
      </c>
      <c r="E21" s="480">
        <f t="shared" si="3"/>
        <v>1.0662177328843996</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-0.8877649843968578</v>
      </c>
      <c r="C22" s="479">
        <f>'Tabelle 3.3'!J19</f>
        <v>-2.7607361963190185</v>
      </c>
      <c r="D22" s="480">
        <f t="shared" si="3"/>
        <v>-0.8877649843968578</v>
      </c>
      <c r="E22" s="480">
        <f t="shared" si="3"/>
        <v>-2.7607361963190185</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1.630794701986755</v>
      </c>
      <c r="C23" s="479">
        <f>'Tabelle 3.3'!J20</f>
        <v>143.8572090866945</v>
      </c>
      <c r="D23" s="480">
        <f t="shared" si="3"/>
        <v>1.630794701986755</v>
      </c>
      <c r="E23" s="480" t="str">
        <f t="shared" si="3"/>
        <v/>
      </c>
      <c r="F23" s="475" t="str">
        <f t="shared" si="4"/>
        <v/>
      </c>
      <c r="G23" s="475" t="str">
        <f t="shared" si="4"/>
        <v>&gt; 50</v>
      </c>
      <c r="H23" s="481" t="str">
        <f t="shared" si="5"/>
        <v/>
      </c>
      <c r="I23" s="481">
        <f t="shared" si="5"/>
        <v>-0.75</v>
      </c>
      <c r="J23" s="475" t="e">
        <f t="shared" si="6"/>
        <v>#N/A</v>
      </c>
      <c r="K23" s="475" t="e">
        <f t="shared" si="7"/>
        <v>#N/A</v>
      </c>
      <c r="L23" s="475">
        <f t="shared" si="8"/>
        <v>98</v>
      </c>
      <c r="M23" s="475">
        <f t="shared" si="9"/>
        <v>45</v>
      </c>
      <c r="N23" s="475">
        <v>98</v>
      </c>
    </row>
    <row r="24" spans="1:14" s="474" customFormat="1" ht="15" customHeight="1" x14ac:dyDescent="0.2">
      <c r="A24" s="474">
        <v>11</v>
      </c>
      <c r="B24" s="478">
        <f>'Tabelle 2.3'!J21</f>
        <v>-1.7286018885166006</v>
      </c>
      <c r="C24" s="479">
        <f>'Tabelle 3.3'!J21</f>
        <v>-13.906293837089684</v>
      </c>
      <c r="D24" s="480">
        <f t="shared" si="3"/>
        <v>-1.7286018885166006</v>
      </c>
      <c r="E24" s="480">
        <f t="shared" si="3"/>
        <v>-13.906293837089684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3.8635844934954844</v>
      </c>
      <c r="C25" s="479">
        <f>'Tabelle 3.3'!J22</f>
        <v>1.4775016789791806</v>
      </c>
      <c r="D25" s="480">
        <f t="shared" si="3"/>
        <v>3.8635844934954844</v>
      </c>
      <c r="E25" s="480">
        <f t="shared" si="3"/>
        <v>1.4775016789791806</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2.5976739327251201</v>
      </c>
      <c r="C26" s="479">
        <f>'Tabelle 3.3'!J23</f>
        <v>5.775577557755776</v>
      </c>
      <c r="D26" s="480">
        <f t="shared" si="3"/>
        <v>2.5976739327251201</v>
      </c>
      <c r="E26" s="480">
        <f t="shared" si="3"/>
        <v>5.775577557755776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-24.213901105676353</v>
      </c>
      <c r="C27" s="479">
        <f>'Tabelle 3.3'!J24</f>
        <v>-1.5147657841140529</v>
      </c>
      <c r="D27" s="480">
        <f t="shared" si="3"/>
        <v>-24.213901105676353</v>
      </c>
      <c r="E27" s="480">
        <f t="shared" si="3"/>
        <v>-1.5147657841140529</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0.88036726978125845</v>
      </c>
      <c r="C28" s="479">
        <f>'Tabelle 3.3'!J25</f>
        <v>-3.8816873164792667</v>
      </c>
      <c r="D28" s="480">
        <f t="shared" si="3"/>
        <v>0.88036726978125845</v>
      </c>
      <c r="E28" s="480">
        <f t="shared" si="3"/>
        <v>-3.8816873164792667</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-18.912193387842162</v>
      </c>
      <c r="C29" s="479">
        <f>'Tabelle 3.3'!J26</f>
        <v>-9.640831758034027</v>
      </c>
      <c r="D29" s="480">
        <f t="shared" si="3"/>
        <v>-18.912193387842162</v>
      </c>
      <c r="E29" s="480">
        <f t="shared" si="3"/>
        <v>-9.640831758034027</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2.3157894736842106</v>
      </c>
      <c r="C30" s="479">
        <f>'Tabelle 3.3'!J27</f>
        <v>2.5167785234899327</v>
      </c>
      <c r="D30" s="480">
        <f t="shared" si="3"/>
        <v>2.3157894736842106</v>
      </c>
      <c r="E30" s="480">
        <f t="shared" si="3"/>
        <v>2.5167785234899327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3.745507282930828</v>
      </c>
      <c r="C31" s="479">
        <f>'Tabelle 3.3'!J28</f>
        <v>-2.5033288948069239</v>
      </c>
      <c r="D31" s="480">
        <f t="shared" si="3"/>
        <v>3.745507282930828</v>
      </c>
      <c r="E31" s="480">
        <f t="shared" si="3"/>
        <v>-2.5033288948069239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2.1836101788521178</v>
      </c>
      <c r="C32" s="479">
        <f>'Tabelle 3.3'!J29</f>
        <v>-0.17662643508978509</v>
      </c>
      <c r="D32" s="480">
        <f t="shared" si="3"/>
        <v>2.1836101788521178</v>
      </c>
      <c r="E32" s="480">
        <f t="shared" si="3"/>
        <v>-0.17662643508978509</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4.8197700585082446</v>
      </c>
      <c r="C33" s="479">
        <f>'Tabelle 3.3'!J30</f>
        <v>2.367797947908445</v>
      </c>
      <c r="D33" s="480">
        <f t="shared" si="3"/>
        <v>4.8197700585082446</v>
      </c>
      <c r="E33" s="480">
        <f t="shared" si="3"/>
        <v>2.367797947908445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1.5292313244316131</v>
      </c>
      <c r="C34" s="479">
        <f>'Tabelle 3.3'!J31</f>
        <v>-5.8992461409596748</v>
      </c>
      <c r="D34" s="480">
        <f t="shared" si="3"/>
        <v>1.5292313244316131</v>
      </c>
      <c r="E34" s="480">
        <f t="shared" si="3"/>
        <v>-5.8992461409596748</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-19.525065963060687</v>
      </c>
      <c r="C37" s="479">
        <f>'Tabelle 3.3'!J34</f>
        <v>0</v>
      </c>
      <c r="D37" s="480">
        <f t="shared" si="3"/>
        <v>-19.525065963060687</v>
      </c>
      <c r="E37" s="480">
        <f t="shared" si="3"/>
        <v>0</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21.28516379878959</v>
      </c>
      <c r="C38" s="479">
        <f>'Tabelle 3.3'!J35</f>
        <v>-3.4834992142482974</v>
      </c>
      <c r="D38" s="480">
        <f t="shared" si="3"/>
        <v>21.28516379878959</v>
      </c>
      <c r="E38" s="480">
        <f t="shared" si="3"/>
        <v>-3.4834992142482974</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-4.3882123995509597</v>
      </c>
      <c r="C39" s="479">
        <f>'Tabelle 3.3'!J36</f>
        <v>0.26905155568916278</v>
      </c>
      <c r="D39" s="480">
        <f t="shared" si="3"/>
        <v>-4.3882123995509597</v>
      </c>
      <c r="E39" s="480">
        <f t="shared" si="3"/>
        <v>0.26905155568916278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-4.3882123995509597</v>
      </c>
      <c r="C45" s="479">
        <f>'Tabelle 3.3'!J36</f>
        <v>0.26905155568916278</v>
      </c>
      <c r="D45" s="480">
        <f t="shared" si="3"/>
        <v>-4.3882123995509597</v>
      </c>
      <c r="E45" s="480">
        <f t="shared" si="3"/>
        <v>0.26905155568916278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377329</v>
      </c>
      <c r="C51" s="486">
        <v>40467</v>
      </c>
      <c r="D51" s="486">
        <v>27087</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379848</v>
      </c>
      <c r="C52" s="486">
        <v>41434</v>
      </c>
      <c r="D52" s="486">
        <v>27590</v>
      </c>
      <c r="E52" s="487">
        <f t="shared" ref="E52:G70" si="11">IF($A$51=37802,IF(COUNTBLANK(B$51:B$70)&gt;0,#N/A,B52/B$51*100),IF(COUNTBLANK(B$51:B$75)&gt;0,#N/A,B52/B$51*100))</f>
        <v>100.66758717193748</v>
      </c>
      <c r="F52" s="487">
        <f t="shared" si="11"/>
        <v>102.38960140361282</v>
      </c>
      <c r="G52" s="487">
        <f t="shared" si="11"/>
        <v>101.85697936279396</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385195</v>
      </c>
      <c r="C53" s="486">
        <v>39991</v>
      </c>
      <c r="D53" s="486">
        <v>28302</v>
      </c>
      <c r="E53" s="487">
        <f t="shared" si="11"/>
        <v>102.08465291562536</v>
      </c>
      <c r="F53" s="487">
        <f t="shared" si="11"/>
        <v>98.823732918180241</v>
      </c>
      <c r="G53" s="487">
        <f t="shared" si="11"/>
        <v>104.48554657215638</v>
      </c>
      <c r="H53" s="488">
        <f>IF(ISERROR(L53)=TRUE,IF(MONTH(A53)=MONTH(MAX(A$51:A$75)),A53,""),"")</f>
        <v>41883</v>
      </c>
      <c r="I53" s="487">
        <f t="shared" si="12"/>
        <v>102.08465291562536</v>
      </c>
      <c r="J53" s="487">
        <f t="shared" si="10"/>
        <v>98.823732918180241</v>
      </c>
      <c r="K53" s="487">
        <f t="shared" si="10"/>
        <v>104.48554657215638</v>
      </c>
      <c r="L53" s="487" t="e">
        <f t="shared" si="13"/>
        <v>#N/A</v>
      </c>
    </row>
    <row r="54" spans="1:14" ht="15" customHeight="1" x14ac:dyDescent="0.2">
      <c r="A54" s="489" t="s">
        <v>462</v>
      </c>
      <c r="B54" s="486">
        <v>385405</v>
      </c>
      <c r="C54" s="486">
        <v>41268</v>
      </c>
      <c r="D54" s="486">
        <v>28319</v>
      </c>
      <c r="E54" s="487">
        <f t="shared" si="11"/>
        <v>102.14030726501275</v>
      </c>
      <c r="F54" s="487">
        <f t="shared" si="11"/>
        <v>101.97939061457484</v>
      </c>
      <c r="G54" s="487">
        <f t="shared" si="11"/>
        <v>104.54830730608779</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386991</v>
      </c>
      <c r="C55" s="486">
        <v>39806</v>
      </c>
      <c r="D55" s="486">
        <v>27799</v>
      </c>
      <c r="E55" s="487">
        <f t="shared" si="11"/>
        <v>102.56063011324335</v>
      </c>
      <c r="F55" s="487">
        <f t="shared" si="11"/>
        <v>98.366570291842734</v>
      </c>
      <c r="G55" s="487">
        <f t="shared" si="11"/>
        <v>102.62856720936242</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389604</v>
      </c>
      <c r="C56" s="486">
        <v>40532</v>
      </c>
      <c r="D56" s="486">
        <v>28100</v>
      </c>
      <c r="E56" s="487">
        <f t="shared" si="11"/>
        <v>103.25312923204947</v>
      </c>
      <c r="F56" s="487">
        <f t="shared" si="11"/>
        <v>100.16062470655103</v>
      </c>
      <c r="G56" s="487">
        <f t="shared" si="11"/>
        <v>103.73980138073615</v>
      </c>
      <c r="H56" s="488" t="str">
        <f t="shared" si="14"/>
        <v/>
      </c>
      <c r="I56" s="487" t="str">
        <f t="shared" si="12"/>
        <v/>
      </c>
      <c r="J56" s="487" t="str">
        <f t="shared" si="10"/>
        <v/>
      </c>
      <c r="K56" s="487" t="str">
        <f t="shared" si="10"/>
        <v/>
      </c>
      <c r="L56" s="487" t="e">
        <f t="shared" si="13"/>
        <v>#N/A</v>
      </c>
    </row>
    <row r="57" spans="1:14" ht="15" customHeight="1" x14ac:dyDescent="0.2">
      <c r="A57" s="489">
        <v>42248</v>
      </c>
      <c r="B57" s="486">
        <v>395145</v>
      </c>
      <c r="C57" s="486">
        <v>38868</v>
      </c>
      <c r="D57" s="486">
        <v>28864</v>
      </c>
      <c r="E57" s="487">
        <f t="shared" si="11"/>
        <v>104.72160899374285</v>
      </c>
      <c r="F57" s="487">
        <f t="shared" si="11"/>
        <v>96.048632218844986</v>
      </c>
      <c r="G57" s="487">
        <f t="shared" si="11"/>
        <v>106.56034259977112</v>
      </c>
      <c r="H57" s="488">
        <f t="shared" si="14"/>
        <v>42248</v>
      </c>
      <c r="I57" s="487">
        <f t="shared" si="12"/>
        <v>104.72160899374285</v>
      </c>
      <c r="J57" s="487">
        <f t="shared" si="10"/>
        <v>96.048632218844986</v>
      </c>
      <c r="K57" s="487">
        <f t="shared" si="10"/>
        <v>106.56034259977112</v>
      </c>
      <c r="L57" s="487" t="e">
        <f t="shared" si="13"/>
        <v>#N/A</v>
      </c>
    </row>
    <row r="58" spans="1:14" ht="15" customHeight="1" x14ac:dyDescent="0.2">
      <c r="A58" s="489" t="s">
        <v>465</v>
      </c>
      <c r="B58" s="486">
        <v>395648</v>
      </c>
      <c r="C58" s="486">
        <v>40066</v>
      </c>
      <c r="D58" s="486">
        <v>28860</v>
      </c>
      <c r="E58" s="487">
        <f t="shared" si="11"/>
        <v>104.85491441156127</v>
      </c>
      <c r="F58" s="487">
        <f t="shared" si="11"/>
        <v>99.009069118046796</v>
      </c>
      <c r="G58" s="487">
        <f t="shared" si="11"/>
        <v>106.54557536825784</v>
      </c>
      <c r="H58" s="488" t="str">
        <f t="shared" si="14"/>
        <v/>
      </c>
      <c r="I58" s="487" t="str">
        <f t="shared" si="12"/>
        <v/>
      </c>
      <c r="J58" s="487" t="str">
        <f t="shared" si="10"/>
        <v/>
      </c>
      <c r="K58" s="487" t="str">
        <f t="shared" si="10"/>
        <v/>
      </c>
      <c r="L58" s="487" t="e">
        <f t="shared" si="13"/>
        <v>#N/A</v>
      </c>
    </row>
    <row r="59" spans="1:14" ht="15" customHeight="1" x14ac:dyDescent="0.2">
      <c r="A59" s="489" t="s">
        <v>466</v>
      </c>
      <c r="B59" s="486">
        <v>394508</v>
      </c>
      <c r="C59" s="486">
        <v>38573</v>
      </c>
      <c r="D59" s="486">
        <v>28601</v>
      </c>
      <c r="E59" s="487">
        <f t="shared" si="11"/>
        <v>104.55279080060107</v>
      </c>
      <c r="F59" s="487">
        <f t="shared" si="11"/>
        <v>95.319643166036528</v>
      </c>
      <c r="G59" s="487">
        <f t="shared" si="11"/>
        <v>105.58939712777347</v>
      </c>
      <c r="H59" s="488" t="str">
        <f t="shared" si="14"/>
        <v/>
      </c>
      <c r="I59" s="487" t="str">
        <f t="shared" si="12"/>
        <v/>
      </c>
      <c r="J59" s="487" t="str">
        <f t="shared" si="10"/>
        <v/>
      </c>
      <c r="K59" s="487" t="str">
        <f t="shared" si="10"/>
        <v/>
      </c>
      <c r="L59" s="487" t="e">
        <f t="shared" si="13"/>
        <v>#N/A</v>
      </c>
    </row>
    <row r="60" spans="1:14" ht="15" customHeight="1" x14ac:dyDescent="0.2">
      <c r="A60" s="489" t="s">
        <v>467</v>
      </c>
      <c r="B60" s="486">
        <v>397109</v>
      </c>
      <c r="C60" s="486">
        <v>39542</v>
      </c>
      <c r="D60" s="486">
        <v>29208</v>
      </c>
      <c r="E60" s="487">
        <f t="shared" si="11"/>
        <v>105.24210967087078</v>
      </c>
      <c r="F60" s="487">
        <f t="shared" si="11"/>
        <v>97.714186868312453</v>
      </c>
      <c r="G60" s="487">
        <f t="shared" si="11"/>
        <v>107.8303245099125</v>
      </c>
      <c r="H60" s="488" t="str">
        <f t="shared" si="14"/>
        <v/>
      </c>
      <c r="I60" s="487" t="str">
        <f t="shared" si="12"/>
        <v/>
      </c>
      <c r="J60" s="487" t="str">
        <f t="shared" si="10"/>
        <v/>
      </c>
      <c r="K60" s="487" t="str">
        <f t="shared" si="10"/>
        <v/>
      </c>
      <c r="L60" s="487" t="e">
        <f t="shared" si="13"/>
        <v>#N/A</v>
      </c>
    </row>
    <row r="61" spans="1:14" ht="15" customHeight="1" x14ac:dyDescent="0.2">
      <c r="A61" s="489">
        <v>42614</v>
      </c>
      <c r="B61" s="486">
        <v>402450</v>
      </c>
      <c r="C61" s="486">
        <v>38176</v>
      </c>
      <c r="D61" s="486">
        <v>29630</v>
      </c>
      <c r="E61" s="487">
        <f t="shared" si="11"/>
        <v>106.65758529029044</v>
      </c>
      <c r="F61" s="487">
        <f t="shared" si="11"/>
        <v>94.338596881409543</v>
      </c>
      <c r="G61" s="487">
        <f t="shared" si="11"/>
        <v>109.38826743456272</v>
      </c>
      <c r="H61" s="488">
        <f t="shared" si="14"/>
        <v>42614</v>
      </c>
      <c r="I61" s="487">
        <f t="shared" si="12"/>
        <v>106.65758529029044</v>
      </c>
      <c r="J61" s="487">
        <f t="shared" si="10"/>
        <v>94.338596881409543</v>
      </c>
      <c r="K61" s="487">
        <f t="shared" si="10"/>
        <v>109.38826743456272</v>
      </c>
      <c r="L61" s="487" t="e">
        <f t="shared" si="13"/>
        <v>#N/A</v>
      </c>
    </row>
    <row r="62" spans="1:14" ht="15" customHeight="1" x14ac:dyDescent="0.2">
      <c r="A62" s="489" t="s">
        <v>468</v>
      </c>
      <c r="B62" s="486">
        <v>402741</v>
      </c>
      <c r="C62" s="486">
        <v>39324</v>
      </c>
      <c r="D62" s="486">
        <v>29905</v>
      </c>
      <c r="E62" s="487">
        <f t="shared" si="11"/>
        <v>106.73470631729869</v>
      </c>
      <c r="F62" s="487">
        <f t="shared" si="11"/>
        <v>97.175476314033659</v>
      </c>
      <c r="G62" s="487">
        <f t="shared" si="11"/>
        <v>110.40351460110016</v>
      </c>
      <c r="H62" s="488" t="str">
        <f t="shared" si="14"/>
        <v/>
      </c>
      <c r="I62" s="487" t="str">
        <f t="shared" si="12"/>
        <v/>
      </c>
      <c r="J62" s="487" t="str">
        <f t="shared" si="10"/>
        <v/>
      </c>
      <c r="K62" s="487" t="str">
        <f t="shared" si="10"/>
        <v/>
      </c>
      <c r="L62" s="487" t="e">
        <f t="shared" si="13"/>
        <v>#N/A</v>
      </c>
    </row>
    <row r="63" spans="1:14" ht="15" customHeight="1" x14ac:dyDescent="0.2">
      <c r="A63" s="489" t="s">
        <v>469</v>
      </c>
      <c r="B63" s="486">
        <v>403443</v>
      </c>
      <c r="C63" s="486">
        <v>38606</v>
      </c>
      <c r="D63" s="486">
        <v>29860</v>
      </c>
      <c r="E63" s="487">
        <f t="shared" si="11"/>
        <v>106.92075085667945</v>
      </c>
      <c r="F63" s="487">
        <f t="shared" si="11"/>
        <v>95.401191093977815</v>
      </c>
      <c r="G63" s="487">
        <f t="shared" si="11"/>
        <v>110.23738324657583</v>
      </c>
      <c r="H63" s="488" t="str">
        <f t="shared" si="14"/>
        <v/>
      </c>
      <c r="I63" s="487" t="str">
        <f t="shared" si="12"/>
        <v/>
      </c>
      <c r="J63" s="487" t="str">
        <f t="shared" si="10"/>
        <v/>
      </c>
      <c r="K63" s="487" t="str">
        <f t="shared" si="10"/>
        <v/>
      </c>
      <c r="L63" s="487" t="e">
        <f t="shared" si="13"/>
        <v>#N/A</v>
      </c>
    </row>
    <row r="64" spans="1:14" ht="15" customHeight="1" x14ac:dyDescent="0.2">
      <c r="A64" s="489" t="s">
        <v>470</v>
      </c>
      <c r="B64" s="486">
        <v>405383</v>
      </c>
      <c r="C64" s="486">
        <v>39514</v>
      </c>
      <c r="D64" s="486">
        <v>30426</v>
      </c>
      <c r="E64" s="487">
        <f t="shared" si="11"/>
        <v>107.43489103673451</v>
      </c>
      <c r="F64" s="487">
        <f t="shared" si="11"/>
        <v>97.644994687028941</v>
      </c>
      <c r="G64" s="487">
        <f t="shared" si="11"/>
        <v>112.32694650570384</v>
      </c>
      <c r="H64" s="488" t="str">
        <f t="shared" si="14"/>
        <v/>
      </c>
      <c r="I64" s="487" t="str">
        <f t="shared" si="12"/>
        <v/>
      </c>
      <c r="J64" s="487" t="str">
        <f t="shared" si="10"/>
        <v/>
      </c>
      <c r="K64" s="487" t="str">
        <f t="shared" si="10"/>
        <v/>
      </c>
      <c r="L64" s="487" t="e">
        <f t="shared" si="13"/>
        <v>#N/A</v>
      </c>
    </row>
    <row r="65" spans="1:12" ht="15" customHeight="1" x14ac:dyDescent="0.2">
      <c r="A65" s="489">
        <v>42979</v>
      </c>
      <c r="B65" s="486">
        <v>411344</v>
      </c>
      <c r="C65" s="486">
        <v>38249</v>
      </c>
      <c r="D65" s="486">
        <v>31258</v>
      </c>
      <c r="E65" s="487">
        <f t="shared" si="11"/>
        <v>109.01467949720272</v>
      </c>
      <c r="F65" s="487">
        <f t="shared" si="11"/>
        <v>94.518990782612988</v>
      </c>
      <c r="G65" s="487">
        <f t="shared" si="11"/>
        <v>115.39853066046444</v>
      </c>
      <c r="H65" s="488">
        <f t="shared" si="14"/>
        <v>42979</v>
      </c>
      <c r="I65" s="487">
        <f t="shared" si="12"/>
        <v>109.01467949720272</v>
      </c>
      <c r="J65" s="487">
        <f t="shared" si="10"/>
        <v>94.518990782612988</v>
      </c>
      <c r="K65" s="487">
        <f t="shared" si="10"/>
        <v>115.39853066046444</v>
      </c>
      <c r="L65" s="487" t="e">
        <f t="shared" si="13"/>
        <v>#N/A</v>
      </c>
    </row>
    <row r="66" spans="1:12" ht="15" customHeight="1" x14ac:dyDescent="0.2">
      <c r="A66" s="489" t="s">
        <v>471</v>
      </c>
      <c r="B66" s="486">
        <v>412619</v>
      </c>
      <c r="C66" s="486">
        <v>39132</v>
      </c>
      <c r="D66" s="486">
        <v>31733</v>
      </c>
      <c r="E66" s="487">
        <f t="shared" si="11"/>
        <v>109.35258090419767</v>
      </c>
      <c r="F66" s="487">
        <f t="shared" si="11"/>
        <v>96.701015642375268</v>
      </c>
      <c r="G66" s="487">
        <f t="shared" si="11"/>
        <v>117.15213940266548</v>
      </c>
      <c r="H66" s="488" t="str">
        <f t="shared" si="14"/>
        <v/>
      </c>
      <c r="I66" s="487" t="str">
        <f t="shared" si="12"/>
        <v/>
      </c>
      <c r="J66" s="487" t="str">
        <f t="shared" si="10"/>
        <v/>
      </c>
      <c r="K66" s="487" t="str">
        <f t="shared" si="10"/>
        <v/>
      </c>
      <c r="L66" s="487" t="e">
        <f t="shared" si="13"/>
        <v>#N/A</v>
      </c>
    </row>
    <row r="67" spans="1:12" ht="15" customHeight="1" x14ac:dyDescent="0.2">
      <c r="A67" s="489" t="s">
        <v>472</v>
      </c>
      <c r="B67" s="486">
        <v>413093</v>
      </c>
      <c r="C67" s="486">
        <v>38162</v>
      </c>
      <c r="D67" s="486">
        <v>31491</v>
      </c>
      <c r="E67" s="487">
        <f t="shared" si="11"/>
        <v>109.47820072138639</v>
      </c>
      <c r="F67" s="487">
        <f t="shared" si="11"/>
        <v>94.304000790767788</v>
      </c>
      <c r="G67" s="487">
        <f t="shared" si="11"/>
        <v>116.25872189611253</v>
      </c>
      <c r="H67" s="488" t="str">
        <f t="shared" si="14"/>
        <v/>
      </c>
      <c r="I67" s="487" t="str">
        <f t="shared" si="12"/>
        <v/>
      </c>
      <c r="J67" s="487" t="str">
        <f t="shared" si="12"/>
        <v/>
      </c>
      <c r="K67" s="487" t="str">
        <f t="shared" si="12"/>
        <v/>
      </c>
      <c r="L67" s="487" t="e">
        <f t="shared" si="13"/>
        <v>#N/A</v>
      </c>
    </row>
    <row r="68" spans="1:12" ht="15" customHeight="1" x14ac:dyDescent="0.2">
      <c r="A68" s="489" t="s">
        <v>473</v>
      </c>
      <c r="B68" s="486">
        <v>416667</v>
      </c>
      <c r="C68" s="486">
        <v>39020</v>
      </c>
      <c r="D68" s="486">
        <v>32272</v>
      </c>
      <c r="E68" s="487">
        <f t="shared" si="11"/>
        <v>110.42538474381773</v>
      </c>
      <c r="F68" s="487">
        <f t="shared" si="11"/>
        <v>96.424246917241206</v>
      </c>
      <c r="G68" s="487">
        <f t="shared" si="11"/>
        <v>119.14202384907891</v>
      </c>
      <c r="H68" s="488" t="str">
        <f t="shared" si="14"/>
        <v/>
      </c>
      <c r="I68" s="487" t="str">
        <f t="shared" si="12"/>
        <v/>
      </c>
      <c r="J68" s="487" t="str">
        <f t="shared" si="12"/>
        <v/>
      </c>
      <c r="K68" s="487" t="str">
        <f t="shared" si="12"/>
        <v/>
      </c>
      <c r="L68" s="487" t="e">
        <f t="shared" si="13"/>
        <v>#N/A</v>
      </c>
    </row>
    <row r="69" spans="1:12" ht="15" customHeight="1" x14ac:dyDescent="0.2">
      <c r="A69" s="489">
        <v>43344</v>
      </c>
      <c r="B69" s="486">
        <v>422539</v>
      </c>
      <c r="C69" s="486">
        <v>37501</v>
      </c>
      <c r="D69" s="486">
        <v>32834</v>
      </c>
      <c r="E69" s="487">
        <f t="shared" si="11"/>
        <v>111.98158636097411</v>
      </c>
      <c r="F69" s="487">
        <f t="shared" si="11"/>
        <v>92.670571082610522</v>
      </c>
      <c r="G69" s="487">
        <f t="shared" si="11"/>
        <v>121.21681987669362</v>
      </c>
      <c r="H69" s="488">
        <f t="shared" si="14"/>
        <v>43344</v>
      </c>
      <c r="I69" s="487">
        <f t="shared" si="12"/>
        <v>111.98158636097411</v>
      </c>
      <c r="J69" s="487">
        <f t="shared" si="12"/>
        <v>92.670571082610522</v>
      </c>
      <c r="K69" s="487">
        <f t="shared" si="12"/>
        <v>121.21681987669362</v>
      </c>
      <c r="L69" s="487" t="e">
        <f t="shared" si="13"/>
        <v>#N/A</v>
      </c>
    </row>
    <row r="70" spans="1:12" ht="15" customHeight="1" x14ac:dyDescent="0.2">
      <c r="A70" s="489" t="s">
        <v>474</v>
      </c>
      <c r="B70" s="486">
        <v>423749</v>
      </c>
      <c r="C70" s="486">
        <v>38308</v>
      </c>
      <c r="D70" s="486">
        <v>33372</v>
      </c>
      <c r="E70" s="487">
        <f t="shared" si="11"/>
        <v>112.30226142173009</v>
      </c>
      <c r="F70" s="487">
        <f t="shared" si="11"/>
        <v>94.664788593174691</v>
      </c>
      <c r="G70" s="487">
        <f t="shared" si="11"/>
        <v>123.20301251522872</v>
      </c>
      <c r="H70" s="488" t="str">
        <f t="shared" si="14"/>
        <v/>
      </c>
      <c r="I70" s="487" t="str">
        <f t="shared" si="12"/>
        <v/>
      </c>
      <c r="J70" s="487" t="str">
        <f t="shared" si="12"/>
        <v/>
      </c>
      <c r="K70" s="487" t="str">
        <f t="shared" si="12"/>
        <v/>
      </c>
      <c r="L70" s="487" t="e">
        <f t="shared" si="13"/>
        <v>#N/A</v>
      </c>
    </row>
    <row r="71" spans="1:12" ht="15" customHeight="1" x14ac:dyDescent="0.2">
      <c r="A71" s="489" t="s">
        <v>475</v>
      </c>
      <c r="B71" s="486">
        <v>424406</v>
      </c>
      <c r="C71" s="486">
        <v>37310</v>
      </c>
      <c r="D71" s="486">
        <v>33210</v>
      </c>
      <c r="E71" s="490">
        <f t="shared" ref="E71:G75" si="15">IF($A$51=37802,IF(COUNTBLANK(B$51:B$70)&gt;0,#N/A,IF(ISBLANK(B71)=FALSE,B71/B$51*100,#N/A)),IF(COUNTBLANK(B$51:B$75)&gt;0,#N/A,B71/B$51*100))</f>
        <v>112.47638002909927</v>
      </c>
      <c r="F71" s="490">
        <f t="shared" si="15"/>
        <v>92.198581560283685</v>
      </c>
      <c r="G71" s="490">
        <f t="shared" si="15"/>
        <v>122.60493963894119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426014</v>
      </c>
      <c r="C72" s="486">
        <v>37939</v>
      </c>
      <c r="D72" s="486">
        <v>33845</v>
      </c>
      <c r="E72" s="490">
        <f t="shared" si="15"/>
        <v>112.90253333297997</v>
      </c>
      <c r="F72" s="490">
        <f t="shared" si="15"/>
        <v>93.752934489831219</v>
      </c>
      <c r="G72" s="490">
        <f t="shared" si="15"/>
        <v>124.94923764167312</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432248</v>
      </c>
      <c r="C73" s="486">
        <v>38139</v>
      </c>
      <c r="D73" s="486">
        <v>35070</v>
      </c>
      <c r="E73" s="490">
        <f t="shared" si="15"/>
        <v>114.55467244765178</v>
      </c>
      <c r="F73" s="490">
        <f t="shared" si="15"/>
        <v>94.247164356142036</v>
      </c>
      <c r="G73" s="490">
        <f t="shared" si="15"/>
        <v>129.47170229261269</v>
      </c>
      <c r="H73" s="491">
        <f>IF(A$51=37802,IF(ISERROR(L73)=TRUE,IF(ISBLANK(A73)=FALSE,IF(MONTH(A73)=MONTH(MAX(A$51:A$75)),A73,""),""),""),IF(ISERROR(L73)=TRUE,IF(MONTH(A73)=MONTH(MAX(A$51:A$75)),A73,""),""))</f>
        <v>43709</v>
      </c>
      <c r="I73" s="487">
        <f t="shared" si="12"/>
        <v>114.55467244765178</v>
      </c>
      <c r="J73" s="487">
        <f t="shared" si="12"/>
        <v>94.247164356142036</v>
      </c>
      <c r="K73" s="487">
        <f t="shared" si="12"/>
        <v>129.47170229261269</v>
      </c>
      <c r="L73" s="487" t="e">
        <f t="shared" si="13"/>
        <v>#N/A</v>
      </c>
    </row>
    <row r="74" spans="1:12" ht="15" customHeight="1" x14ac:dyDescent="0.2">
      <c r="A74" s="489" t="s">
        <v>477</v>
      </c>
      <c r="B74" s="486">
        <v>429141</v>
      </c>
      <c r="C74" s="486">
        <v>39537</v>
      </c>
      <c r="D74" s="486">
        <v>35251</v>
      </c>
      <c r="E74" s="490">
        <f t="shared" si="15"/>
        <v>113.73125309742957</v>
      </c>
      <c r="F74" s="490">
        <f t="shared" si="15"/>
        <v>97.701831121654678</v>
      </c>
      <c r="G74" s="490">
        <f t="shared" si="15"/>
        <v>130.13991951858824</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427919</v>
      </c>
      <c r="C75" s="492">
        <v>36939</v>
      </c>
      <c r="D75" s="492">
        <v>33627</v>
      </c>
      <c r="E75" s="490">
        <f t="shared" si="15"/>
        <v>113.40739778813713</v>
      </c>
      <c r="F75" s="490">
        <f t="shared" si="15"/>
        <v>91.281785158277117</v>
      </c>
      <c r="G75" s="490">
        <f t="shared" si="15"/>
        <v>124.14442352419981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114.55467244765178</v>
      </c>
      <c r="J77" s="487">
        <f>IF(J75&lt;&gt;"",J75,IF(J74&lt;&gt;"",J74,IF(J73&lt;&gt;"",J73,IF(J72&lt;&gt;"",J72,IF(J71&lt;&gt;"",J71,IF(J70&lt;&gt;"",J70,""))))))</f>
        <v>94.247164356142036</v>
      </c>
      <c r="K77" s="487">
        <f>IF(K75&lt;&gt;"",K75,IF(K74&lt;&gt;"",K74,IF(K73&lt;&gt;"",K73,IF(K72&lt;&gt;"",K72,IF(K71&lt;&gt;"",K71,IF(K70&lt;&gt;"",K70,""))))))</f>
        <v>129.47170229261269</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+14,6%</v>
      </c>
      <c r="J79" s="487" t="str">
        <f>"GeB - ausschließlich: "&amp;IF(J77&gt;100,"+","")&amp;TEXT(J77-100,"0,0")&amp;"%"</f>
        <v>GeB - ausschließlich: -5,8%</v>
      </c>
      <c r="K79" s="487" t="str">
        <f>"GeB - im Nebenjob: "&amp;IF(K77&gt;100,"+","")&amp;TEXT(K77-100,"0,0")&amp;"%"</f>
        <v>GeB - im Nebenjob: +29,5%</v>
      </c>
    </row>
    <row r="81" spans="9:9" ht="15" customHeight="1" x14ac:dyDescent="0.2">
      <c r="I81" s="487" t="str">
        <f>IF(ISERROR(HLOOKUP(1,I$78:K$79,2,FALSE)),"",HLOOKUP(1,I$78:K$79,2,FALSE))</f>
        <v>GeB - im Nebenjob: +29,5%</v>
      </c>
    </row>
    <row r="82" spans="9:9" ht="15" customHeight="1" x14ac:dyDescent="0.2">
      <c r="I82" s="487" t="str">
        <f>IF(ISERROR(HLOOKUP(2,I$78:K$79,2,FALSE)),"",HLOOKUP(2,I$78:K$79,2,FALSE))</f>
        <v>SvB: +14,6%</v>
      </c>
    </row>
    <row r="83" spans="9:9" ht="15" customHeight="1" x14ac:dyDescent="0.2">
      <c r="I83" s="487" t="str">
        <f>IF(ISERROR(HLOOKUP(3,I$78:K$79,2,FALSE)),"",HLOOKUP(3,I$78:K$79,2,FALSE))</f>
        <v>GeB - ausschließlich: -5,8%</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427919</v>
      </c>
      <c r="E12" s="114">
        <v>429141</v>
      </c>
      <c r="F12" s="114">
        <v>432248</v>
      </c>
      <c r="G12" s="114">
        <v>426014</v>
      </c>
      <c r="H12" s="114">
        <v>424406</v>
      </c>
      <c r="I12" s="115">
        <v>3513</v>
      </c>
      <c r="J12" s="116">
        <v>0.82774513084169399</v>
      </c>
      <c r="N12" s="117"/>
    </row>
    <row r="13" spans="1:15" s="110" customFormat="1" ht="13.5" customHeight="1" x14ac:dyDescent="0.2">
      <c r="A13" s="118" t="s">
        <v>105</v>
      </c>
      <c r="B13" s="119" t="s">
        <v>106</v>
      </c>
      <c r="C13" s="113">
        <v>53.632112619444335</v>
      </c>
      <c r="D13" s="114">
        <v>229502</v>
      </c>
      <c r="E13" s="114">
        <v>230317</v>
      </c>
      <c r="F13" s="114">
        <v>233222</v>
      </c>
      <c r="G13" s="114">
        <v>229881</v>
      </c>
      <c r="H13" s="114">
        <v>228701</v>
      </c>
      <c r="I13" s="115">
        <v>801</v>
      </c>
      <c r="J13" s="116">
        <v>0.35023895829051904</v>
      </c>
    </row>
    <row r="14" spans="1:15" s="110" customFormat="1" ht="13.5" customHeight="1" x14ac:dyDescent="0.2">
      <c r="A14" s="120"/>
      <c r="B14" s="119" t="s">
        <v>107</v>
      </c>
      <c r="C14" s="113">
        <v>46.367887380555665</v>
      </c>
      <c r="D14" s="114">
        <v>198417</v>
      </c>
      <c r="E14" s="114">
        <v>198824</v>
      </c>
      <c r="F14" s="114">
        <v>199026</v>
      </c>
      <c r="G14" s="114">
        <v>196133</v>
      </c>
      <c r="H14" s="114">
        <v>195705</v>
      </c>
      <c r="I14" s="115">
        <v>2712</v>
      </c>
      <c r="J14" s="116">
        <v>1.3857591783551775</v>
      </c>
    </row>
    <row r="15" spans="1:15" s="110" customFormat="1" ht="13.5" customHeight="1" x14ac:dyDescent="0.2">
      <c r="A15" s="118" t="s">
        <v>105</v>
      </c>
      <c r="B15" s="121" t="s">
        <v>108</v>
      </c>
      <c r="C15" s="113">
        <v>9.4877768923557966</v>
      </c>
      <c r="D15" s="114">
        <v>40600</v>
      </c>
      <c r="E15" s="114">
        <v>42253</v>
      </c>
      <c r="F15" s="114">
        <v>42421</v>
      </c>
      <c r="G15" s="114">
        <v>40558</v>
      </c>
      <c r="H15" s="114">
        <v>41303</v>
      </c>
      <c r="I15" s="115">
        <v>-703</v>
      </c>
      <c r="J15" s="116">
        <v>-1.7020555407597511</v>
      </c>
    </row>
    <row r="16" spans="1:15" s="110" customFormat="1" ht="13.5" customHeight="1" x14ac:dyDescent="0.2">
      <c r="A16" s="118"/>
      <c r="B16" s="121" t="s">
        <v>109</v>
      </c>
      <c r="C16" s="113">
        <v>71.466796286213039</v>
      </c>
      <c r="D16" s="114">
        <v>305820</v>
      </c>
      <c r="E16" s="114">
        <v>306181</v>
      </c>
      <c r="F16" s="114">
        <v>309573</v>
      </c>
      <c r="G16" s="114">
        <v>306876</v>
      </c>
      <c r="H16" s="114">
        <v>305818</v>
      </c>
      <c r="I16" s="115">
        <v>2</v>
      </c>
      <c r="J16" s="116">
        <v>6.539837419641748E-4</v>
      </c>
    </row>
    <row r="17" spans="1:10" s="110" customFormat="1" ht="13.5" customHeight="1" x14ac:dyDescent="0.2">
      <c r="A17" s="118"/>
      <c r="B17" s="121" t="s">
        <v>110</v>
      </c>
      <c r="C17" s="113">
        <v>17.946620738971628</v>
      </c>
      <c r="D17" s="114">
        <v>76797</v>
      </c>
      <c r="E17" s="114">
        <v>76036</v>
      </c>
      <c r="F17" s="114">
        <v>75705</v>
      </c>
      <c r="G17" s="114">
        <v>74288</v>
      </c>
      <c r="H17" s="114">
        <v>73199</v>
      </c>
      <c r="I17" s="115">
        <v>3598</v>
      </c>
      <c r="J17" s="116">
        <v>4.9153676962800041</v>
      </c>
    </row>
    <row r="18" spans="1:10" s="110" customFormat="1" ht="13.5" customHeight="1" x14ac:dyDescent="0.2">
      <c r="A18" s="120"/>
      <c r="B18" s="121" t="s">
        <v>111</v>
      </c>
      <c r="C18" s="113">
        <v>1.0988060824595309</v>
      </c>
      <c r="D18" s="114">
        <v>4702</v>
      </c>
      <c r="E18" s="114">
        <v>4671</v>
      </c>
      <c r="F18" s="114">
        <v>4549</v>
      </c>
      <c r="G18" s="114">
        <v>4292</v>
      </c>
      <c r="H18" s="114">
        <v>4086</v>
      </c>
      <c r="I18" s="115">
        <v>616</v>
      </c>
      <c r="J18" s="116">
        <v>15.075868820362212</v>
      </c>
    </row>
    <row r="19" spans="1:10" s="110" customFormat="1" ht="13.5" customHeight="1" x14ac:dyDescent="0.2">
      <c r="A19" s="120"/>
      <c r="B19" s="121" t="s">
        <v>112</v>
      </c>
      <c r="C19" s="113">
        <v>0.36408759601700325</v>
      </c>
      <c r="D19" s="114">
        <v>1558</v>
      </c>
      <c r="E19" s="114">
        <v>1511</v>
      </c>
      <c r="F19" s="114">
        <v>1550</v>
      </c>
      <c r="G19" s="114">
        <v>1308</v>
      </c>
      <c r="H19" s="114">
        <v>1200</v>
      </c>
      <c r="I19" s="115">
        <v>358</v>
      </c>
      <c r="J19" s="116">
        <v>29.833333333333332</v>
      </c>
    </row>
    <row r="20" spans="1:10" s="110" customFormat="1" ht="13.5" customHeight="1" x14ac:dyDescent="0.2">
      <c r="A20" s="118" t="s">
        <v>113</v>
      </c>
      <c r="B20" s="122" t="s">
        <v>114</v>
      </c>
      <c r="C20" s="113">
        <v>75.341595021487706</v>
      </c>
      <c r="D20" s="114">
        <v>322401</v>
      </c>
      <c r="E20" s="114">
        <v>323207</v>
      </c>
      <c r="F20" s="114">
        <v>327758</v>
      </c>
      <c r="G20" s="114">
        <v>322338</v>
      </c>
      <c r="H20" s="114">
        <v>321911</v>
      </c>
      <c r="I20" s="115">
        <v>490</v>
      </c>
      <c r="J20" s="116">
        <v>0.15221598516360113</v>
      </c>
    </row>
    <row r="21" spans="1:10" s="110" customFormat="1" ht="13.5" customHeight="1" x14ac:dyDescent="0.2">
      <c r="A21" s="120"/>
      <c r="B21" s="122" t="s">
        <v>115</v>
      </c>
      <c r="C21" s="113">
        <v>24.658404978512287</v>
      </c>
      <c r="D21" s="114">
        <v>105518</v>
      </c>
      <c r="E21" s="114">
        <v>105934</v>
      </c>
      <c r="F21" s="114">
        <v>104490</v>
      </c>
      <c r="G21" s="114">
        <v>103676</v>
      </c>
      <c r="H21" s="114">
        <v>102495</v>
      </c>
      <c r="I21" s="115">
        <v>3023</v>
      </c>
      <c r="J21" s="116">
        <v>2.9494121664471438</v>
      </c>
    </row>
    <row r="22" spans="1:10" s="110" customFormat="1" ht="13.5" customHeight="1" x14ac:dyDescent="0.2">
      <c r="A22" s="118" t="s">
        <v>113</v>
      </c>
      <c r="B22" s="122" t="s">
        <v>116</v>
      </c>
      <c r="C22" s="113">
        <v>81.302068849478516</v>
      </c>
      <c r="D22" s="114">
        <v>347907</v>
      </c>
      <c r="E22" s="114">
        <v>349317</v>
      </c>
      <c r="F22" s="114">
        <v>351365</v>
      </c>
      <c r="G22" s="114">
        <v>346886</v>
      </c>
      <c r="H22" s="114">
        <v>346395</v>
      </c>
      <c r="I22" s="115">
        <v>1512</v>
      </c>
      <c r="J22" s="116">
        <v>0.4364959078508639</v>
      </c>
    </row>
    <row r="23" spans="1:10" s="110" customFormat="1" ht="13.5" customHeight="1" x14ac:dyDescent="0.2">
      <c r="A23" s="123"/>
      <c r="B23" s="124" t="s">
        <v>117</v>
      </c>
      <c r="C23" s="125">
        <v>18.655867115038127</v>
      </c>
      <c r="D23" s="114">
        <v>79832</v>
      </c>
      <c r="E23" s="114">
        <v>79656</v>
      </c>
      <c r="F23" s="114">
        <v>80729</v>
      </c>
      <c r="G23" s="114">
        <v>78973</v>
      </c>
      <c r="H23" s="114">
        <v>77852</v>
      </c>
      <c r="I23" s="115">
        <v>1980</v>
      </c>
      <c r="J23" s="116">
        <v>2.5432872630118686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70566</v>
      </c>
      <c r="E26" s="114">
        <v>74788</v>
      </c>
      <c r="F26" s="114">
        <v>73209</v>
      </c>
      <c r="G26" s="114">
        <v>71784</v>
      </c>
      <c r="H26" s="140">
        <v>70520</v>
      </c>
      <c r="I26" s="115">
        <v>46</v>
      </c>
      <c r="J26" s="116">
        <v>6.5229722064662501E-2</v>
      </c>
    </row>
    <row r="27" spans="1:10" s="110" customFormat="1" ht="13.5" customHeight="1" x14ac:dyDescent="0.2">
      <c r="A27" s="118" t="s">
        <v>105</v>
      </c>
      <c r="B27" s="119" t="s">
        <v>106</v>
      </c>
      <c r="C27" s="113">
        <v>43.519541989059888</v>
      </c>
      <c r="D27" s="115">
        <v>30710</v>
      </c>
      <c r="E27" s="114">
        <v>32471</v>
      </c>
      <c r="F27" s="114">
        <v>31762</v>
      </c>
      <c r="G27" s="114">
        <v>30821</v>
      </c>
      <c r="H27" s="140">
        <v>30143</v>
      </c>
      <c r="I27" s="115">
        <v>567</v>
      </c>
      <c r="J27" s="116">
        <v>1.8810337391765917</v>
      </c>
    </row>
    <row r="28" spans="1:10" s="110" customFormat="1" ht="13.5" customHeight="1" x14ac:dyDescent="0.2">
      <c r="A28" s="120"/>
      <c r="B28" s="119" t="s">
        <v>107</v>
      </c>
      <c r="C28" s="113">
        <v>56.480458010940112</v>
      </c>
      <c r="D28" s="115">
        <v>39856</v>
      </c>
      <c r="E28" s="114">
        <v>42317</v>
      </c>
      <c r="F28" s="114">
        <v>41447</v>
      </c>
      <c r="G28" s="114">
        <v>40963</v>
      </c>
      <c r="H28" s="140">
        <v>40377</v>
      </c>
      <c r="I28" s="115">
        <v>-521</v>
      </c>
      <c r="J28" s="116">
        <v>-1.2903385590806646</v>
      </c>
    </row>
    <row r="29" spans="1:10" s="110" customFormat="1" ht="13.5" customHeight="1" x14ac:dyDescent="0.2">
      <c r="A29" s="118" t="s">
        <v>105</v>
      </c>
      <c r="B29" s="121" t="s">
        <v>108</v>
      </c>
      <c r="C29" s="113">
        <v>20.395091120369582</v>
      </c>
      <c r="D29" s="115">
        <v>14392</v>
      </c>
      <c r="E29" s="114">
        <v>15988</v>
      </c>
      <c r="F29" s="114">
        <v>14865</v>
      </c>
      <c r="G29" s="114">
        <v>14352</v>
      </c>
      <c r="H29" s="140">
        <v>13525</v>
      </c>
      <c r="I29" s="115">
        <v>867</v>
      </c>
      <c r="J29" s="116">
        <v>6.4103512014787434</v>
      </c>
    </row>
    <row r="30" spans="1:10" s="110" customFormat="1" ht="13.5" customHeight="1" x14ac:dyDescent="0.2">
      <c r="A30" s="118"/>
      <c r="B30" s="121" t="s">
        <v>109</v>
      </c>
      <c r="C30" s="113">
        <v>53.74542981039027</v>
      </c>
      <c r="D30" s="115">
        <v>37926</v>
      </c>
      <c r="E30" s="114">
        <v>40216</v>
      </c>
      <c r="F30" s="114">
        <v>39961</v>
      </c>
      <c r="G30" s="114">
        <v>39628</v>
      </c>
      <c r="H30" s="140">
        <v>39296</v>
      </c>
      <c r="I30" s="115">
        <v>-1370</v>
      </c>
      <c r="J30" s="116">
        <v>-3.4863599348534202</v>
      </c>
    </row>
    <row r="31" spans="1:10" s="110" customFormat="1" ht="13.5" customHeight="1" x14ac:dyDescent="0.2">
      <c r="A31" s="118"/>
      <c r="B31" s="121" t="s">
        <v>110</v>
      </c>
      <c r="C31" s="113">
        <v>14.145622537766062</v>
      </c>
      <c r="D31" s="115">
        <v>9982</v>
      </c>
      <c r="E31" s="114">
        <v>10103</v>
      </c>
      <c r="F31" s="114">
        <v>10017</v>
      </c>
      <c r="G31" s="114">
        <v>9756</v>
      </c>
      <c r="H31" s="140">
        <v>9700</v>
      </c>
      <c r="I31" s="115">
        <v>282</v>
      </c>
      <c r="J31" s="116">
        <v>2.9072164948453607</v>
      </c>
    </row>
    <row r="32" spans="1:10" s="110" customFormat="1" ht="13.5" customHeight="1" x14ac:dyDescent="0.2">
      <c r="A32" s="120"/>
      <c r="B32" s="121" t="s">
        <v>111</v>
      </c>
      <c r="C32" s="113">
        <v>11.712439418416801</v>
      </c>
      <c r="D32" s="115">
        <v>8265</v>
      </c>
      <c r="E32" s="114">
        <v>8480</v>
      </c>
      <c r="F32" s="114">
        <v>8365</v>
      </c>
      <c r="G32" s="114">
        <v>8047</v>
      </c>
      <c r="H32" s="140">
        <v>7998</v>
      </c>
      <c r="I32" s="115">
        <v>267</v>
      </c>
      <c r="J32" s="116">
        <v>3.3383345836459113</v>
      </c>
    </row>
    <row r="33" spans="1:10" s="110" customFormat="1" ht="13.5" customHeight="1" x14ac:dyDescent="0.2">
      <c r="A33" s="120"/>
      <c r="B33" s="121" t="s">
        <v>112</v>
      </c>
      <c r="C33" s="113">
        <v>1.0344925318141882</v>
      </c>
      <c r="D33" s="115">
        <v>730</v>
      </c>
      <c r="E33" s="114">
        <v>725</v>
      </c>
      <c r="F33" s="114">
        <v>728</v>
      </c>
      <c r="G33" s="114">
        <v>625</v>
      </c>
      <c r="H33" s="140">
        <v>643</v>
      </c>
      <c r="I33" s="115">
        <v>87</v>
      </c>
      <c r="J33" s="116">
        <v>13.530326594090202</v>
      </c>
    </row>
    <row r="34" spans="1:10" s="110" customFormat="1" ht="13.5" customHeight="1" x14ac:dyDescent="0.2">
      <c r="A34" s="118" t="s">
        <v>113</v>
      </c>
      <c r="B34" s="122" t="s">
        <v>116</v>
      </c>
      <c r="C34" s="113">
        <v>70.964770569396023</v>
      </c>
      <c r="D34" s="115">
        <v>50077</v>
      </c>
      <c r="E34" s="114">
        <v>52988</v>
      </c>
      <c r="F34" s="114">
        <v>51752</v>
      </c>
      <c r="G34" s="114">
        <v>50364</v>
      </c>
      <c r="H34" s="140">
        <v>49362</v>
      </c>
      <c r="I34" s="115">
        <v>715</v>
      </c>
      <c r="J34" s="116">
        <v>1.4484826384668368</v>
      </c>
    </row>
    <row r="35" spans="1:10" s="110" customFormat="1" ht="13.5" customHeight="1" x14ac:dyDescent="0.2">
      <c r="A35" s="118"/>
      <c r="B35" s="119" t="s">
        <v>117</v>
      </c>
      <c r="C35" s="113">
        <v>28.722047444945158</v>
      </c>
      <c r="D35" s="115">
        <v>20268</v>
      </c>
      <c r="E35" s="114">
        <v>21558</v>
      </c>
      <c r="F35" s="114">
        <v>21233</v>
      </c>
      <c r="G35" s="114">
        <v>21177</v>
      </c>
      <c r="H35" s="140">
        <v>20950</v>
      </c>
      <c r="I35" s="115">
        <v>-682</v>
      </c>
      <c r="J35" s="116">
        <v>-3.2553699284009547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36939</v>
      </c>
      <c r="E37" s="114">
        <v>39537</v>
      </c>
      <c r="F37" s="114">
        <v>38139</v>
      </c>
      <c r="G37" s="114">
        <v>37939</v>
      </c>
      <c r="H37" s="140">
        <v>37310</v>
      </c>
      <c r="I37" s="115">
        <v>-371</v>
      </c>
      <c r="J37" s="116">
        <v>-0.99437148217636018</v>
      </c>
    </row>
    <row r="38" spans="1:10" s="110" customFormat="1" ht="13.5" customHeight="1" x14ac:dyDescent="0.2">
      <c r="A38" s="118" t="s">
        <v>105</v>
      </c>
      <c r="B38" s="119" t="s">
        <v>106</v>
      </c>
      <c r="C38" s="113">
        <v>40.959419583637889</v>
      </c>
      <c r="D38" s="115">
        <v>15130</v>
      </c>
      <c r="E38" s="114">
        <v>16174</v>
      </c>
      <c r="F38" s="114">
        <v>15460</v>
      </c>
      <c r="G38" s="114">
        <v>15160</v>
      </c>
      <c r="H38" s="140">
        <v>14896</v>
      </c>
      <c r="I38" s="115">
        <v>234</v>
      </c>
      <c r="J38" s="116">
        <v>1.5708915145005371</v>
      </c>
    </row>
    <row r="39" spans="1:10" s="110" customFormat="1" ht="13.5" customHeight="1" x14ac:dyDescent="0.2">
      <c r="A39" s="120"/>
      <c r="B39" s="119" t="s">
        <v>107</v>
      </c>
      <c r="C39" s="113">
        <v>59.040580416362111</v>
      </c>
      <c r="D39" s="115">
        <v>21809</v>
      </c>
      <c r="E39" s="114">
        <v>23363</v>
      </c>
      <c r="F39" s="114">
        <v>22679</v>
      </c>
      <c r="G39" s="114">
        <v>22779</v>
      </c>
      <c r="H39" s="140">
        <v>22414</v>
      </c>
      <c r="I39" s="115">
        <v>-605</v>
      </c>
      <c r="J39" s="116">
        <v>-2.6992058534844294</v>
      </c>
    </row>
    <row r="40" spans="1:10" s="110" customFormat="1" ht="13.5" customHeight="1" x14ac:dyDescent="0.2">
      <c r="A40" s="118" t="s">
        <v>105</v>
      </c>
      <c r="B40" s="121" t="s">
        <v>108</v>
      </c>
      <c r="C40" s="113">
        <v>28.338612306776035</v>
      </c>
      <c r="D40" s="115">
        <v>10468</v>
      </c>
      <c r="E40" s="114">
        <v>11629</v>
      </c>
      <c r="F40" s="114">
        <v>10524</v>
      </c>
      <c r="G40" s="114">
        <v>10293</v>
      </c>
      <c r="H40" s="140">
        <v>9590</v>
      </c>
      <c r="I40" s="115">
        <v>878</v>
      </c>
      <c r="J40" s="116">
        <v>9.1553701772679883</v>
      </c>
    </row>
    <row r="41" spans="1:10" s="110" customFormat="1" ht="13.5" customHeight="1" x14ac:dyDescent="0.2">
      <c r="A41" s="118"/>
      <c r="B41" s="121" t="s">
        <v>109</v>
      </c>
      <c r="C41" s="113">
        <v>37.348060315655538</v>
      </c>
      <c r="D41" s="115">
        <v>13796</v>
      </c>
      <c r="E41" s="114">
        <v>14887</v>
      </c>
      <c r="F41" s="114">
        <v>14709</v>
      </c>
      <c r="G41" s="114">
        <v>15027</v>
      </c>
      <c r="H41" s="140">
        <v>15099</v>
      </c>
      <c r="I41" s="115">
        <v>-1303</v>
      </c>
      <c r="J41" s="116">
        <v>-8.6297105768593951</v>
      </c>
    </row>
    <row r="42" spans="1:10" s="110" customFormat="1" ht="13.5" customHeight="1" x14ac:dyDescent="0.2">
      <c r="A42" s="118"/>
      <c r="B42" s="121" t="s">
        <v>110</v>
      </c>
      <c r="C42" s="113">
        <v>13.078318308562766</v>
      </c>
      <c r="D42" s="115">
        <v>4831</v>
      </c>
      <c r="E42" s="114">
        <v>4956</v>
      </c>
      <c r="F42" s="114">
        <v>4938</v>
      </c>
      <c r="G42" s="114">
        <v>4913</v>
      </c>
      <c r="H42" s="140">
        <v>4947</v>
      </c>
      <c r="I42" s="115">
        <v>-116</v>
      </c>
      <c r="J42" s="116">
        <v>-2.3448554679603801</v>
      </c>
    </row>
    <row r="43" spans="1:10" s="110" customFormat="1" ht="13.5" customHeight="1" x14ac:dyDescent="0.2">
      <c r="A43" s="120"/>
      <c r="B43" s="121" t="s">
        <v>111</v>
      </c>
      <c r="C43" s="113">
        <v>21.232301903137607</v>
      </c>
      <c r="D43" s="115">
        <v>7843</v>
      </c>
      <c r="E43" s="114">
        <v>8064</v>
      </c>
      <c r="F43" s="114">
        <v>7967</v>
      </c>
      <c r="G43" s="114">
        <v>7705</v>
      </c>
      <c r="H43" s="140">
        <v>7673</v>
      </c>
      <c r="I43" s="115">
        <v>170</v>
      </c>
      <c r="J43" s="116">
        <v>2.2155610582562231</v>
      </c>
    </row>
    <row r="44" spans="1:10" s="110" customFormat="1" ht="13.5" customHeight="1" x14ac:dyDescent="0.2">
      <c r="A44" s="120"/>
      <c r="B44" s="121" t="s">
        <v>112</v>
      </c>
      <c r="C44" s="113">
        <v>1.608056525623325</v>
      </c>
      <c r="D44" s="115">
        <v>594</v>
      </c>
      <c r="E44" s="114">
        <v>597</v>
      </c>
      <c r="F44" s="114">
        <v>617</v>
      </c>
      <c r="G44" s="114">
        <v>540</v>
      </c>
      <c r="H44" s="140">
        <v>559</v>
      </c>
      <c r="I44" s="115">
        <v>35</v>
      </c>
      <c r="J44" s="116">
        <v>6.2611806797853307</v>
      </c>
    </row>
    <row r="45" spans="1:10" s="110" customFormat="1" ht="13.5" customHeight="1" x14ac:dyDescent="0.2">
      <c r="A45" s="118" t="s">
        <v>113</v>
      </c>
      <c r="B45" s="122" t="s">
        <v>116</v>
      </c>
      <c r="C45" s="113">
        <v>73.456238663742923</v>
      </c>
      <c r="D45" s="115">
        <v>27134</v>
      </c>
      <c r="E45" s="114">
        <v>28948</v>
      </c>
      <c r="F45" s="114">
        <v>27858</v>
      </c>
      <c r="G45" s="114">
        <v>27352</v>
      </c>
      <c r="H45" s="140">
        <v>26686</v>
      </c>
      <c r="I45" s="115">
        <v>448</v>
      </c>
      <c r="J45" s="116">
        <v>1.6787828824102526</v>
      </c>
    </row>
    <row r="46" spans="1:10" s="110" customFormat="1" ht="13.5" customHeight="1" x14ac:dyDescent="0.2">
      <c r="A46" s="118"/>
      <c r="B46" s="119" t="s">
        <v>117</v>
      </c>
      <c r="C46" s="113">
        <v>25.953599177021577</v>
      </c>
      <c r="D46" s="115">
        <v>9587</v>
      </c>
      <c r="E46" s="114">
        <v>10350</v>
      </c>
      <c r="F46" s="114">
        <v>10059</v>
      </c>
      <c r="G46" s="114">
        <v>10345</v>
      </c>
      <c r="H46" s="140">
        <v>10417</v>
      </c>
      <c r="I46" s="115">
        <v>-830</v>
      </c>
      <c r="J46" s="116">
        <v>-7.9677450321589713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33627</v>
      </c>
      <c r="E48" s="114">
        <v>35251</v>
      </c>
      <c r="F48" s="114">
        <v>35070</v>
      </c>
      <c r="G48" s="114">
        <v>33845</v>
      </c>
      <c r="H48" s="140">
        <v>33210</v>
      </c>
      <c r="I48" s="115">
        <v>417</v>
      </c>
      <c r="J48" s="116">
        <v>1.2556458897922314</v>
      </c>
    </row>
    <row r="49" spans="1:12" s="110" customFormat="1" ht="13.5" customHeight="1" x14ac:dyDescent="0.2">
      <c r="A49" s="118" t="s">
        <v>105</v>
      </c>
      <c r="B49" s="119" t="s">
        <v>106</v>
      </c>
      <c r="C49" s="113">
        <v>46.331816694917777</v>
      </c>
      <c r="D49" s="115">
        <v>15580</v>
      </c>
      <c r="E49" s="114">
        <v>16297</v>
      </c>
      <c r="F49" s="114">
        <v>16302</v>
      </c>
      <c r="G49" s="114">
        <v>15661</v>
      </c>
      <c r="H49" s="140">
        <v>15247</v>
      </c>
      <c r="I49" s="115">
        <v>333</v>
      </c>
      <c r="J49" s="116">
        <v>2.1840362038433789</v>
      </c>
    </row>
    <row r="50" spans="1:12" s="110" customFormat="1" ht="13.5" customHeight="1" x14ac:dyDescent="0.2">
      <c r="A50" s="120"/>
      <c r="B50" s="119" t="s">
        <v>107</v>
      </c>
      <c r="C50" s="113">
        <v>53.668183305082223</v>
      </c>
      <c r="D50" s="115">
        <v>18047</v>
      </c>
      <c r="E50" s="114">
        <v>18954</v>
      </c>
      <c r="F50" s="114">
        <v>18768</v>
      </c>
      <c r="G50" s="114">
        <v>18184</v>
      </c>
      <c r="H50" s="140">
        <v>17963</v>
      </c>
      <c r="I50" s="115">
        <v>84</v>
      </c>
      <c r="J50" s="116">
        <v>0.46762790179814062</v>
      </c>
    </row>
    <row r="51" spans="1:12" s="110" customFormat="1" ht="13.5" customHeight="1" x14ac:dyDescent="0.2">
      <c r="A51" s="118" t="s">
        <v>105</v>
      </c>
      <c r="B51" s="121" t="s">
        <v>108</v>
      </c>
      <c r="C51" s="113">
        <v>11.669194397359265</v>
      </c>
      <c r="D51" s="115">
        <v>3924</v>
      </c>
      <c r="E51" s="114">
        <v>4359</v>
      </c>
      <c r="F51" s="114">
        <v>4341</v>
      </c>
      <c r="G51" s="114">
        <v>4059</v>
      </c>
      <c r="H51" s="140">
        <v>3935</v>
      </c>
      <c r="I51" s="115">
        <v>-11</v>
      </c>
      <c r="J51" s="116">
        <v>-0.27954256670902161</v>
      </c>
    </row>
    <row r="52" spans="1:12" s="110" customFormat="1" ht="13.5" customHeight="1" x14ac:dyDescent="0.2">
      <c r="A52" s="118"/>
      <c r="B52" s="121" t="s">
        <v>109</v>
      </c>
      <c r="C52" s="113">
        <v>71.757813661640938</v>
      </c>
      <c r="D52" s="115">
        <v>24130</v>
      </c>
      <c r="E52" s="114">
        <v>25329</v>
      </c>
      <c r="F52" s="114">
        <v>25252</v>
      </c>
      <c r="G52" s="114">
        <v>24601</v>
      </c>
      <c r="H52" s="140">
        <v>24197</v>
      </c>
      <c r="I52" s="115">
        <v>-67</v>
      </c>
      <c r="J52" s="116">
        <v>-0.27689382981361327</v>
      </c>
    </row>
    <row r="53" spans="1:12" s="110" customFormat="1" ht="13.5" customHeight="1" x14ac:dyDescent="0.2">
      <c r="A53" s="118"/>
      <c r="B53" s="121" t="s">
        <v>110</v>
      </c>
      <c r="C53" s="113">
        <v>15.31804799714515</v>
      </c>
      <c r="D53" s="115">
        <v>5151</v>
      </c>
      <c r="E53" s="114">
        <v>5147</v>
      </c>
      <c r="F53" s="114">
        <v>5079</v>
      </c>
      <c r="G53" s="114">
        <v>4843</v>
      </c>
      <c r="H53" s="140">
        <v>4753</v>
      </c>
      <c r="I53" s="115">
        <v>398</v>
      </c>
      <c r="J53" s="116">
        <v>8.3736587418472546</v>
      </c>
    </row>
    <row r="54" spans="1:12" s="110" customFormat="1" ht="13.5" customHeight="1" x14ac:dyDescent="0.2">
      <c r="A54" s="120"/>
      <c r="B54" s="121" t="s">
        <v>111</v>
      </c>
      <c r="C54" s="113">
        <v>1.2549439438546406</v>
      </c>
      <c r="D54" s="115">
        <v>422</v>
      </c>
      <c r="E54" s="114">
        <v>416</v>
      </c>
      <c r="F54" s="114">
        <v>398</v>
      </c>
      <c r="G54" s="114">
        <v>342</v>
      </c>
      <c r="H54" s="140">
        <v>325</v>
      </c>
      <c r="I54" s="115">
        <v>97</v>
      </c>
      <c r="J54" s="116">
        <v>29.846153846153847</v>
      </c>
    </row>
    <row r="55" spans="1:12" s="110" customFormat="1" ht="13.5" customHeight="1" x14ac:dyDescent="0.2">
      <c r="A55" s="120"/>
      <c r="B55" s="121" t="s">
        <v>112</v>
      </c>
      <c r="C55" s="113">
        <v>0.40443691081571359</v>
      </c>
      <c r="D55" s="115">
        <v>136</v>
      </c>
      <c r="E55" s="114">
        <v>128</v>
      </c>
      <c r="F55" s="114">
        <v>111</v>
      </c>
      <c r="G55" s="114">
        <v>85</v>
      </c>
      <c r="H55" s="140">
        <v>84</v>
      </c>
      <c r="I55" s="115">
        <v>52</v>
      </c>
      <c r="J55" s="116">
        <v>61.904761904761905</v>
      </c>
    </row>
    <row r="56" spans="1:12" s="110" customFormat="1" ht="13.5" customHeight="1" x14ac:dyDescent="0.2">
      <c r="A56" s="118" t="s">
        <v>113</v>
      </c>
      <c r="B56" s="122" t="s">
        <v>116</v>
      </c>
      <c r="C56" s="113">
        <v>68.227912094447916</v>
      </c>
      <c r="D56" s="115">
        <v>22943</v>
      </c>
      <c r="E56" s="114">
        <v>24040</v>
      </c>
      <c r="F56" s="114">
        <v>23894</v>
      </c>
      <c r="G56" s="114">
        <v>23012</v>
      </c>
      <c r="H56" s="140">
        <v>22676</v>
      </c>
      <c r="I56" s="115">
        <v>267</v>
      </c>
      <c r="J56" s="116">
        <v>1.1774563415064385</v>
      </c>
    </row>
    <row r="57" spans="1:12" s="110" customFormat="1" ht="13.5" customHeight="1" x14ac:dyDescent="0.2">
      <c r="A57" s="142"/>
      <c r="B57" s="124" t="s">
        <v>117</v>
      </c>
      <c r="C57" s="125">
        <v>31.763166503107623</v>
      </c>
      <c r="D57" s="143">
        <v>10681</v>
      </c>
      <c r="E57" s="144">
        <v>11208</v>
      </c>
      <c r="F57" s="144">
        <v>11174</v>
      </c>
      <c r="G57" s="144">
        <v>10832</v>
      </c>
      <c r="H57" s="145">
        <v>10533</v>
      </c>
      <c r="I57" s="143">
        <v>148</v>
      </c>
      <c r="J57" s="146">
        <v>1.4051077565745751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427919</v>
      </c>
      <c r="E12" s="236">
        <v>429141</v>
      </c>
      <c r="F12" s="114">
        <v>432248</v>
      </c>
      <c r="G12" s="114">
        <v>426014</v>
      </c>
      <c r="H12" s="140">
        <v>424406</v>
      </c>
      <c r="I12" s="115">
        <v>3513</v>
      </c>
      <c r="J12" s="116">
        <v>0.82774513084169399</v>
      </c>
    </row>
    <row r="13" spans="1:15" s="110" customFormat="1" ht="12" customHeight="1" x14ac:dyDescent="0.2">
      <c r="A13" s="118" t="s">
        <v>105</v>
      </c>
      <c r="B13" s="119" t="s">
        <v>106</v>
      </c>
      <c r="C13" s="113">
        <v>53.632112619444335</v>
      </c>
      <c r="D13" s="115">
        <v>229502</v>
      </c>
      <c r="E13" s="114">
        <v>230317</v>
      </c>
      <c r="F13" s="114">
        <v>233222</v>
      </c>
      <c r="G13" s="114">
        <v>229881</v>
      </c>
      <c r="H13" s="140">
        <v>228701</v>
      </c>
      <c r="I13" s="115">
        <v>801</v>
      </c>
      <c r="J13" s="116">
        <v>0.35023895829051904</v>
      </c>
    </row>
    <row r="14" spans="1:15" s="110" customFormat="1" ht="12" customHeight="1" x14ac:dyDescent="0.2">
      <c r="A14" s="118"/>
      <c r="B14" s="119" t="s">
        <v>107</v>
      </c>
      <c r="C14" s="113">
        <v>46.367887380555665</v>
      </c>
      <c r="D14" s="115">
        <v>198417</v>
      </c>
      <c r="E14" s="114">
        <v>198824</v>
      </c>
      <c r="F14" s="114">
        <v>199026</v>
      </c>
      <c r="G14" s="114">
        <v>196133</v>
      </c>
      <c r="H14" s="140">
        <v>195705</v>
      </c>
      <c r="I14" s="115">
        <v>2712</v>
      </c>
      <c r="J14" s="116">
        <v>1.3857591783551775</v>
      </c>
    </row>
    <row r="15" spans="1:15" s="110" customFormat="1" ht="12" customHeight="1" x14ac:dyDescent="0.2">
      <c r="A15" s="118" t="s">
        <v>105</v>
      </c>
      <c r="B15" s="121" t="s">
        <v>108</v>
      </c>
      <c r="C15" s="113">
        <v>9.4877768923557966</v>
      </c>
      <c r="D15" s="115">
        <v>40600</v>
      </c>
      <c r="E15" s="114">
        <v>42253</v>
      </c>
      <c r="F15" s="114">
        <v>42421</v>
      </c>
      <c r="G15" s="114">
        <v>40558</v>
      </c>
      <c r="H15" s="140">
        <v>41303</v>
      </c>
      <c r="I15" s="115">
        <v>-703</v>
      </c>
      <c r="J15" s="116">
        <v>-1.7020555407597511</v>
      </c>
    </row>
    <row r="16" spans="1:15" s="110" customFormat="1" ht="12" customHeight="1" x14ac:dyDescent="0.2">
      <c r="A16" s="118"/>
      <c r="B16" s="121" t="s">
        <v>109</v>
      </c>
      <c r="C16" s="113">
        <v>71.466796286213039</v>
      </c>
      <c r="D16" s="115">
        <v>305820</v>
      </c>
      <c r="E16" s="114">
        <v>306181</v>
      </c>
      <c r="F16" s="114">
        <v>309573</v>
      </c>
      <c r="G16" s="114">
        <v>306876</v>
      </c>
      <c r="H16" s="140">
        <v>305818</v>
      </c>
      <c r="I16" s="115">
        <v>2</v>
      </c>
      <c r="J16" s="116">
        <v>6.539837419641748E-4</v>
      </c>
    </row>
    <row r="17" spans="1:10" s="110" customFormat="1" ht="12" customHeight="1" x14ac:dyDescent="0.2">
      <c r="A17" s="118"/>
      <c r="B17" s="121" t="s">
        <v>110</v>
      </c>
      <c r="C17" s="113">
        <v>17.946620738971628</v>
      </c>
      <c r="D17" s="115">
        <v>76797</v>
      </c>
      <c r="E17" s="114">
        <v>76036</v>
      </c>
      <c r="F17" s="114">
        <v>75705</v>
      </c>
      <c r="G17" s="114">
        <v>74288</v>
      </c>
      <c r="H17" s="140">
        <v>73199</v>
      </c>
      <c r="I17" s="115">
        <v>3598</v>
      </c>
      <c r="J17" s="116">
        <v>4.9153676962800041</v>
      </c>
    </row>
    <row r="18" spans="1:10" s="110" customFormat="1" ht="12" customHeight="1" x14ac:dyDescent="0.2">
      <c r="A18" s="120"/>
      <c r="B18" s="121" t="s">
        <v>111</v>
      </c>
      <c r="C18" s="113">
        <v>1.0988060824595309</v>
      </c>
      <c r="D18" s="115">
        <v>4702</v>
      </c>
      <c r="E18" s="114">
        <v>4671</v>
      </c>
      <c r="F18" s="114">
        <v>4549</v>
      </c>
      <c r="G18" s="114">
        <v>4292</v>
      </c>
      <c r="H18" s="140">
        <v>4086</v>
      </c>
      <c r="I18" s="115">
        <v>616</v>
      </c>
      <c r="J18" s="116">
        <v>15.075868820362212</v>
      </c>
    </row>
    <row r="19" spans="1:10" s="110" customFormat="1" ht="12" customHeight="1" x14ac:dyDescent="0.2">
      <c r="A19" s="120"/>
      <c r="B19" s="121" t="s">
        <v>112</v>
      </c>
      <c r="C19" s="113">
        <v>0.36408759601700325</v>
      </c>
      <c r="D19" s="115">
        <v>1558</v>
      </c>
      <c r="E19" s="114">
        <v>1511</v>
      </c>
      <c r="F19" s="114">
        <v>1550</v>
      </c>
      <c r="G19" s="114">
        <v>1308</v>
      </c>
      <c r="H19" s="140">
        <v>1200</v>
      </c>
      <c r="I19" s="115">
        <v>358</v>
      </c>
      <c r="J19" s="116">
        <v>29.833333333333332</v>
      </c>
    </row>
    <row r="20" spans="1:10" s="110" customFormat="1" ht="12" customHeight="1" x14ac:dyDescent="0.2">
      <c r="A20" s="118" t="s">
        <v>113</v>
      </c>
      <c r="B20" s="119" t="s">
        <v>181</v>
      </c>
      <c r="C20" s="113">
        <v>75.341595021487706</v>
      </c>
      <c r="D20" s="115">
        <v>322401</v>
      </c>
      <c r="E20" s="114">
        <v>323207</v>
      </c>
      <c r="F20" s="114">
        <v>327758</v>
      </c>
      <c r="G20" s="114">
        <v>322338</v>
      </c>
      <c r="H20" s="140">
        <v>321911</v>
      </c>
      <c r="I20" s="115">
        <v>490</v>
      </c>
      <c r="J20" s="116">
        <v>0.15221598516360113</v>
      </c>
    </row>
    <row r="21" spans="1:10" s="110" customFormat="1" ht="12" customHeight="1" x14ac:dyDescent="0.2">
      <c r="A21" s="118"/>
      <c r="B21" s="119" t="s">
        <v>182</v>
      </c>
      <c r="C21" s="113">
        <v>24.658404978512287</v>
      </c>
      <c r="D21" s="115">
        <v>105518</v>
      </c>
      <c r="E21" s="114">
        <v>105934</v>
      </c>
      <c r="F21" s="114">
        <v>104490</v>
      </c>
      <c r="G21" s="114">
        <v>103676</v>
      </c>
      <c r="H21" s="140">
        <v>102495</v>
      </c>
      <c r="I21" s="115">
        <v>3023</v>
      </c>
      <c r="J21" s="116">
        <v>2.9494121664471438</v>
      </c>
    </row>
    <row r="22" spans="1:10" s="110" customFormat="1" ht="12" customHeight="1" x14ac:dyDescent="0.2">
      <c r="A22" s="118" t="s">
        <v>113</v>
      </c>
      <c r="B22" s="119" t="s">
        <v>116</v>
      </c>
      <c r="C22" s="113">
        <v>81.302068849478516</v>
      </c>
      <c r="D22" s="115">
        <v>347907</v>
      </c>
      <c r="E22" s="114">
        <v>349317</v>
      </c>
      <c r="F22" s="114">
        <v>351365</v>
      </c>
      <c r="G22" s="114">
        <v>346886</v>
      </c>
      <c r="H22" s="140">
        <v>346395</v>
      </c>
      <c r="I22" s="115">
        <v>1512</v>
      </c>
      <c r="J22" s="116">
        <v>0.4364959078508639</v>
      </c>
    </row>
    <row r="23" spans="1:10" s="110" customFormat="1" ht="12" customHeight="1" x14ac:dyDescent="0.2">
      <c r="A23" s="118"/>
      <c r="B23" s="119" t="s">
        <v>117</v>
      </c>
      <c r="C23" s="113">
        <v>18.655867115038127</v>
      </c>
      <c r="D23" s="115">
        <v>79832</v>
      </c>
      <c r="E23" s="114">
        <v>79656</v>
      </c>
      <c r="F23" s="114">
        <v>80729</v>
      </c>
      <c r="G23" s="114">
        <v>78973</v>
      </c>
      <c r="H23" s="140">
        <v>77852</v>
      </c>
      <c r="I23" s="115">
        <v>1980</v>
      </c>
      <c r="J23" s="116">
        <v>2.5432872630118686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266364</v>
      </c>
      <c r="E64" s="236">
        <v>267511</v>
      </c>
      <c r="F64" s="236">
        <v>267652</v>
      </c>
      <c r="G64" s="236">
        <v>265214</v>
      </c>
      <c r="H64" s="140">
        <v>264750</v>
      </c>
      <c r="I64" s="115">
        <v>1614</v>
      </c>
      <c r="J64" s="116">
        <v>0.60963172804532573</v>
      </c>
    </row>
    <row r="65" spans="1:12" s="110" customFormat="1" ht="12" customHeight="1" x14ac:dyDescent="0.2">
      <c r="A65" s="118" t="s">
        <v>105</v>
      </c>
      <c r="B65" s="119" t="s">
        <v>106</v>
      </c>
      <c r="C65" s="113">
        <v>53.626616209397667</v>
      </c>
      <c r="D65" s="235">
        <v>142842</v>
      </c>
      <c r="E65" s="236">
        <v>143313</v>
      </c>
      <c r="F65" s="236">
        <v>144132</v>
      </c>
      <c r="G65" s="236">
        <v>142558</v>
      </c>
      <c r="H65" s="140">
        <v>142217</v>
      </c>
      <c r="I65" s="115">
        <v>625</v>
      </c>
      <c r="J65" s="116">
        <v>0.43946926176195533</v>
      </c>
    </row>
    <row r="66" spans="1:12" s="110" customFormat="1" ht="12" customHeight="1" x14ac:dyDescent="0.2">
      <c r="A66" s="118"/>
      <c r="B66" s="119" t="s">
        <v>107</v>
      </c>
      <c r="C66" s="113">
        <v>46.373383790602333</v>
      </c>
      <c r="D66" s="235">
        <v>123522</v>
      </c>
      <c r="E66" s="236">
        <v>124198</v>
      </c>
      <c r="F66" s="236">
        <v>123520</v>
      </c>
      <c r="G66" s="236">
        <v>122656</v>
      </c>
      <c r="H66" s="140">
        <v>122533</v>
      </c>
      <c r="I66" s="115">
        <v>989</v>
      </c>
      <c r="J66" s="116">
        <v>0.80712950796928173</v>
      </c>
    </row>
    <row r="67" spans="1:12" s="110" customFormat="1" ht="12" customHeight="1" x14ac:dyDescent="0.2">
      <c r="A67" s="118" t="s">
        <v>105</v>
      </c>
      <c r="B67" s="121" t="s">
        <v>108</v>
      </c>
      <c r="C67" s="113">
        <v>9.1592707723265914</v>
      </c>
      <c r="D67" s="235">
        <v>24397</v>
      </c>
      <c r="E67" s="236">
        <v>25412</v>
      </c>
      <c r="F67" s="236">
        <v>25384</v>
      </c>
      <c r="G67" s="236">
        <v>24377</v>
      </c>
      <c r="H67" s="140">
        <v>24874</v>
      </c>
      <c r="I67" s="115">
        <v>-477</v>
      </c>
      <c r="J67" s="116">
        <v>-1.9176650317600707</v>
      </c>
    </row>
    <row r="68" spans="1:12" s="110" customFormat="1" ht="12" customHeight="1" x14ac:dyDescent="0.2">
      <c r="A68" s="118"/>
      <c r="B68" s="121" t="s">
        <v>109</v>
      </c>
      <c r="C68" s="113">
        <v>74.443243080896821</v>
      </c>
      <c r="D68" s="235">
        <v>198290</v>
      </c>
      <c r="E68" s="236">
        <v>198878</v>
      </c>
      <c r="F68" s="236">
        <v>199478</v>
      </c>
      <c r="G68" s="236">
        <v>198701</v>
      </c>
      <c r="H68" s="140">
        <v>198474</v>
      </c>
      <c r="I68" s="115">
        <v>-184</v>
      </c>
      <c r="J68" s="116">
        <v>-9.2707357134939591E-2</v>
      </c>
    </row>
    <row r="69" spans="1:12" s="110" customFormat="1" ht="12" customHeight="1" x14ac:dyDescent="0.2">
      <c r="A69" s="118"/>
      <c r="B69" s="121" t="s">
        <v>110</v>
      </c>
      <c r="C69" s="113">
        <v>15.201753990779535</v>
      </c>
      <c r="D69" s="235">
        <v>40492</v>
      </c>
      <c r="E69" s="236">
        <v>40092</v>
      </c>
      <c r="F69" s="236">
        <v>39735</v>
      </c>
      <c r="G69" s="236">
        <v>39233</v>
      </c>
      <c r="H69" s="140">
        <v>38639</v>
      </c>
      <c r="I69" s="115">
        <v>1853</v>
      </c>
      <c r="J69" s="116">
        <v>4.7956727658583294</v>
      </c>
    </row>
    <row r="70" spans="1:12" s="110" customFormat="1" ht="12" customHeight="1" x14ac:dyDescent="0.2">
      <c r="A70" s="120"/>
      <c r="B70" s="121" t="s">
        <v>111</v>
      </c>
      <c r="C70" s="113">
        <v>1.1957321559970566</v>
      </c>
      <c r="D70" s="235">
        <v>3185</v>
      </c>
      <c r="E70" s="236">
        <v>3129</v>
      </c>
      <c r="F70" s="236">
        <v>3055</v>
      </c>
      <c r="G70" s="236">
        <v>2903</v>
      </c>
      <c r="H70" s="140">
        <v>2763</v>
      </c>
      <c r="I70" s="115">
        <v>422</v>
      </c>
      <c r="J70" s="116">
        <v>15.273253709735794</v>
      </c>
    </row>
    <row r="71" spans="1:12" s="110" customFormat="1" ht="12" customHeight="1" x14ac:dyDescent="0.2">
      <c r="A71" s="120"/>
      <c r="B71" s="121" t="s">
        <v>112</v>
      </c>
      <c r="C71" s="113">
        <v>0.39006772686999747</v>
      </c>
      <c r="D71" s="235">
        <v>1039</v>
      </c>
      <c r="E71" s="236">
        <v>965</v>
      </c>
      <c r="F71" s="236">
        <v>968</v>
      </c>
      <c r="G71" s="236">
        <v>821</v>
      </c>
      <c r="H71" s="140">
        <v>756</v>
      </c>
      <c r="I71" s="115">
        <v>283</v>
      </c>
      <c r="J71" s="116">
        <v>37.433862433862437</v>
      </c>
    </row>
    <row r="72" spans="1:12" s="110" customFormat="1" ht="12" customHeight="1" x14ac:dyDescent="0.2">
      <c r="A72" s="118" t="s">
        <v>113</v>
      </c>
      <c r="B72" s="119" t="s">
        <v>181</v>
      </c>
      <c r="C72" s="113">
        <v>74.333243231067257</v>
      </c>
      <c r="D72" s="235">
        <v>197997</v>
      </c>
      <c r="E72" s="236">
        <v>198714</v>
      </c>
      <c r="F72" s="236">
        <v>199857</v>
      </c>
      <c r="G72" s="236">
        <v>197672</v>
      </c>
      <c r="H72" s="140">
        <v>197749</v>
      </c>
      <c r="I72" s="115">
        <v>248</v>
      </c>
      <c r="J72" s="116">
        <v>0.12541150650572189</v>
      </c>
    </row>
    <row r="73" spans="1:12" s="110" customFormat="1" ht="12" customHeight="1" x14ac:dyDescent="0.2">
      <c r="A73" s="118"/>
      <c r="B73" s="119" t="s">
        <v>182</v>
      </c>
      <c r="C73" s="113">
        <v>25.666756768932739</v>
      </c>
      <c r="D73" s="115">
        <v>68367</v>
      </c>
      <c r="E73" s="114">
        <v>68797</v>
      </c>
      <c r="F73" s="114">
        <v>67795</v>
      </c>
      <c r="G73" s="114">
        <v>67542</v>
      </c>
      <c r="H73" s="140">
        <v>67001</v>
      </c>
      <c r="I73" s="115">
        <v>1366</v>
      </c>
      <c r="J73" s="116">
        <v>2.0387755406635724</v>
      </c>
    </row>
    <row r="74" spans="1:12" s="110" customFormat="1" ht="12" customHeight="1" x14ac:dyDescent="0.2">
      <c r="A74" s="118" t="s">
        <v>113</v>
      </c>
      <c r="B74" s="119" t="s">
        <v>116</v>
      </c>
      <c r="C74" s="113">
        <v>74.876109384151007</v>
      </c>
      <c r="D74" s="115">
        <v>199443</v>
      </c>
      <c r="E74" s="114">
        <v>200751</v>
      </c>
      <c r="F74" s="114">
        <v>200436</v>
      </c>
      <c r="G74" s="114">
        <v>198717</v>
      </c>
      <c r="H74" s="140">
        <v>198921</v>
      </c>
      <c r="I74" s="115">
        <v>522</v>
      </c>
      <c r="J74" s="116">
        <v>0.26241573287888159</v>
      </c>
    </row>
    <row r="75" spans="1:12" s="110" customFormat="1" ht="12" customHeight="1" x14ac:dyDescent="0.2">
      <c r="A75" s="142"/>
      <c r="B75" s="124" t="s">
        <v>117</v>
      </c>
      <c r="C75" s="125">
        <v>25.070204682314426</v>
      </c>
      <c r="D75" s="143">
        <v>66778</v>
      </c>
      <c r="E75" s="144">
        <v>66631</v>
      </c>
      <c r="F75" s="144">
        <v>67085</v>
      </c>
      <c r="G75" s="144">
        <v>66366</v>
      </c>
      <c r="H75" s="145">
        <v>65697</v>
      </c>
      <c r="I75" s="143">
        <v>1081</v>
      </c>
      <c r="J75" s="146">
        <v>1.6454328203723154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427919</v>
      </c>
      <c r="G11" s="114">
        <v>429141</v>
      </c>
      <c r="H11" s="114">
        <v>432248</v>
      </c>
      <c r="I11" s="114">
        <v>426014</v>
      </c>
      <c r="J11" s="140">
        <v>424406</v>
      </c>
      <c r="K11" s="114">
        <v>3513</v>
      </c>
      <c r="L11" s="116">
        <v>0.82774513084169399</v>
      </c>
    </row>
    <row r="12" spans="1:17" s="110" customFormat="1" ht="24.95" customHeight="1" x14ac:dyDescent="0.2">
      <c r="A12" s="606" t="s">
        <v>185</v>
      </c>
      <c r="B12" s="607"/>
      <c r="C12" s="607"/>
      <c r="D12" s="608"/>
      <c r="E12" s="113">
        <v>53.632112619444335</v>
      </c>
      <c r="F12" s="115">
        <v>229502</v>
      </c>
      <c r="G12" s="114">
        <v>230317</v>
      </c>
      <c r="H12" s="114">
        <v>233222</v>
      </c>
      <c r="I12" s="114">
        <v>229881</v>
      </c>
      <c r="J12" s="140">
        <v>228701</v>
      </c>
      <c r="K12" s="114">
        <v>801</v>
      </c>
      <c r="L12" s="116">
        <v>0.35023895829051904</v>
      </c>
    </row>
    <row r="13" spans="1:17" s="110" customFormat="1" ht="15" customHeight="1" x14ac:dyDescent="0.2">
      <c r="A13" s="120"/>
      <c r="B13" s="609" t="s">
        <v>107</v>
      </c>
      <c r="C13" s="609"/>
      <c r="E13" s="113">
        <v>46.367887380555665</v>
      </c>
      <c r="F13" s="115">
        <v>198417</v>
      </c>
      <c r="G13" s="114">
        <v>198824</v>
      </c>
      <c r="H13" s="114">
        <v>199026</v>
      </c>
      <c r="I13" s="114">
        <v>196133</v>
      </c>
      <c r="J13" s="140">
        <v>195705</v>
      </c>
      <c r="K13" s="114">
        <v>2712</v>
      </c>
      <c r="L13" s="116">
        <v>1.3857591783551775</v>
      </c>
    </row>
    <row r="14" spans="1:17" s="110" customFormat="1" ht="24.95" customHeight="1" x14ac:dyDescent="0.2">
      <c r="A14" s="606" t="s">
        <v>186</v>
      </c>
      <c r="B14" s="607"/>
      <c r="C14" s="607"/>
      <c r="D14" s="608"/>
      <c r="E14" s="113">
        <v>9.4877768923557966</v>
      </c>
      <c r="F14" s="115">
        <v>40600</v>
      </c>
      <c r="G14" s="114">
        <v>42253</v>
      </c>
      <c r="H14" s="114">
        <v>42421</v>
      </c>
      <c r="I14" s="114">
        <v>40558</v>
      </c>
      <c r="J14" s="140">
        <v>41303</v>
      </c>
      <c r="K14" s="114">
        <v>-703</v>
      </c>
      <c r="L14" s="116">
        <v>-1.7020555407597511</v>
      </c>
    </row>
    <row r="15" spans="1:17" s="110" customFormat="1" ht="15" customHeight="1" x14ac:dyDescent="0.2">
      <c r="A15" s="120"/>
      <c r="B15" s="119"/>
      <c r="C15" s="258" t="s">
        <v>106</v>
      </c>
      <c r="E15" s="113">
        <v>48.480295566502463</v>
      </c>
      <c r="F15" s="115">
        <v>19683</v>
      </c>
      <c r="G15" s="114">
        <v>20459</v>
      </c>
      <c r="H15" s="114">
        <v>20722</v>
      </c>
      <c r="I15" s="114">
        <v>19757</v>
      </c>
      <c r="J15" s="140">
        <v>20082</v>
      </c>
      <c r="K15" s="114">
        <v>-399</v>
      </c>
      <c r="L15" s="116">
        <v>-1.9868538990140425</v>
      </c>
    </row>
    <row r="16" spans="1:17" s="110" customFormat="1" ht="15" customHeight="1" x14ac:dyDescent="0.2">
      <c r="A16" s="120"/>
      <c r="B16" s="119"/>
      <c r="C16" s="258" t="s">
        <v>107</v>
      </c>
      <c r="E16" s="113">
        <v>51.519704433497537</v>
      </c>
      <c r="F16" s="115">
        <v>20917</v>
      </c>
      <c r="G16" s="114">
        <v>21794</v>
      </c>
      <c r="H16" s="114">
        <v>21699</v>
      </c>
      <c r="I16" s="114">
        <v>20801</v>
      </c>
      <c r="J16" s="140">
        <v>21221</v>
      </c>
      <c r="K16" s="114">
        <v>-304</v>
      </c>
      <c r="L16" s="116">
        <v>-1.4325432354742944</v>
      </c>
    </row>
    <row r="17" spans="1:12" s="110" customFormat="1" ht="15" customHeight="1" x14ac:dyDescent="0.2">
      <c r="A17" s="120"/>
      <c r="B17" s="121" t="s">
        <v>109</v>
      </c>
      <c r="C17" s="258"/>
      <c r="E17" s="113">
        <v>71.466796286213039</v>
      </c>
      <c r="F17" s="115">
        <v>305820</v>
      </c>
      <c r="G17" s="114">
        <v>306181</v>
      </c>
      <c r="H17" s="114">
        <v>309573</v>
      </c>
      <c r="I17" s="114">
        <v>306876</v>
      </c>
      <c r="J17" s="140">
        <v>305818</v>
      </c>
      <c r="K17" s="114">
        <v>2</v>
      </c>
      <c r="L17" s="116">
        <v>6.539837419641748E-4</v>
      </c>
    </row>
    <row r="18" spans="1:12" s="110" customFormat="1" ht="15" customHeight="1" x14ac:dyDescent="0.2">
      <c r="A18" s="120"/>
      <c r="B18" s="119"/>
      <c r="C18" s="258" t="s">
        <v>106</v>
      </c>
      <c r="E18" s="113">
        <v>53.759073965077498</v>
      </c>
      <c r="F18" s="115">
        <v>164406</v>
      </c>
      <c r="G18" s="114">
        <v>164795</v>
      </c>
      <c r="H18" s="114">
        <v>167362</v>
      </c>
      <c r="I18" s="114">
        <v>165903</v>
      </c>
      <c r="J18" s="140">
        <v>165156</v>
      </c>
      <c r="K18" s="114">
        <v>-750</v>
      </c>
      <c r="L18" s="116">
        <v>-0.45411610840659739</v>
      </c>
    </row>
    <row r="19" spans="1:12" s="110" customFormat="1" ht="15" customHeight="1" x14ac:dyDescent="0.2">
      <c r="A19" s="120"/>
      <c r="B19" s="119"/>
      <c r="C19" s="258" t="s">
        <v>107</v>
      </c>
      <c r="E19" s="113">
        <v>46.240926034922502</v>
      </c>
      <c r="F19" s="115">
        <v>141414</v>
      </c>
      <c r="G19" s="114">
        <v>141386</v>
      </c>
      <c r="H19" s="114">
        <v>142211</v>
      </c>
      <c r="I19" s="114">
        <v>140973</v>
      </c>
      <c r="J19" s="140">
        <v>140662</v>
      </c>
      <c r="K19" s="114">
        <v>752</v>
      </c>
      <c r="L19" s="116">
        <v>0.53461489243718985</v>
      </c>
    </row>
    <row r="20" spans="1:12" s="110" customFormat="1" ht="15" customHeight="1" x14ac:dyDescent="0.2">
      <c r="A20" s="120"/>
      <c r="B20" s="121" t="s">
        <v>110</v>
      </c>
      <c r="C20" s="258"/>
      <c r="E20" s="113">
        <v>17.946620738971628</v>
      </c>
      <c r="F20" s="115">
        <v>76797</v>
      </c>
      <c r="G20" s="114">
        <v>76036</v>
      </c>
      <c r="H20" s="114">
        <v>75705</v>
      </c>
      <c r="I20" s="114">
        <v>74288</v>
      </c>
      <c r="J20" s="140">
        <v>73199</v>
      </c>
      <c r="K20" s="114">
        <v>3598</v>
      </c>
      <c r="L20" s="116">
        <v>4.9153676962800041</v>
      </c>
    </row>
    <row r="21" spans="1:12" s="110" customFormat="1" ht="15" customHeight="1" x14ac:dyDescent="0.2">
      <c r="A21" s="120"/>
      <c r="B21" s="119"/>
      <c r="C21" s="258" t="s">
        <v>106</v>
      </c>
      <c r="E21" s="113">
        <v>55.506074456033438</v>
      </c>
      <c r="F21" s="115">
        <v>42627</v>
      </c>
      <c r="G21" s="114">
        <v>42302</v>
      </c>
      <c r="H21" s="114">
        <v>42403</v>
      </c>
      <c r="I21" s="114">
        <v>41638</v>
      </c>
      <c r="J21" s="140">
        <v>40994</v>
      </c>
      <c r="K21" s="114">
        <v>1633</v>
      </c>
      <c r="L21" s="116">
        <v>3.983509781919305</v>
      </c>
    </row>
    <row r="22" spans="1:12" s="110" customFormat="1" ht="15" customHeight="1" x14ac:dyDescent="0.2">
      <c r="A22" s="120"/>
      <c r="B22" s="119"/>
      <c r="C22" s="258" t="s">
        <v>107</v>
      </c>
      <c r="E22" s="113">
        <v>44.493925543966562</v>
      </c>
      <c r="F22" s="115">
        <v>34170</v>
      </c>
      <c r="G22" s="114">
        <v>33734</v>
      </c>
      <c r="H22" s="114">
        <v>33302</v>
      </c>
      <c r="I22" s="114">
        <v>32650</v>
      </c>
      <c r="J22" s="140">
        <v>32205</v>
      </c>
      <c r="K22" s="114">
        <v>1965</v>
      </c>
      <c r="L22" s="116">
        <v>6.1015370284117374</v>
      </c>
    </row>
    <row r="23" spans="1:12" s="110" customFormat="1" ht="15" customHeight="1" x14ac:dyDescent="0.2">
      <c r="A23" s="120"/>
      <c r="B23" s="121" t="s">
        <v>111</v>
      </c>
      <c r="C23" s="258"/>
      <c r="E23" s="113">
        <v>1.0988060824595309</v>
      </c>
      <c r="F23" s="115">
        <v>4702</v>
      </c>
      <c r="G23" s="114">
        <v>4671</v>
      </c>
      <c r="H23" s="114">
        <v>4549</v>
      </c>
      <c r="I23" s="114">
        <v>4292</v>
      </c>
      <c r="J23" s="140">
        <v>4086</v>
      </c>
      <c r="K23" s="114">
        <v>616</v>
      </c>
      <c r="L23" s="116">
        <v>15.075868820362212</v>
      </c>
    </row>
    <row r="24" spans="1:12" s="110" customFormat="1" ht="15" customHeight="1" x14ac:dyDescent="0.2">
      <c r="A24" s="120"/>
      <c r="B24" s="119"/>
      <c r="C24" s="258" t="s">
        <v>106</v>
      </c>
      <c r="E24" s="113">
        <v>59.251382390472138</v>
      </c>
      <c r="F24" s="115">
        <v>2786</v>
      </c>
      <c r="G24" s="114">
        <v>2761</v>
      </c>
      <c r="H24" s="114">
        <v>2735</v>
      </c>
      <c r="I24" s="114">
        <v>2583</v>
      </c>
      <c r="J24" s="140">
        <v>2469</v>
      </c>
      <c r="K24" s="114">
        <v>317</v>
      </c>
      <c r="L24" s="116">
        <v>12.839206156338598</v>
      </c>
    </row>
    <row r="25" spans="1:12" s="110" customFormat="1" ht="15" customHeight="1" x14ac:dyDescent="0.2">
      <c r="A25" s="120"/>
      <c r="B25" s="119"/>
      <c r="C25" s="258" t="s">
        <v>107</v>
      </c>
      <c r="E25" s="113">
        <v>40.748617609527862</v>
      </c>
      <c r="F25" s="115">
        <v>1916</v>
      </c>
      <c r="G25" s="114">
        <v>1910</v>
      </c>
      <c r="H25" s="114">
        <v>1814</v>
      </c>
      <c r="I25" s="114">
        <v>1709</v>
      </c>
      <c r="J25" s="140">
        <v>1617</v>
      </c>
      <c r="K25" s="114">
        <v>299</v>
      </c>
      <c r="L25" s="116">
        <v>18.491032776747062</v>
      </c>
    </row>
    <row r="26" spans="1:12" s="110" customFormat="1" ht="15" customHeight="1" x14ac:dyDescent="0.2">
      <c r="A26" s="120"/>
      <c r="C26" s="121" t="s">
        <v>187</v>
      </c>
      <c r="D26" s="110" t="s">
        <v>188</v>
      </c>
      <c r="E26" s="113">
        <v>0.36408759601700325</v>
      </c>
      <c r="F26" s="115">
        <v>1558</v>
      </c>
      <c r="G26" s="114">
        <v>1511</v>
      </c>
      <c r="H26" s="114">
        <v>1550</v>
      </c>
      <c r="I26" s="114">
        <v>1308</v>
      </c>
      <c r="J26" s="140">
        <v>1200</v>
      </c>
      <c r="K26" s="114">
        <v>358</v>
      </c>
      <c r="L26" s="116">
        <v>29.833333333333332</v>
      </c>
    </row>
    <row r="27" spans="1:12" s="110" customFormat="1" ht="15" customHeight="1" x14ac:dyDescent="0.2">
      <c r="A27" s="120"/>
      <c r="B27" s="119"/>
      <c r="D27" s="259" t="s">
        <v>106</v>
      </c>
      <c r="E27" s="113">
        <v>55.519897304236203</v>
      </c>
      <c r="F27" s="115">
        <v>865</v>
      </c>
      <c r="G27" s="114">
        <v>826</v>
      </c>
      <c r="H27" s="114">
        <v>898</v>
      </c>
      <c r="I27" s="114">
        <v>758</v>
      </c>
      <c r="J27" s="140">
        <v>701</v>
      </c>
      <c r="K27" s="114">
        <v>164</v>
      </c>
      <c r="L27" s="116">
        <v>23.395149786019971</v>
      </c>
    </row>
    <row r="28" spans="1:12" s="110" customFormat="1" ht="15" customHeight="1" x14ac:dyDescent="0.2">
      <c r="A28" s="120"/>
      <c r="B28" s="119"/>
      <c r="D28" s="259" t="s">
        <v>107</v>
      </c>
      <c r="E28" s="113">
        <v>44.480102695763797</v>
      </c>
      <c r="F28" s="115">
        <v>693</v>
      </c>
      <c r="G28" s="114">
        <v>685</v>
      </c>
      <c r="H28" s="114">
        <v>652</v>
      </c>
      <c r="I28" s="114">
        <v>550</v>
      </c>
      <c r="J28" s="140">
        <v>499</v>
      </c>
      <c r="K28" s="114">
        <v>194</v>
      </c>
      <c r="L28" s="116">
        <v>38.877755511022045</v>
      </c>
    </row>
    <row r="29" spans="1:12" s="110" customFormat="1" ht="24.95" customHeight="1" x14ac:dyDescent="0.2">
      <c r="A29" s="606" t="s">
        <v>189</v>
      </c>
      <c r="B29" s="607"/>
      <c r="C29" s="607"/>
      <c r="D29" s="608"/>
      <c r="E29" s="113">
        <v>81.302068849478516</v>
      </c>
      <c r="F29" s="115">
        <v>347907</v>
      </c>
      <c r="G29" s="114">
        <v>349317</v>
      </c>
      <c r="H29" s="114">
        <v>351365</v>
      </c>
      <c r="I29" s="114">
        <v>346886</v>
      </c>
      <c r="J29" s="140">
        <v>346395</v>
      </c>
      <c r="K29" s="114">
        <v>1512</v>
      </c>
      <c r="L29" s="116">
        <v>0.4364959078508639</v>
      </c>
    </row>
    <row r="30" spans="1:12" s="110" customFormat="1" ht="15" customHeight="1" x14ac:dyDescent="0.2">
      <c r="A30" s="120"/>
      <c r="B30" s="119"/>
      <c r="C30" s="258" t="s">
        <v>106</v>
      </c>
      <c r="E30" s="113">
        <v>52.983699666864993</v>
      </c>
      <c r="F30" s="115">
        <v>184334</v>
      </c>
      <c r="G30" s="114">
        <v>185212</v>
      </c>
      <c r="H30" s="114">
        <v>187007</v>
      </c>
      <c r="I30" s="114">
        <v>184672</v>
      </c>
      <c r="J30" s="140">
        <v>184076</v>
      </c>
      <c r="K30" s="114">
        <v>258</v>
      </c>
      <c r="L30" s="116">
        <v>0.14015949933723026</v>
      </c>
    </row>
    <row r="31" spans="1:12" s="110" customFormat="1" ht="15" customHeight="1" x14ac:dyDescent="0.2">
      <c r="A31" s="120"/>
      <c r="B31" s="119"/>
      <c r="C31" s="258" t="s">
        <v>107</v>
      </c>
      <c r="E31" s="113">
        <v>47.016300333135007</v>
      </c>
      <c r="F31" s="115">
        <v>163573</v>
      </c>
      <c r="G31" s="114">
        <v>164105</v>
      </c>
      <c r="H31" s="114">
        <v>164358</v>
      </c>
      <c r="I31" s="114">
        <v>162214</v>
      </c>
      <c r="J31" s="140">
        <v>162319</v>
      </c>
      <c r="K31" s="114">
        <v>1254</v>
      </c>
      <c r="L31" s="116">
        <v>0.77255281267134468</v>
      </c>
    </row>
    <row r="32" spans="1:12" s="110" customFormat="1" ht="15" customHeight="1" x14ac:dyDescent="0.2">
      <c r="A32" s="120"/>
      <c r="B32" s="119" t="s">
        <v>117</v>
      </c>
      <c r="C32" s="258"/>
      <c r="E32" s="113">
        <v>18.655867115038127</v>
      </c>
      <c r="F32" s="115">
        <v>79832</v>
      </c>
      <c r="G32" s="114">
        <v>79656</v>
      </c>
      <c r="H32" s="114">
        <v>80729</v>
      </c>
      <c r="I32" s="114">
        <v>78973</v>
      </c>
      <c r="J32" s="140">
        <v>77852</v>
      </c>
      <c r="K32" s="114">
        <v>1980</v>
      </c>
      <c r="L32" s="116">
        <v>2.5432872630118686</v>
      </c>
    </row>
    <row r="33" spans="1:12" s="110" customFormat="1" ht="15" customHeight="1" x14ac:dyDescent="0.2">
      <c r="A33" s="120"/>
      <c r="B33" s="119"/>
      <c r="C33" s="258" t="s">
        <v>106</v>
      </c>
      <c r="E33" s="113">
        <v>56.444784046497645</v>
      </c>
      <c r="F33" s="115">
        <v>45061</v>
      </c>
      <c r="G33" s="114">
        <v>45010</v>
      </c>
      <c r="H33" s="114">
        <v>46121</v>
      </c>
      <c r="I33" s="114">
        <v>45113</v>
      </c>
      <c r="J33" s="140">
        <v>44525</v>
      </c>
      <c r="K33" s="114">
        <v>536</v>
      </c>
      <c r="L33" s="116">
        <v>1.2038180797304885</v>
      </c>
    </row>
    <row r="34" spans="1:12" s="110" customFormat="1" ht="15" customHeight="1" x14ac:dyDescent="0.2">
      <c r="A34" s="120"/>
      <c r="B34" s="119"/>
      <c r="C34" s="258" t="s">
        <v>107</v>
      </c>
      <c r="E34" s="113">
        <v>43.555215953502355</v>
      </c>
      <c r="F34" s="115">
        <v>34771</v>
      </c>
      <c r="G34" s="114">
        <v>34646</v>
      </c>
      <c r="H34" s="114">
        <v>34608</v>
      </c>
      <c r="I34" s="114">
        <v>33860</v>
      </c>
      <c r="J34" s="140">
        <v>33327</v>
      </c>
      <c r="K34" s="114">
        <v>1444</v>
      </c>
      <c r="L34" s="116">
        <v>4.3328232364149191</v>
      </c>
    </row>
    <row r="35" spans="1:12" s="110" customFormat="1" ht="24.95" customHeight="1" x14ac:dyDescent="0.2">
      <c r="A35" s="606" t="s">
        <v>190</v>
      </c>
      <c r="B35" s="607"/>
      <c r="C35" s="607"/>
      <c r="D35" s="608"/>
      <c r="E35" s="113">
        <v>75.341595021487706</v>
      </c>
      <c r="F35" s="115">
        <v>322401</v>
      </c>
      <c r="G35" s="114">
        <v>323207</v>
      </c>
      <c r="H35" s="114">
        <v>327758</v>
      </c>
      <c r="I35" s="114">
        <v>322338</v>
      </c>
      <c r="J35" s="140">
        <v>321911</v>
      </c>
      <c r="K35" s="114">
        <v>490</v>
      </c>
      <c r="L35" s="116">
        <v>0.15221598516360113</v>
      </c>
    </row>
    <row r="36" spans="1:12" s="110" customFormat="1" ht="15" customHeight="1" x14ac:dyDescent="0.2">
      <c r="A36" s="120"/>
      <c r="B36" s="119"/>
      <c r="C36" s="258" t="s">
        <v>106</v>
      </c>
      <c r="E36" s="113">
        <v>63.557184996324452</v>
      </c>
      <c r="F36" s="115">
        <v>204909</v>
      </c>
      <c r="G36" s="114">
        <v>205488</v>
      </c>
      <c r="H36" s="114">
        <v>208921</v>
      </c>
      <c r="I36" s="114">
        <v>205609</v>
      </c>
      <c r="J36" s="140">
        <v>205158</v>
      </c>
      <c r="K36" s="114">
        <v>-249</v>
      </c>
      <c r="L36" s="116">
        <v>-0.12136987102623344</v>
      </c>
    </row>
    <row r="37" spans="1:12" s="110" customFormat="1" ht="15" customHeight="1" x14ac:dyDescent="0.2">
      <c r="A37" s="120"/>
      <c r="B37" s="119"/>
      <c r="C37" s="258" t="s">
        <v>107</v>
      </c>
      <c r="E37" s="113">
        <v>36.442815003675548</v>
      </c>
      <c r="F37" s="115">
        <v>117492</v>
      </c>
      <c r="G37" s="114">
        <v>117719</v>
      </c>
      <c r="H37" s="114">
        <v>118837</v>
      </c>
      <c r="I37" s="114">
        <v>116729</v>
      </c>
      <c r="J37" s="140">
        <v>116753</v>
      </c>
      <c r="K37" s="114">
        <v>739</v>
      </c>
      <c r="L37" s="116">
        <v>0.63296018089470929</v>
      </c>
    </row>
    <row r="38" spans="1:12" s="110" customFormat="1" ht="15" customHeight="1" x14ac:dyDescent="0.2">
      <c r="A38" s="120"/>
      <c r="B38" s="119" t="s">
        <v>182</v>
      </c>
      <c r="C38" s="258"/>
      <c r="E38" s="113">
        <v>24.658404978512287</v>
      </c>
      <c r="F38" s="115">
        <v>105518</v>
      </c>
      <c r="G38" s="114">
        <v>105934</v>
      </c>
      <c r="H38" s="114">
        <v>104490</v>
      </c>
      <c r="I38" s="114">
        <v>103676</v>
      </c>
      <c r="J38" s="140">
        <v>102495</v>
      </c>
      <c r="K38" s="114">
        <v>3023</v>
      </c>
      <c r="L38" s="116">
        <v>2.9494121664471438</v>
      </c>
    </row>
    <row r="39" spans="1:12" s="110" customFormat="1" ht="15" customHeight="1" x14ac:dyDescent="0.2">
      <c r="A39" s="120"/>
      <c r="B39" s="119"/>
      <c r="C39" s="258" t="s">
        <v>106</v>
      </c>
      <c r="E39" s="113">
        <v>23.306923937148163</v>
      </c>
      <c r="F39" s="115">
        <v>24593</v>
      </c>
      <c r="G39" s="114">
        <v>24829</v>
      </c>
      <c r="H39" s="114">
        <v>24301</v>
      </c>
      <c r="I39" s="114">
        <v>24272</v>
      </c>
      <c r="J39" s="140">
        <v>23543</v>
      </c>
      <c r="K39" s="114">
        <v>1050</v>
      </c>
      <c r="L39" s="116">
        <v>4.4599243936626598</v>
      </c>
    </row>
    <row r="40" spans="1:12" s="110" customFormat="1" ht="15" customHeight="1" x14ac:dyDescent="0.2">
      <c r="A40" s="120"/>
      <c r="B40" s="119"/>
      <c r="C40" s="258" t="s">
        <v>107</v>
      </c>
      <c r="E40" s="113">
        <v>76.69307606285183</v>
      </c>
      <c r="F40" s="115">
        <v>80925</v>
      </c>
      <c r="G40" s="114">
        <v>81105</v>
      </c>
      <c r="H40" s="114">
        <v>80189</v>
      </c>
      <c r="I40" s="114">
        <v>79404</v>
      </c>
      <c r="J40" s="140">
        <v>78952</v>
      </c>
      <c r="K40" s="114">
        <v>1973</v>
      </c>
      <c r="L40" s="116">
        <v>2.4989867261120682</v>
      </c>
    </row>
    <row r="41" spans="1:12" s="110" customFormat="1" ht="24.75" customHeight="1" x14ac:dyDescent="0.2">
      <c r="A41" s="606" t="s">
        <v>517</v>
      </c>
      <c r="B41" s="607"/>
      <c r="C41" s="607"/>
      <c r="D41" s="608"/>
      <c r="E41" s="113">
        <v>3.8584404992533634</v>
      </c>
      <c r="F41" s="115">
        <v>16511</v>
      </c>
      <c r="G41" s="114">
        <v>17854</v>
      </c>
      <c r="H41" s="114">
        <v>18081</v>
      </c>
      <c r="I41" s="114">
        <v>16289</v>
      </c>
      <c r="J41" s="140">
        <v>16600</v>
      </c>
      <c r="K41" s="114">
        <v>-89</v>
      </c>
      <c r="L41" s="116">
        <v>-0.53614457831325302</v>
      </c>
    </row>
    <row r="42" spans="1:12" s="110" customFormat="1" ht="15" customHeight="1" x14ac:dyDescent="0.2">
      <c r="A42" s="120"/>
      <c r="B42" s="119"/>
      <c r="C42" s="258" t="s">
        <v>106</v>
      </c>
      <c r="E42" s="113">
        <v>47.586457513173038</v>
      </c>
      <c r="F42" s="115">
        <v>7857</v>
      </c>
      <c r="G42" s="114">
        <v>8556</v>
      </c>
      <c r="H42" s="114">
        <v>8691</v>
      </c>
      <c r="I42" s="114">
        <v>7720</v>
      </c>
      <c r="J42" s="140">
        <v>7918</v>
      </c>
      <c r="K42" s="114">
        <v>-61</v>
      </c>
      <c r="L42" s="116">
        <v>-0.77039656478908813</v>
      </c>
    </row>
    <row r="43" spans="1:12" s="110" customFormat="1" ht="15" customHeight="1" x14ac:dyDescent="0.2">
      <c r="A43" s="123"/>
      <c r="B43" s="124"/>
      <c r="C43" s="260" t="s">
        <v>107</v>
      </c>
      <c r="D43" s="261"/>
      <c r="E43" s="125">
        <v>52.413542486826962</v>
      </c>
      <c r="F43" s="143">
        <v>8654</v>
      </c>
      <c r="G43" s="144">
        <v>9298</v>
      </c>
      <c r="H43" s="144">
        <v>9390</v>
      </c>
      <c r="I43" s="144">
        <v>8569</v>
      </c>
      <c r="J43" s="145">
        <v>8682</v>
      </c>
      <c r="K43" s="144">
        <v>-28</v>
      </c>
      <c r="L43" s="146">
        <v>-0.322506334945865</v>
      </c>
    </row>
    <row r="44" spans="1:12" s="110" customFormat="1" ht="45.75" customHeight="1" x14ac:dyDescent="0.2">
      <c r="A44" s="606" t="s">
        <v>191</v>
      </c>
      <c r="B44" s="607"/>
      <c r="C44" s="607"/>
      <c r="D44" s="608"/>
      <c r="E44" s="113">
        <v>0.42718364924202945</v>
      </c>
      <c r="F44" s="115">
        <v>1828</v>
      </c>
      <c r="G44" s="114">
        <v>1822</v>
      </c>
      <c r="H44" s="114">
        <v>1829</v>
      </c>
      <c r="I44" s="114">
        <v>1756</v>
      </c>
      <c r="J44" s="140">
        <v>1763</v>
      </c>
      <c r="K44" s="114">
        <v>65</v>
      </c>
      <c r="L44" s="116">
        <v>3.6868973340896201</v>
      </c>
    </row>
    <row r="45" spans="1:12" s="110" customFormat="1" ht="15" customHeight="1" x14ac:dyDescent="0.2">
      <c r="A45" s="120"/>
      <c r="B45" s="119"/>
      <c r="C45" s="258" t="s">
        <v>106</v>
      </c>
      <c r="E45" s="113">
        <v>58.862144420131294</v>
      </c>
      <c r="F45" s="115">
        <v>1076</v>
      </c>
      <c r="G45" s="114">
        <v>1083</v>
      </c>
      <c r="H45" s="114">
        <v>1087</v>
      </c>
      <c r="I45" s="114">
        <v>1055</v>
      </c>
      <c r="J45" s="140">
        <v>1056</v>
      </c>
      <c r="K45" s="114">
        <v>20</v>
      </c>
      <c r="L45" s="116">
        <v>1.893939393939394</v>
      </c>
    </row>
    <row r="46" spans="1:12" s="110" customFormat="1" ht="15" customHeight="1" x14ac:dyDescent="0.2">
      <c r="A46" s="123"/>
      <c r="B46" s="124"/>
      <c r="C46" s="260" t="s">
        <v>107</v>
      </c>
      <c r="D46" s="261"/>
      <c r="E46" s="125">
        <v>41.137855579868706</v>
      </c>
      <c r="F46" s="143">
        <v>752</v>
      </c>
      <c r="G46" s="144">
        <v>739</v>
      </c>
      <c r="H46" s="144">
        <v>742</v>
      </c>
      <c r="I46" s="144">
        <v>701</v>
      </c>
      <c r="J46" s="145">
        <v>707</v>
      </c>
      <c r="K46" s="144">
        <v>45</v>
      </c>
      <c r="L46" s="146">
        <v>6.3649222065063649</v>
      </c>
    </row>
    <row r="47" spans="1:12" s="110" customFormat="1" ht="39" customHeight="1" x14ac:dyDescent="0.2">
      <c r="A47" s="606" t="s">
        <v>518</v>
      </c>
      <c r="B47" s="610"/>
      <c r="C47" s="610"/>
      <c r="D47" s="611"/>
      <c r="E47" s="113">
        <v>0.84525342412933291</v>
      </c>
      <c r="F47" s="115">
        <v>3617</v>
      </c>
      <c r="G47" s="114">
        <v>3756</v>
      </c>
      <c r="H47" s="114">
        <v>3483</v>
      </c>
      <c r="I47" s="114">
        <v>3243</v>
      </c>
      <c r="J47" s="140">
        <v>3533</v>
      </c>
      <c r="K47" s="114">
        <v>84</v>
      </c>
      <c r="L47" s="116">
        <v>2.3775827908293237</v>
      </c>
    </row>
    <row r="48" spans="1:12" s="110" customFormat="1" ht="15" customHeight="1" x14ac:dyDescent="0.2">
      <c r="A48" s="120"/>
      <c r="B48" s="119"/>
      <c r="C48" s="258" t="s">
        <v>106</v>
      </c>
      <c r="E48" s="113">
        <v>37.379043406137683</v>
      </c>
      <c r="F48" s="115">
        <v>1352</v>
      </c>
      <c r="G48" s="114">
        <v>1430</v>
      </c>
      <c r="H48" s="114">
        <v>1338</v>
      </c>
      <c r="I48" s="114">
        <v>1325</v>
      </c>
      <c r="J48" s="140">
        <v>1445</v>
      </c>
      <c r="K48" s="114">
        <v>-93</v>
      </c>
      <c r="L48" s="116">
        <v>-6.4359861591695502</v>
      </c>
    </row>
    <row r="49" spans="1:12" s="110" customFormat="1" ht="15" customHeight="1" x14ac:dyDescent="0.2">
      <c r="A49" s="123"/>
      <c r="B49" s="124"/>
      <c r="C49" s="260" t="s">
        <v>107</v>
      </c>
      <c r="D49" s="261"/>
      <c r="E49" s="125">
        <v>62.620956593862317</v>
      </c>
      <c r="F49" s="143">
        <v>2265</v>
      </c>
      <c r="G49" s="144">
        <v>2326</v>
      </c>
      <c r="H49" s="144">
        <v>2145</v>
      </c>
      <c r="I49" s="144">
        <v>1918</v>
      </c>
      <c r="J49" s="145">
        <v>2088</v>
      </c>
      <c r="K49" s="144">
        <v>177</v>
      </c>
      <c r="L49" s="146">
        <v>8.4770114942528743</v>
      </c>
    </row>
    <row r="50" spans="1:12" s="110" customFormat="1" ht="24.95" customHeight="1" x14ac:dyDescent="0.2">
      <c r="A50" s="612" t="s">
        <v>192</v>
      </c>
      <c r="B50" s="613"/>
      <c r="C50" s="613"/>
      <c r="D50" s="614"/>
      <c r="E50" s="262">
        <v>12.289475344632979</v>
      </c>
      <c r="F50" s="263">
        <v>52589</v>
      </c>
      <c r="G50" s="264">
        <v>54227</v>
      </c>
      <c r="H50" s="264">
        <v>54592</v>
      </c>
      <c r="I50" s="264">
        <v>52411</v>
      </c>
      <c r="J50" s="265">
        <v>53006</v>
      </c>
      <c r="K50" s="263">
        <v>-417</v>
      </c>
      <c r="L50" s="266">
        <v>-0.78670339206882245</v>
      </c>
    </row>
    <row r="51" spans="1:12" s="110" customFormat="1" ht="15" customHeight="1" x14ac:dyDescent="0.2">
      <c r="A51" s="120"/>
      <c r="B51" s="119"/>
      <c r="C51" s="258" t="s">
        <v>106</v>
      </c>
      <c r="E51" s="113">
        <v>51.761775276198442</v>
      </c>
      <c r="F51" s="115">
        <v>27221</v>
      </c>
      <c r="G51" s="114">
        <v>28120</v>
      </c>
      <c r="H51" s="114">
        <v>28694</v>
      </c>
      <c r="I51" s="114">
        <v>27645</v>
      </c>
      <c r="J51" s="140">
        <v>27758</v>
      </c>
      <c r="K51" s="114">
        <v>-537</v>
      </c>
      <c r="L51" s="116">
        <v>-1.9345774191224152</v>
      </c>
    </row>
    <row r="52" spans="1:12" s="110" customFormat="1" ht="15" customHeight="1" x14ac:dyDescent="0.2">
      <c r="A52" s="120"/>
      <c r="B52" s="119"/>
      <c r="C52" s="258" t="s">
        <v>107</v>
      </c>
      <c r="E52" s="113">
        <v>48.238224723801558</v>
      </c>
      <c r="F52" s="115">
        <v>25368</v>
      </c>
      <c r="G52" s="114">
        <v>26107</v>
      </c>
      <c r="H52" s="114">
        <v>25898</v>
      </c>
      <c r="I52" s="114">
        <v>24766</v>
      </c>
      <c r="J52" s="140">
        <v>25248</v>
      </c>
      <c r="K52" s="114">
        <v>120</v>
      </c>
      <c r="L52" s="116">
        <v>0.47528517110266161</v>
      </c>
    </row>
    <row r="53" spans="1:12" s="110" customFormat="1" ht="15" customHeight="1" x14ac:dyDescent="0.2">
      <c r="A53" s="120"/>
      <c r="B53" s="119"/>
      <c r="C53" s="258" t="s">
        <v>187</v>
      </c>
      <c r="D53" s="110" t="s">
        <v>193</v>
      </c>
      <c r="E53" s="113">
        <v>22.21567247903554</v>
      </c>
      <c r="F53" s="115">
        <v>11683</v>
      </c>
      <c r="G53" s="114">
        <v>13124</v>
      </c>
      <c r="H53" s="114">
        <v>12942</v>
      </c>
      <c r="I53" s="114">
        <v>10710</v>
      </c>
      <c r="J53" s="140">
        <v>11667</v>
      </c>
      <c r="K53" s="114">
        <v>16</v>
      </c>
      <c r="L53" s="116">
        <v>0.13713893888746037</v>
      </c>
    </row>
    <row r="54" spans="1:12" s="110" customFormat="1" ht="15" customHeight="1" x14ac:dyDescent="0.2">
      <c r="A54" s="120"/>
      <c r="B54" s="119"/>
      <c r="D54" s="267" t="s">
        <v>194</v>
      </c>
      <c r="E54" s="113">
        <v>48.437901224000683</v>
      </c>
      <c r="F54" s="115">
        <v>5659</v>
      </c>
      <c r="G54" s="114">
        <v>6350</v>
      </c>
      <c r="H54" s="114">
        <v>6373</v>
      </c>
      <c r="I54" s="114">
        <v>5204</v>
      </c>
      <c r="J54" s="140">
        <v>5656</v>
      </c>
      <c r="K54" s="114">
        <v>3</v>
      </c>
      <c r="L54" s="116">
        <v>5.3041018387553041E-2</v>
      </c>
    </row>
    <row r="55" spans="1:12" s="110" customFormat="1" ht="15" customHeight="1" x14ac:dyDescent="0.2">
      <c r="A55" s="120"/>
      <c r="B55" s="119"/>
      <c r="D55" s="267" t="s">
        <v>195</v>
      </c>
      <c r="E55" s="113">
        <v>51.562098775999317</v>
      </c>
      <c r="F55" s="115">
        <v>6024</v>
      </c>
      <c r="G55" s="114">
        <v>6774</v>
      </c>
      <c r="H55" s="114">
        <v>6569</v>
      </c>
      <c r="I55" s="114">
        <v>5506</v>
      </c>
      <c r="J55" s="140">
        <v>6011</v>
      </c>
      <c r="K55" s="114">
        <v>13</v>
      </c>
      <c r="L55" s="116">
        <v>0.21627017135252039</v>
      </c>
    </row>
    <row r="56" spans="1:12" s="110" customFormat="1" ht="15" customHeight="1" x14ac:dyDescent="0.2">
      <c r="A56" s="120"/>
      <c r="B56" s="119" t="s">
        <v>196</v>
      </c>
      <c r="C56" s="258"/>
      <c r="E56" s="113">
        <v>47.951364627417803</v>
      </c>
      <c r="F56" s="115">
        <v>205193</v>
      </c>
      <c r="G56" s="114">
        <v>205284</v>
      </c>
      <c r="H56" s="114">
        <v>207509</v>
      </c>
      <c r="I56" s="114">
        <v>205748</v>
      </c>
      <c r="J56" s="140">
        <v>205813</v>
      </c>
      <c r="K56" s="114">
        <v>-620</v>
      </c>
      <c r="L56" s="116">
        <v>-0.30124433344832446</v>
      </c>
    </row>
    <row r="57" spans="1:12" s="110" customFormat="1" ht="15" customHeight="1" x14ac:dyDescent="0.2">
      <c r="A57" s="120"/>
      <c r="B57" s="119"/>
      <c r="C57" s="258" t="s">
        <v>106</v>
      </c>
      <c r="E57" s="113">
        <v>50.872105773588771</v>
      </c>
      <c r="F57" s="115">
        <v>104386</v>
      </c>
      <c r="G57" s="114">
        <v>104466</v>
      </c>
      <c r="H57" s="114">
        <v>106042</v>
      </c>
      <c r="I57" s="114">
        <v>104973</v>
      </c>
      <c r="J57" s="140">
        <v>104970</v>
      </c>
      <c r="K57" s="114">
        <v>-584</v>
      </c>
      <c r="L57" s="116">
        <v>-0.5563494331713823</v>
      </c>
    </row>
    <row r="58" spans="1:12" s="110" customFormat="1" ht="15" customHeight="1" x14ac:dyDescent="0.2">
      <c r="A58" s="120"/>
      <c r="B58" s="119"/>
      <c r="C58" s="258" t="s">
        <v>107</v>
      </c>
      <c r="E58" s="113">
        <v>49.127894226411229</v>
      </c>
      <c r="F58" s="115">
        <v>100807</v>
      </c>
      <c r="G58" s="114">
        <v>100818</v>
      </c>
      <c r="H58" s="114">
        <v>101467</v>
      </c>
      <c r="I58" s="114">
        <v>100775</v>
      </c>
      <c r="J58" s="140">
        <v>100843</v>
      </c>
      <c r="K58" s="114">
        <v>-36</v>
      </c>
      <c r="L58" s="116">
        <v>-3.5699056949912239E-2</v>
      </c>
    </row>
    <row r="59" spans="1:12" s="110" customFormat="1" ht="15" customHeight="1" x14ac:dyDescent="0.2">
      <c r="A59" s="120"/>
      <c r="B59" s="119"/>
      <c r="C59" s="258" t="s">
        <v>105</v>
      </c>
      <c r="D59" s="110" t="s">
        <v>197</v>
      </c>
      <c r="E59" s="113">
        <v>91.451950115257347</v>
      </c>
      <c r="F59" s="115">
        <v>187653</v>
      </c>
      <c r="G59" s="114">
        <v>187738</v>
      </c>
      <c r="H59" s="114">
        <v>189943</v>
      </c>
      <c r="I59" s="114">
        <v>188505</v>
      </c>
      <c r="J59" s="140">
        <v>188697</v>
      </c>
      <c r="K59" s="114">
        <v>-1044</v>
      </c>
      <c r="L59" s="116">
        <v>-0.55326793748708247</v>
      </c>
    </row>
    <row r="60" spans="1:12" s="110" customFormat="1" ht="15" customHeight="1" x14ac:dyDescent="0.2">
      <c r="A60" s="120"/>
      <c r="B60" s="119"/>
      <c r="C60" s="258"/>
      <c r="D60" s="267" t="s">
        <v>198</v>
      </c>
      <c r="E60" s="113">
        <v>49.128977421091058</v>
      </c>
      <c r="F60" s="115">
        <v>92192</v>
      </c>
      <c r="G60" s="114">
        <v>92270</v>
      </c>
      <c r="H60" s="114">
        <v>93866</v>
      </c>
      <c r="I60" s="114">
        <v>93010</v>
      </c>
      <c r="J60" s="140">
        <v>93052</v>
      </c>
      <c r="K60" s="114">
        <v>-860</v>
      </c>
      <c r="L60" s="116">
        <v>-0.92421441774491686</v>
      </c>
    </row>
    <row r="61" spans="1:12" s="110" customFormat="1" ht="15" customHeight="1" x14ac:dyDescent="0.2">
      <c r="A61" s="120"/>
      <c r="B61" s="119"/>
      <c r="C61" s="258"/>
      <c r="D61" s="267" t="s">
        <v>199</v>
      </c>
      <c r="E61" s="113">
        <v>50.871022578908942</v>
      </c>
      <c r="F61" s="115">
        <v>95461</v>
      </c>
      <c r="G61" s="114">
        <v>95468</v>
      </c>
      <c r="H61" s="114">
        <v>96077</v>
      </c>
      <c r="I61" s="114">
        <v>95495</v>
      </c>
      <c r="J61" s="140">
        <v>95645</v>
      </c>
      <c r="K61" s="114">
        <v>-184</v>
      </c>
      <c r="L61" s="116">
        <v>-0.19237806471849025</v>
      </c>
    </row>
    <row r="62" spans="1:12" s="110" customFormat="1" ht="15" customHeight="1" x14ac:dyDescent="0.2">
      <c r="A62" s="120"/>
      <c r="B62" s="119"/>
      <c r="C62" s="258"/>
      <c r="D62" s="258" t="s">
        <v>200</v>
      </c>
      <c r="E62" s="113">
        <v>8.5480498847426567</v>
      </c>
      <c r="F62" s="115">
        <v>17540</v>
      </c>
      <c r="G62" s="114">
        <v>17546</v>
      </c>
      <c r="H62" s="114">
        <v>17566</v>
      </c>
      <c r="I62" s="114">
        <v>17243</v>
      </c>
      <c r="J62" s="140">
        <v>17116</v>
      </c>
      <c r="K62" s="114">
        <v>424</v>
      </c>
      <c r="L62" s="116">
        <v>2.4772143024071043</v>
      </c>
    </row>
    <row r="63" spans="1:12" s="110" customFormat="1" ht="15" customHeight="1" x14ac:dyDescent="0.2">
      <c r="A63" s="120"/>
      <c r="B63" s="119"/>
      <c r="C63" s="258"/>
      <c r="D63" s="267" t="s">
        <v>198</v>
      </c>
      <c r="E63" s="113">
        <v>69.521094640820976</v>
      </c>
      <c r="F63" s="115">
        <v>12194</v>
      </c>
      <c r="G63" s="114">
        <v>12196</v>
      </c>
      <c r="H63" s="114">
        <v>12176</v>
      </c>
      <c r="I63" s="114">
        <v>11963</v>
      </c>
      <c r="J63" s="140">
        <v>11918</v>
      </c>
      <c r="K63" s="114">
        <v>276</v>
      </c>
      <c r="L63" s="116">
        <v>2.3158248028192649</v>
      </c>
    </row>
    <row r="64" spans="1:12" s="110" customFormat="1" ht="15" customHeight="1" x14ac:dyDescent="0.2">
      <c r="A64" s="120"/>
      <c r="B64" s="119"/>
      <c r="C64" s="258"/>
      <c r="D64" s="267" t="s">
        <v>199</v>
      </c>
      <c r="E64" s="113">
        <v>30.47890535917902</v>
      </c>
      <c r="F64" s="115">
        <v>5346</v>
      </c>
      <c r="G64" s="114">
        <v>5350</v>
      </c>
      <c r="H64" s="114">
        <v>5390</v>
      </c>
      <c r="I64" s="114">
        <v>5280</v>
      </c>
      <c r="J64" s="140">
        <v>5198</v>
      </c>
      <c r="K64" s="114">
        <v>148</v>
      </c>
      <c r="L64" s="116">
        <v>2.8472489419007312</v>
      </c>
    </row>
    <row r="65" spans="1:12" s="110" customFormat="1" ht="15" customHeight="1" x14ac:dyDescent="0.2">
      <c r="A65" s="120"/>
      <c r="B65" s="119" t="s">
        <v>201</v>
      </c>
      <c r="C65" s="258"/>
      <c r="E65" s="113">
        <v>33.135943952009612</v>
      </c>
      <c r="F65" s="115">
        <v>141795</v>
      </c>
      <c r="G65" s="114">
        <v>141057</v>
      </c>
      <c r="H65" s="114">
        <v>140962</v>
      </c>
      <c r="I65" s="114">
        <v>139393</v>
      </c>
      <c r="J65" s="140">
        <v>136739</v>
      </c>
      <c r="K65" s="114">
        <v>5056</v>
      </c>
      <c r="L65" s="116">
        <v>3.697555196396054</v>
      </c>
    </row>
    <row r="66" spans="1:12" s="110" customFormat="1" ht="15" customHeight="1" x14ac:dyDescent="0.2">
      <c r="A66" s="120"/>
      <c r="B66" s="119"/>
      <c r="C66" s="258" t="s">
        <v>106</v>
      </c>
      <c r="E66" s="113">
        <v>57.614161289185091</v>
      </c>
      <c r="F66" s="115">
        <v>81694</v>
      </c>
      <c r="G66" s="114">
        <v>81438</v>
      </c>
      <c r="H66" s="114">
        <v>81790</v>
      </c>
      <c r="I66" s="114">
        <v>80994</v>
      </c>
      <c r="J66" s="140">
        <v>79488</v>
      </c>
      <c r="K66" s="114">
        <v>2206</v>
      </c>
      <c r="L66" s="116">
        <v>2.7752616747181964</v>
      </c>
    </row>
    <row r="67" spans="1:12" s="110" customFormat="1" ht="15" customHeight="1" x14ac:dyDescent="0.2">
      <c r="A67" s="120"/>
      <c r="B67" s="119"/>
      <c r="C67" s="258" t="s">
        <v>107</v>
      </c>
      <c r="E67" s="113">
        <v>42.385838710814909</v>
      </c>
      <c r="F67" s="115">
        <v>60101</v>
      </c>
      <c r="G67" s="114">
        <v>59619</v>
      </c>
      <c r="H67" s="114">
        <v>59172</v>
      </c>
      <c r="I67" s="114">
        <v>58399</v>
      </c>
      <c r="J67" s="140">
        <v>57251</v>
      </c>
      <c r="K67" s="114">
        <v>2850</v>
      </c>
      <c r="L67" s="116">
        <v>4.9780789855199039</v>
      </c>
    </row>
    <row r="68" spans="1:12" s="110" customFormat="1" ht="15" customHeight="1" x14ac:dyDescent="0.2">
      <c r="A68" s="120"/>
      <c r="B68" s="119"/>
      <c r="C68" s="258" t="s">
        <v>105</v>
      </c>
      <c r="D68" s="110" t="s">
        <v>202</v>
      </c>
      <c r="E68" s="113">
        <v>23.072040622024755</v>
      </c>
      <c r="F68" s="115">
        <v>32715</v>
      </c>
      <c r="G68" s="114">
        <v>32485</v>
      </c>
      <c r="H68" s="114">
        <v>32212</v>
      </c>
      <c r="I68" s="114">
        <v>31766</v>
      </c>
      <c r="J68" s="140">
        <v>30141</v>
      </c>
      <c r="K68" s="114">
        <v>2574</v>
      </c>
      <c r="L68" s="116">
        <v>8.5398626455658402</v>
      </c>
    </row>
    <row r="69" spans="1:12" s="110" customFormat="1" ht="15" customHeight="1" x14ac:dyDescent="0.2">
      <c r="A69" s="120"/>
      <c r="B69" s="119"/>
      <c r="C69" s="258"/>
      <c r="D69" s="267" t="s">
        <v>198</v>
      </c>
      <c r="E69" s="113">
        <v>52.193183554944213</v>
      </c>
      <c r="F69" s="115">
        <v>17075</v>
      </c>
      <c r="G69" s="114">
        <v>16975</v>
      </c>
      <c r="H69" s="114">
        <v>16882</v>
      </c>
      <c r="I69" s="114">
        <v>16608</v>
      </c>
      <c r="J69" s="140">
        <v>15719</v>
      </c>
      <c r="K69" s="114">
        <v>1356</v>
      </c>
      <c r="L69" s="116">
        <v>8.6265029582034476</v>
      </c>
    </row>
    <row r="70" spans="1:12" s="110" customFormat="1" ht="15" customHeight="1" x14ac:dyDescent="0.2">
      <c r="A70" s="120"/>
      <c r="B70" s="119"/>
      <c r="C70" s="258"/>
      <c r="D70" s="267" t="s">
        <v>199</v>
      </c>
      <c r="E70" s="113">
        <v>47.806816445055787</v>
      </c>
      <c r="F70" s="115">
        <v>15640</v>
      </c>
      <c r="G70" s="114">
        <v>15510</v>
      </c>
      <c r="H70" s="114">
        <v>15330</v>
      </c>
      <c r="I70" s="114">
        <v>15158</v>
      </c>
      <c r="J70" s="140">
        <v>14422</v>
      </c>
      <c r="K70" s="114">
        <v>1218</v>
      </c>
      <c r="L70" s="116">
        <v>8.4454305921508812</v>
      </c>
    </row>
    <row r="71" spans="1:12" s="110" customFormat="1" ht="15" customHeight="1" x14ac:dyDescent="0.2">
      <c r="A71" s="120"/>
      <c r="B71" s="119"/>
      <c r="C71" s="258"/>
      <c r="D71" s="110" t="s">
        <v>203</v>
      </c>
      <c r="E71" s="113">
        <v>71.299411121689758</v>
      </c>
      <c r="F71" s="115">
        <v>101099</v>
      </c>
      <c r="G71" s="114">
        <v>100648</v>
      </c>
      <c r="H71" s="114">
        <v>100782</v>
      </c>
      <c r="I71" s="114">
        <v>99792</v>
      </c>
      <c r="J71" s="140">
        <v>98808</v>
      </c>
      <c r="K71" s="114">
        <v>2291</v>
      </c>
      <c r="L71" s="116">
        <v>2.3186381669500444</v>
      </c>
    </row>
    <row r="72" spans="1:12" s="110" customFormat="1" ht="15" customHeight="1" x14ac:dyDescent="0.2">
      <c r="A72" s="120"/>
      <c r="B72" s="119"/>
      <c r="C72" s="258"/>
      <c r="D72" s="267" t="s">
        <v>198</v>
      </c>
      <c r="E72" s="113">
        <v>58.920464099545988</v>
      </c>
      <c r="F72" s="115">
        <v>59568</v>
      </c>
      <c r="G72" s="114">
        <v>59428</v>
      </c>
      <c r="H72" s="114">
        <v>59811</v>
      </c>
      <c r="I72" s="114">
        <v>59350</v>
      </c>
      <c r="J72" s="140">
        <v>58766</v>
      </c>
      <c r="K72" s="114">
        <v>802</v>
      </c>
      <c r="L72" s="116">
        <v>1.364734710546915</v>
      </c>
    </row>
    <row r="73" spans="1:12" s="110" customFormat="1" ht="15" customHeight="1" x14ac:dyDescent="0.2">
      <c r="A73" s="120"/>
      <c r="B73" s="119"/>
      <c r="C73" s="258"/>
      <c r="D73" s="267" t="s">
        <v>199</v>
      </c>
      <c r="E73" s="113">
        <v>41.079535900454012</v>
      </c>
      <c r="F73" s="115">
        <v>41531</v>
      </c>
      <c r="G73" s="114">
        <v>41220</v>
      </c>
      <c r="H73" s="114">
        <v>40971</v>
      </c>
      <c r="I73" s="114">
        <v>40442</v>
      </c>
      <c r="J73" s="140">
        <v>40042</v>
      </c>
      <c r="K73" s="114">
        <v>1489</v>
      </c>
      <c r="L73" s="116">
        <v>3.7185954747515111</v>
      </c>
    </row>
    <row r="74" spans="1:12" s="110" customFormat="1" ht="15" customHeight="1" x14ac:dyDescent="0.2">
      <c r="A74" s="120"/>
      <c r="B74" s="119"/>
      <c r="C74" s="258"/>
      <c r="D74" s="110" t="s">
        <v>204</v>
      </c>
      <c r="E74" s="113">
        <v>5.6285482562854829</v>
      </c>
      <c r="F74" s="115">
        <v>7981</v>
      </c>
      <c r="G74" s="114">
        <v>7924</v>
      </c>
      <c r="H74" s="114">
        <v>7968</v>
      </c>
      <c r="I74" s="114">
        <v>7835</v>
      </c>
      <c r="J74" s="140">
        <v>7790</v>
      </c>
      <c r="K74" s="114">
        <v>191</v>
      </c>
      <c r="L74" s="116">
        <v>2.4518613607188704</v>
      </c>
    </row>
    <row r="75" spans="1:12" s="110" customFormat="1" ht="15" customHeight="1" x14ac:dyDescent="0.2">
      <c r="A75" s="120"/>
      <c r="B75" s="119"/>
      <c r="C75" s="258"/>
      <c r="D75" s="267" t="s">
        <v>198</v>
      </c>
      <c r="E75" s="113">
        <v>63.287808545295078</v>
      </c>
      <c r="F75" s="115">
        <v>5051</v>
      </c>
      <c r="G75" s="114">
        <v>5035</v>
      </c>
      <c r="H75" s="114">
        <v>5097</v>
      </c>
      <c r="I75" s="114">
        <v>5036</v>
      </c>
      <c r="J75" s="140">
        <v>5003</v>
      </c>
      <c r="K75" s="114">
        <v>48</v>
      </c>
      <c r="L75" s="116">
        <v>0.95942434539276433</v>
      </c>
    </row>
    <row r="76" spans="1:12" s="110" customFormat="1" ht="15" customHeight="1" x14ac:dyDescent="0.2">
      <c r="A76" s="120"/>
      <c r="B76" s="119"/>
      <c r="C76" s="258"/>
      <c r="D76" s="267" t="s">
        <v>199</v>
      </c>
      <c r="E76" s="113">
        <v>36.712191454704922</v>
      </c>
      <c r="F76" s="115">
        <v>2930</v>
      </c>
      <c r="G76" s="114">
        <v>2889</v>
      </c>
      <c r="H76" s="114">
        <v>2871</v>
      </c>
      <c r="I76" s="114">
        <v>2799</v>
      </c>
      <c r="J76" s="140">
        <v>2787</v>
      </c>
      <c r="K76" s="114">
        <v>143</v>
      </c>
      <c r="L76" s="116">
        <v>5.1309651955507718</v>
      </c>
    </row>
    <row r="77" spans="1:12" s="110" customFormat="1" ht="15" customHeight="1" x14ac:dyDescent="0.2">
      <c r="A77" s="533"/>
      <c r="B77" s="119" t="s">
        <v>205</v>
      </c>
      <c r="C77" s="268"/>
      <c r="D77" s="182"/>
      <c r="E77" s="113">
        <v>6.623216075939605</v>
      </c>
      <c r="F77" s="115">
        <v>28342</v>
      </c>
      <c r="G77" s="114">
        <v>28573</v>
      </c>
      <c r="H77" s="114">
        <v>29185</v>
      </c>
      <c r="I77" s="114">
        <v>28462</v>
      </c>
      <c r="J77" s="140">
        <v>28848</v>
      </c>
      <c r="K77" s="114">
        <v>-506</v>
      </c>
      <c r="L77" s="116">
        <v>-1.7540210759844703</v>
      </c>
    </row>
    <row r="78" spans="1:12" s="110" customFormat="1" ht="15" customHeight="1" x14ac:dyDescent="0.2">
      <c r="A78" s="120"/>
      <c r="B78" s="119"/>
      <c r="C78" s="268" t="s">
        <v>106</v>
      </c>
      <c r="D78" s="182"/>
      <c r="E78" s="113">
        <v>57.162514995413169</v>
      </c>
      <c r="F78" s="115">
        <v>16201</v>
      </c>
      <c r="G78" s="114">
        <v>16293</v>
      </c>
      <c r="H78" s="114">
        <v>16696</v>
      </c>
      <c r="I78" s="114">
        <v>16269</v>
      </c>
      <c r="J78" s="140">
        <v>16485</v>
      </c>
      <c r="K78" s="114">
        <v>-284</v>
      </c>
      <c r="L78" s="116">
        <v>-1.7227782832878373</v>
      </c>
    </row>
    <row r="79" spans="1:12" s="110" customFormat="1" ht="15" customHeight="1" x14ac:dyDescent="0.2">
      <c r="A79" s="123"/>
      <c r="B79" s="124"/>
      <c r="C79" s="260" t="s">
        <v>107</v>
      </c>
      <c r="D79" s="261"/>
      <c r="E79" s="125">
        <v>42.837485004586831</v>
      </c>
      <c r="F79" s="143">
        <v>12141</v>
      </c>
      <c r="G79" s="144">
        <v>12280</v>
      </c>
      <c r="H79" s="144">
        <v>12489</v>
      </c>
      <c r="I79" s="144">
        <v>12193</v>
      </c>
      <c r="J79" s="145">
        <v>12363</v>
      </c>
      <c r="K79" s="144">
        <v>-222</v>
      </c>
      <c r="L79" s="146">
        <v>-1.7956806600339723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427919</v>
      </c>
      <c r="E11" s="114">
        <v>429141</v>
      </c>
      <c r="F11" s="114">
        <v>432248</v>
      </c>
      <c r="G11" s="114">
        <v>426014</v>
      </c>
      <c r="H11" s="140">
        <v>424406</v>
      </c>
      <c r="I11" s="115">
        <v>3513</v>
      </c>
      <c r="J11" s="116">
        <v>0.82774513084169399</v>
      </c>
    </row>
    <row r="12" spans="1:15" s="110" customFormat="1" ht="24.95" customHeight="1" x14ac:dyDescent="0.2">
      <c r="A12" s="193" t="s">
        <v>132</v>
      </c>
      <c r="B12" s="194" t="s">
        <v>133</v>
      </c>
      <c r="C12" s="113">
        <v>7.1275171235677781E-2</v>
      </c>
      <c r="D12" s="115">
        <v>305</v>
      </c>
      <c r="E12" s="114">
        <v>363</v>
      </c>
      <c r="F12" s="114">
        <v>424</v>
      </c>
      <c r="G12" s="114">
        <v>405</v>
      </c>
      <c r="H12" s="140">
        <v>379</v>
      </c>
      <c r="I12" s="115">
        <v>-74</v>
      </c>
      <c r="J12" s="116">
        <v>-19.525065963060687</v>
      </c>
    </row>
    <row r="13" spans="1:15" s="110" customFormat="1" ht="24.95" customHeight="1" x14ac:dyDescent="0.2">
      <c r="A13" s="193" t="s">
        <v>134</v>
      </c>
      <c r="B13" s="199" t="s">
        <v>214</v>
      </c>
      <c r="C13" s="113">
        <v>1.3448806900371333</v>
      </c>
      <c r="D13" s="115">
        <v>5755</v>
      </c>
      <c r="E13" s="114">
        <v>5589</v>
      </c>
      <c r="F13" s="114">
        <v>5484</v>
      </c>
      <c r="G13" s="114">
        <v>5441</v>
      </c>
      <c r="H13" s="140">
        <v>5327</v>
      </c>
      <c r="I13" s="115">
        <v>428</v>
      </c>
      <c r="J13" s="116">
        <v>8.0345410174582312</v>
      </c>
    </row>
    <row r="14" spans="1:15" s="287" customFormat="1" ht="24" customHeight="1" x14ac:dyDescent="0.2">
      <c r="A14" s="193" t="s">
        <v>215</v>
      </c>
      <c r="B14" s="199" t="s">
        <v>137</v>
      </c>
      <c r="C14" s="113">
        <v>19.676153664595404</v>
      </c>
      <c r="D14" s="115">
        <v>84198</v>
      </c>
      <c r="E14" s="114">
        <v>84468</v>
      </c>
      <c r="F14" s="114">
        <v>68097</v>
      </c>
      <c r="G14" s="114">
        <v>67476</v>
      </c>
      <c r="H14" s="140">
        <v>66745</v>
      </c>
      <c r="I14" s="115">
        <v>17453</v>
      </c>
      <c r="J14" s="116">
        <v>26.148775189152744</v>
      </c>
      <c r="K14" s="110"/>
      <c r="L14" s="110"/>
      <c r="M14" s="110"/>
      <c r="N14" s="110"/>
      <c r="O14" s="110"/>
    </row>
    <row r="15" spans="1:15" s="110" customFormat="1" ht="24.75" customHeight="1" x14ac:dyDescent="0.2">
      <c r="A15" s="193" t="s">
        <v>216</v>
      </c>
      <c r="B15" s="199" t="s">
        <v>217</v>
      </c>
      <c r="C15" s="113">
        <v>0.70317045983001458</v>
      </c>
      <c r="D15" s="115">
        <v>3009</v>
      </c>
      <c r="E15" s="114">
        <v>3063</v>
      </c>
      <c r="F15" s="114">
        <v>3059</v>
      </c>
      <c r="G15" s="114">
        <v>3055</v>
      </c>
      <c r="H15" s="140">
        <v>3070</v>
      </c>
      <c r="I15" s="115">
        <v>-61</v>
      </c>
      <c r="J15" s="116">
        <v>-1.9869706840390879</v>
      </c>
    </row>
    <row r="16" spans="1:15" s="287" customFormat="1" ht="24.95" customHeight="1" x14ac:dyDescent="0.2">
      <c r="A16" s="193" t="s">
        <v>218</v>
      </c>
      <c r="B16" s="199" t="s">
        <v>141</v>
      </c>
      <c r="C16" s="113">
        <v>18.20811882622646</v>
      </c>
      <c r="D16" s="115">
        <v>77916</v>
      </c>
      <c r="E16" s="114">
        <v>78080</v>
      </c>
      <c r="F16" s="114">
        <v>61691</v>
      </c>
      <c r="G16" s="114">
        <v>61080</v>
      </c>
      <c r="H16" s="140">
        <v>60248</v>
      </c>
      <c r="I16" s="115">
        <v>17668</v>
      </c>
      <c r="J16" s="116">
        <v>29.325454786880893</v>
      </c>
      <c r="K16" s="110"/>
      <c r="L16" s="110"/>
      <c r="M16" s="110"/>
      <c r="N16" s="110"/>
      <c r="O16" s="110"/>
    </row>
    <row r="17" spans="1:15" s="110" customFormat="1" ht="24.95" customHeight="1" x14ac:dyDescent="0.2">
      <c r="A17" s="193" t="s">
        <v>219</v>
      </c>
      <c r="B17" s="199" t="s">
        <v>220</v>
      </c>
      <c r="C17" s="113">
        <v>0.76486437853892908</v>
      </c>
      <c r="D17" s="115">
        <v>3273</v>
      </c>
      <c r="E17" s="114">
        <v>3325</v>
      </c>
      <c r="F17" s="114">
        <v>3347</v>
      </c>
      <c r="G17" s="114">
        <v>3341</v>
      </c>
      <c r="H17" s="140">
        <v>3427</v>
      </c>
      <c r="I17" s="115">
        <v>-154</v>
      </c>
      <c r="J17" s="116">
        <v>-4.4937262912168077</v>
      </c>
    </row>
    <row r="18" spans="1:15" s="287" customFormat="1" ht="24.95" customHeight="1" x14ac:dyDescent="0.2">
      <c r="A18" s="201" t="s">
        <v>144</v>
      </c>
      <c r="B18" s="202" t="s">
        <v>145</v>
      </c>
      <c r="C18" s="113">
        <v>3.4721524400645918</v>
      </c>
      <c r="D18" s="115">
        <v>14858</v>
      </c>
      <c r="E18" s="114">
        <v>14737</v>
      </c>
      <c r="F18" s="114">
        <v>14824</v>
      </c>
      <c r="G18" s="114">
        <v>14520</v>
      </c>
      <c r="H18" s="140">
        <v>14345</v>
      </c>
      <c r="I18" s="115">
        <v>513</v>
      </c>
      <c r="J18" s="116">
        <v>3.576158940397351</v>
      </c>
      <c r="K18" s="110"/>
      <c r="L18" s="110"/>
      <c r="M18" s="110"/>
      <c r="N18" s="110"/>
      <c r="O18" s="110"/>
    </row>
    <row r="19" spans="1:15" s="110" customFormat="1" ht="24.95" customHeight="1" x14ac:dyDescent="0.2">
      <c r="A19" s="193" t="s">
        <v>146</v>
      </c>
      <c r="B19" s="199" t="s">
        <v>147</v>
      </c>
      <c r="C19" s="113">
        <v>8.609573307097838</v>
      </c>
      <c r="D19" s="115">
        <v>36842</v>
      </c>
      <c r="E19" s="114">
        <v>37395</v>
      </c>
      <c r="F19" s="114">
        <v>37427</v>
      </c>
      <c r="G19" s="114">
        <v>36919</v>
      </c>
      <c r="H19" s="140">
        <v>37172</v>
      </c>
      <c r="I19" s="115">
        <v>-330</v>
      </c>
      <c r="J19" s="116">
        <v>-0.8877649843968578</v>
      </c>
    </row>
    <row r="20" spans="1:15" s="287" customFormat="1" ht="24.95" customHeight="1" x14ac:dyDescent="0.2">
      <c r="A20" s="193" t="s">
        <v>148</v>
      </c>
      <c r="B20" s="199" t="s">
        <v>149</v>
      </c>
      <c r="C20" s="113">
        <v>2.8690009090505448</v>
      </c>
      <c r="D20" s="115">
        <v>12277</v>
      </c>
      <c r="E20" s="114">
        <v>12770</v>
      </c>
      <c r="F20" s="114">
        <v>12672</v>
      </c>
      <c r="G20" s="114">
        <v>12193</v>
      </c>
      <c r="H20" s="140">
        <v>12080</v>
      </c>
      <c r="I20" s="115">
        <v>197</v>
      </c>
      <c r="J20" s="116">
        <v>1.630794701986755</v>
      </c>
      <c r="K20" s="110"/>
      <c r="L20" s="110"/>
      <c r="M20" s="110"/>
      <c r="N20" s="110"/>
      <c r="O20" s="110"/>
    </row>
    <row r="21" spans="1:15" s="110" customFormat="1" ht="24.95" customHeight="1" x14ac:dyDescent="0.2">
      <c r="A21" s="201" t="s">
        <v>150</v>
      </c>
      <c r="B21" s="202" t="s">
        <v>151</v>
      </c>
      <c r="C21" s="113">
        <v>3.0157576550702352</v>
      </c>
      <c r="D21" s="115">
        <v>12905</v>
      </c>
      <c r="E21" s="114">
        <v>13261</v>
      </c>
      <c r="F21" s="114">
        <v>13644</v>
      </c>
      <c r="G21" s="114">
        <v>13416</v>
      </c>
      <c r="H21" s="140">
        <v>13132</v>
      </c>
      <c r="I21" s="115">
        <v>-227</v>
      </c>
      <c r="J21" s="116">
        <v>-1.7286018885166006</v>
      </c>
    </row>
    <row r="22" spans="1:15" s="110" customFormat="1" ht="24.95" customHeight="1" x14ac:dyDescent="0.2">
      <c r="A22" s="201" t="s">
        <v>152</v>
      </c>
      <c r="B22" s="199" t="s">
        <v>153</v>
      </c>
      <c r="C22" s="113">
        <v>7.4443995242090208</v>
      </c>
      <c r="D22" s="115">
        <v>31856</v>
      </c>
      <c r="E22" s="114">
        <v>31646</v>
      </c>
      <c r="F22" s="114">
        <v>31514</v>
      </c>
      <c r="G22" s="114">
        <v>31002</v>
      </c>
      <c r="H22" s="140">
        <v>30671</v>
      </c>
      <c r="I22" s="115">
        <v>1185</v>
      </c>
      <c r="J22" s="116">
        <v>3.8635844934954844</v>
      </c>
    </row>
    <row r="23" spans="1:15" s="110" customFormat="1" ht="24.95" customHeight="1" x14ac:dyDescent="0.2">
      <c r="A23" s="193" t="s">
        <v>154</v>
      </c>
      <c r="B23" s="199" t="s">
        <v>155</v>
      </c>
      <c r="C23" s="113">
        <v>6.8854152304524918</v>
      </c>
      <c r="D23" s="115">
        <v>29464</v>
      </c>
      <c r="E23" s="114">
        <v>29319</v>
      </c>
      <c r="F23" s="114">
        <v>29300</v>
      </c>
      <c r="G23" s="114">
        <v>28655</v>
      </c>
      <c r="H23" s="140">
        <v>28718</v>
      </c>
      <c r="I23" s="115">
        <v>746</v>
      </c>
      <c r="J23" s="116">
        <v>2.5976739327251201</v>
      </c>
    </row>
    <row r="24" spans="1:15" s="110" customFormat="1" ht="24.95" customHeight="1" x14ac:dyDescent="0.2">
      <c r="A24" s="193" t="s">
        <v>156</v>
      </c>
      <c r="B24" s="199" t="s">
        <v>221</v>
      </c>
      <c r="C24" s="113">
        <v>12.926278104033708</v>
      </c>
      <c r="D24" s="115">
        <v>55314</v>
      </c>
      <c r="E24" s="114">
        <v>54844</v>
      </c>
      <c r="F24" s="114">
        <v>73984</v>
      </c>
      <c r="G24" s="114">
        <v>73513</v>
      </c>
      <c r="H24" s="140">
        <v>72987</v>
      </c>
      <c r="I24" s="115">
        <v>-17673</v>
      </c>
      <c r="J24" s="116">
        <v>-24.213901105676353</v>
      </c>
    </row>
    <row r="25" spans="1:15" s="110" customFormat="1" ht="24.95" customHeight="1" x14ac:dyDescent="0.2">
      <c r="A25" s="193" t="s">
        <v>222</v>
      </c>
      <c r="B25" s="204" t="s">
        <v>159</v>
      </c>
      <c r="C25" s="113">
        <v>4.3648447486557034</v>
      </c>
      <c r="D25" s="115">
        <v>18678</v>
      </c>
      <c r="E25" s="114">
        <v>19191</v>
      </c>
      <c r="F25" s="114">
        <v>19423</v>
      </c>
      <c r="G25" s="114">
        <v>18814</v>
      </c>
      <c r="H25" s="140">
        <v>18515</v>
      </c>
      <c r="I25" s="115">
        <v>163</v>
      </c>
      <c r="J25" s="116">
        <v>0.88036726978125845</v>
      </c>
    </row>
    <row r="26" spans="1:15" s="110" customFormat="1" ht="24.95" customHeight="1" x14ac:dyDescent="0.2">
      <c r="A26" s="201">
        <v>782.78300000000002</v>
      </c>
      <c r="B26" s="203" t="s">
        <v>160</v>
      </c>
      <c r="C26" s="113">
        <v>2.1321792208338493</v>
      </c>
      <c r="D26" s="115">
        <v>9124</v>
      </c>
      <c r="E26" s="114">
        <v>9331</v>
      </c>
      <c r="F26" s="114">
        <v>10630</v>
      </c>
      <c r="G26" s="114">
        <v>10536</v>
      </c>
      <c r="H26" s="140">
        <v>11252</v>
      </c>
      <c r="I26" s="115">
        <v>-2128</v>
      </c>
      <c r="J26" s="116">
        <v>-18.912193387842162</v>
      </c>
    </row>
    <row r="27" spans="1:15" s="110" customFormat="1" ht="24.95" customHeight="1" x14ac:dyDescent="0.2">
      <c r="A27" s="193" t="s">
        <v>161</v>
      </c>
      <c r="B27" s="199" t="s">
        <v>223</v>
      </c>
      <c r="C27" s="113">
        <v>6.4736550608876913</v>
      </c>
      <c r="D27" s="115">
        <v>27702</v>
      </c>
      <c r="E27" s="114">
        <v>27655</v>
      </c>
      <c r="F27" s="114">
        <v>27536</v>
      </c>
      <c r="G27" s="114">
        <v>27028</v>
      </c>
      <c r="H27" s="140">
        <v>27075</v>
      </c>
      <c r="I27" s="115">
        <v>627</v>
      </c>
      <c r="J27" s="116">
        <v>2.3157894736842106</v>
      </c>
    </row>
    <row r="28" spans="1:15" s="110" customFormat="1" ht="24.95" customHeight="1" x14ac:dyDescent="0.2">
      <c r="A28" s="193" t="s">
        <v>163</v>
      </c>
      <c r="B28" s="199" t="s">
        <v>164</v>
      </c>
      <c r="C28" s="113">
        <v>3.8448865322642836</v>
      </c>
      <c r="D28" s="115">
        <v>16453</v>
      </c>
      <c r="E28" s="114">
        <v>16473</v>
      </c>
      <c r="F28" s="114">
        <v>16102</v>
      </c>
      <c r="G28" s="114">
        <v>15894</v>
      </c>
      <c r="H28" s="140">
        <v>15859</v>
      </c>
      <c r="I28" s="115">
        <v>594</v>
      </c>
      <c r="J28" s="116">
        <v>3.745507282930828</v>
      </c>
    </row>
    <row r="29" spans="1:15" s="110" customFormat="1" ht="24.95" customHeight="1" x14ac:dyDescent="0.2">
      <c r="A29" s="193">
        <v>86</v>
      </c>
      <c r="B29" s="199" t="s">
        <v>165</v>
      </c>
      <c r="C29" s="113">
        <v>5.6209235860057625</v>
      </c>
      <c r="D29" s="115">
        <v>24053</v>
      </c>
      <c r="E29" s="114">
        <v>24061</v>
      </c>
      <c r="F29" s="114">
        <v>23777</v>
      </c>
      <c r="G29" s="114">
        <v>23560</v>
      </c>
      <c r="H29" s="140">
        <v>23539</v>
      </c>
      <c r="I29" s="115">
        <v>514</v>
      </c>
      <c r="J29" s="116">
        <v>2.1836101788521178</v>
      </c>
    </row>
    <row r="30" spans="1:15" s="110" customFormat="1" ht="24.95" customHeight="1" x14ac:dyDescent="0.2">
      <c r="A30" s="193">
        <v>87.88</v>
      </c>
      <c r="B30" s="204" t="s">
        <v>166</v>
      </c>
      <c r="C30" s="113">
        <v>5.9868806947109148</v>
      </c>
      <c r="D30" s="115">
        <v>25619</v>
      </c>
      <c r="E30" s="114">
        <v>25565</v>
      </c>
      <c r="F30" s="114">
        <v>25081</v>
      </c>
      <c r="G30" s="114">
        <v>24535</v>
      </c>
      <c r="H30" s="140">
        <v>24441</v>
      </c>
      <c r="I30" s="115">
        <v>1178</v>
      </c>
      <c r="J30" s="116">
        <v>4.8197700585082446</v>
      </c>
    </row>
    <row r="31" spans="1:15" s="110" customFormat="1" ht="24.95" customHeight="1" x14ac:dyDescent="0.2">
      <c r="A31" s="193" t="s">
        <v>167</v>
      </c>
      <c r="B31" s="199" t="s">
        <v>168</v>
      </c>
      <c r="C31" s="113">
        <v>5.2596402590209825</v>
      </c>
      <c r="D31" s="115">
        <v>22507</v>
      </c>
      <c r="E31" s="114">
        <v>22465</v>
      </c>
      <c r="F31" s="114">
        <v>22323</v>
      </c>
      <c r="G31" s="114">
        <v>22106</v>
      </c>
      <c r="H31" s="140">
        <v>22168</v>
      </c>
      <c r="I31" s="115">
        <v>339</v>
      </c>
      <c r="J31" s="116">
        <v>1.5292313244316131</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7.1275171235677781E-2</v>
      </c>
      <c r="D34" s="115">
        <v>305</v>
      </c>
      <c r="E34" s="114">
        <v>363</v>
      </c>
      <c r="F34" s="114">
        <v>424</v>
      </c>
      <c r="G34" s="114">
        <v>405</v>
      </c>
      <c r="H34" s="140">
        <v>379</v>
      </c>
      <c r="I34" s="115">
        <v>-74</v>
      </c>
      <c r="J34" s="116">
        <v>-19.525065963060687</v>
      </c>
    </row>
    <row r="35" spans="1:10" s="110" customFormat="1" ht="24.95" customHeight="1" x14ac:dyDescent="0.2">
      <c r="A35" s="292" t="s">
        <v>171</v>
      </c>
      <c r="B35" s="293" t="s">
        <v>172</v>
      </c>
      <c r="C35" s="113">
        <v>24.493186794697127</v>
      </c>
      <c r="D35" s="115">
        <v>104811</v>
      </c>
      <c r="E35" s="114">
        <v>104794</v>
      </c>
      <c r="F35" s="114">
        <v>88405</v>
      </c>
      <c r="G35" s="114">
        <v>87437</v>
      </c>
      <c r="H35" s="140">
        <v>86417</v>
      </c>
      <c r="I35" s="115">
        <v>18394</v>
      </c>
      <c r="J35" s="116">
        <v>21.28516379878959</v>
      </c>
    </row>
    <row r="36" spans="1:10" s="110" customFormat="1" ht="24.95" customHeight="1" x14ac:dyDescent="0.2">
      <c r="A36" s="294" t="s">
        <v>173</v>
      </c>
      <c r="B36" s="295" t="s">
        <v>174</v>
      </c>
      <c r="C36" s="125">
        <v>75.433434832293031</v>
      </c>
      <c r="D36" s="143">
        <v>322794</v>
      </c>
      <c r="E36" s="144">
        <v>323976</v>
      </c>
      <c r="F36" s="144">
        <v>343413</v>
      </c>
      <c r="G36" s="144">
        <v>338171</v>
      </c>
      <c r="H36" s="145">
        <v>337609</v>
      </c>
      <c r="I36" s="143">
        <v>-14815</v>
      </c>
      <c r="J36" s="146">
        <v>-4.3882123995509597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2020-09-25T09:43:38Z</dcterms:created>
  <dcterms:modified xsi:type="dcterms:W3CDTF">2020-09-28T08:09:36Z</dcterms:modified>
</cp:coreProperties>
</file>