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J75" i="24"/>
  <c r="H75" i="24"/>
  <c r="K75" i="24" s="1"/>
  <c r="G75" i="24"/>
  <c r="F75" i="24"/>
  <c r="E75" i="24"/>
  <c r="L74" i="24"/>
  <c r="J74" i="24"/>
  <c r="H74" i="24"/>
  <c r="K74" i="24" s="1"/>
  <c r="G74" i="24"/>
  <c r="F74" i="24"/>
  <c r="E74" i="24"/>
  <c r="L73" i="24"/>
  <c r="J73" i="24"/>
  <c r="H73" i="24"/>
  <c r="K73" i="24" s="1"/>
  <c r="G73" i="24"/>
  <c r="F73" i="24"/>
  <c r="E73" i="24"/>
  <c r="L72" i="24"/>
  <c r="J72" i="24"/>
  <c r="H72" i="24"/>
  <c r="K72" i="24" s="1"/>
  <c r="G72" i="24"/>
  <c r="F72" i="24"/>
  <c r="E72" i="24"/>
  <c r="L71" i="24"/>
  <c r="J71" i="24"/>
  <c r="H71" i="24"/>
  <c r="K71" i="24" s="1"/>
  <c r="G71" i="24"/>
  <c r="F71" i="24"/>
  <c r="E71" i="24"/>
  <c r="L70" i="24"/>
  <c r="H70" i="24"/>
  <c r="G70" i="24"/>
  <c r="F70" i="24"/>
  <c r="E70" i="24"/>
  <c r="L69" i="24"/>
  <c r="H69" i="24"/>
  <c r="G69" i="24"/>
  <c r="F69" i="24"/>
  <c r="E69" i="24"/>
  <c r="L68" i="24"/>
  <c r="H68" i="24"/>
  <c r="G68" i="24"/>
  <c r="F68" i="24"/>
  <c r="E68" i="24"/>
  <c r="L67" i="24"/>
  <c r="H67" i="24"/>
  <c r="G67" i="24"/>
  <c r="F67" i="24"/>
  <c r="E67" i="24"/>
  <c r="L66" i="24"/>
  <c r="H66" i="24"/>
  <c r="G66" i="24"/>
  <c r="F66" i="24"/>
  <c r="E66" i="24"/>
  <c r="L65" i="24"/>
  <c r="H65" i="24"/>
  <c r="G65" i="24"/>
  <c r="F65" i="24"/>
  <c r="E65" i="24"/>
  <c r="L64" i="24"/>
  <c r="H64" i="24"/>
  <c r="G64" i="24"/>
  <c r="F64" i="24"/>
  <c r="E64" i="24"/>
  <c r="L63" i="24"/>
  <c r="H63" i="24"/>
  <c r="G63" i="24"/>
  <c r="F63" i="24"/>
  <c r="E63" i="24"/>
  <c r="L62" i="24"/>
  <c r="H62" i="24"/>
  <c r="G62" i="24"/>
  <c r="F62" i="24"/>
  <c r="E62" i="24"/>
  <c r="L61" i="24"/>
  <c r="H61" i="24"/>
  <c r="G61" i="24"/>
  <c r="F61" i="24"/>
  <c r="E61" i="24"/>
  <c r="L60" i="24"/>
  <c r="H60" i="24"/>
  <c r="G60" i="24"/>
  <c r="F60" i="24"/>
  <c r="E60" i="24"/>
  <c r="L59" i="24"/>
  <c r="H59" i="24"/>
  <c r="G59" i="24"/>
  <c r="F59" i="24"/>
  <c r="E59" i="24"/>
  <c r="L58" i="24"/>
  <c r="H58" i="24"/>
  <c r="G58" i="24"/>
  <c r="F58" i="24"/>
  <c r="E58" i="24"/>
  <c r="L57" i="24"/>
  <c r="H57" i="24"/>
  <c r="G57" i="24"/>
  <c r="F57" i="24"/>
  <c r="E57" i="24"/>
  <c r="L56" i="24"/>
  <c r="H56" i="24"/>
  <c r="G56" i="24"/>
  <c r="F56" i="24"/>
  <c r="E56" i="24"/>
  <c r="L55" i="24"/>
  <c r="H55" i="24" s="1"/>
  <c r="G55" i="24"/>
  <c r="F55" i="24"/>
  <c r="E55" i="24"/>
  <c r="L54" i="24"/>
  <c r="H54" i="24" s="1"/>
  <c r="G54" i="24"/>
  <c r="F54" i="24"/>
  <c r="E54" i="24"/>
  <c r="L53" i="24"/>
  <c r="H53" i="24"/>
  <c r="G53" i="24"/>
  <c r="F53" i="24"/>
  <c r="E53" i="24"/>
  <c r="L52" i="24"/>
  <c r="H52" i="24"/>
  <c r="G52" i="24"/>
  <c r="F52" i="24"/>
  <c r="E52" i="24"/>
  <c r="L51" i="24"/>
  <c r="H51" i="24" s="1"/>
  <c r="G51" i="24"/>
  <c r="F51" i="24"/>
  <c r="E51" i="24"/>
  <c r="M44" i="24"/>
  <c r="L44" i="24"/>
  <c r="I44" i="24"/>
  <c r="H44" i="24"/>
  <c r="G44" i="24"/>
  <c r="E44" i="24"/>
  <c r="D44" i="24"/>
  <c r="C44" i="24"/>
  <c r="B44" i="24"/>
  <c r="K44" i="24" s="1"/>
  <c r="M43" i="24"/>
  <c r="K43" i="24"/>
  <c r="I43" i="24"/>
  <c r="H43" i="24"/>
  <c r="F43" i="24"/>
  <c r="D43" i="24"/>
  <c r="C43" i="24"/>
  <c r="B43" i="24"/>
  <c r="J43" i="24" s="1"/>
  <c r="M42" i="24"/>
  <c r="L42" i="24"/>
  <c r="I42" i="24"/>
  <c r="H42" i="24"/>
  <c r="G42" i="24"/>
  <c r="E42" i="24"/>
  <c r="D42" i="24"/>
  <c r="C42" i="24"/>
  <c r="B42" i="24"/>
  <c r="K42" i="24" s="1"/>
  <c r="M41" i="24"/>
  <c r="K41" i="24"/>
  <c r="I41" i="24"/>
  <c r="H41" i="24"/>
  <c r="F41" i="24"/>
  <c r="E41" i="24"/>
  <c r="D41" i="24"/>
  <c r="C41" i="24"/>
  <c r="B41" i="24"/>
  <c r="J41" i="24" s="1"/>
  <c r="M40" i="24"/>
  <c r="L40" i="24"/>
  <c r="I40" i="24"/>
  <c r="H40" i="24"/>
  <c r="G40" i="24"/>
  <c r="E40" i="24"/>
  <c r="D40" i="24"/>
  <c r="C40" i="24"/>
  <c r="B40" i="24"/>
  <c r="K40" i="24" s="1"/>
  <c r="M36" i="24"/>
  <c r="L36" i="24"/>
  <c r="K36" i="24"/>
  <c r="J36" i="24"/>
  <c r="I36" i="24"/>
  <c r="H36" i="24"/>
  <c r="G36" i="24"/>
  <c r="F36" i="24"/>
  <c r="E36" i="24"/>
  <c r="D36" i="24"/>
  <c r="G34" i="24"/>
  <c r="C22" i="24"/>
  <c r="K57" i="15"/>
  <c r="L57" i="15" s="1"/>
  <c r="C45" i="24"/>
  <c r="M45" i="24" s="1"/>
  <c r="C38" i="24"/>
  <c r="I38" i="24" s="1"/>
  <c r="C37" i="24"/>
  <c r="C35" i="24"/>
  <c r="C34" i="24"/>
  <c r="C33" i="24"/>
  <c r="C32" i="24"/>
  <c r="C31" i="24"/>
  <c r="C30" i="24"/>
  <c r="C29" i="24"/>
  <c r="C28" i="24"/>
  <c r="C27" i="24"/>
  <c r="G27" i="24" s="1"/>
  <c r="C26" i="24"/>
  <c r="C25" i="24"/>
  <c r="C24" i="24"/>
  <c r="C23" i="24"/>
  <c r="C21" i="24"/>
  <c r="C20" i="24"/>
  <c r="E20" i="24" s="1"/>
  <c r="C19" i="24"/>
  <c r="C18" i="24"/>
  <c r="C17" i="24"/>
  <c r="C16" i="24"/>
  <c r="C15" i="24"/>
  <c r="C14" i="24"/>
  <c r="C9" i="24"/>
  <c r="C8" i="24"/>
  <c r="C7" i="24"/>
  <c r="G7" i="24" s="1"/>
  <c r="B38" i="24"/>
  <c r="B37" i="24"/>
  <c r="B35" i="24"/>
  <c r="B34" i="24"/>
  <c r="B33" i="24"/>
  <c r="B32" i="24"/>
  <c r="B31" i="24"/>
  <c r="B30" i="24"/>
  <c r="B29" i="24"/>
  <c r="B28" i="24"/>
  <c r="B27" i="24"/>
  <c r="B26" i="24"/>
  <c r="B25" i="24"/>
  <c r="B24" i="24"/>
  <c r="B23" i="24"/>
  <c r="K23" i="24" s="1"/>
  <c r="B22" i="24"/>
  <c r="B21" i="24"/>
  <c r="B20" i="24"/>
  <c r="B19" i="24"/>
  <c r="B18" i="24"/>
  <c r="B17" i="24"/>
  <c r="B16" i="24"/>
  <c r="B15" i="24"/>
  <c r="B9" i="24"/>
  <c r="B8" i="24"/>
  <c r="B7" i="24"/>
  <c r="F7" i="24" l="1"/>
  <c r="D7" i="24"/>
  <c r="J7" i="24"/>
  <c r="H7" i="24"/>
  <c r="K7" i="24"/>
  <c r="J28" i="24"/>
  <c r="H28" i="24"/>
  <c r="F28" i="24"/>
  <c r="D28" i="24"/>
  <c r="K28" i="24"/>
  <c r="J20" i="24"/>
  <c r="H20" i="24"/>
  <c r="F20" i="24"/>
  <c r="D20" i="24"/>
  <c r="K20" i="24"/>
  <c r="F25" i="24"/>
  <c r="D25" i="24"/>
  <c r="J25" i="24"/>
  <c r="H25" i="24"/>
  <c r="K25" i="24"/>
  <c r="M9" i="24"/>
  <c r="E9" i="24"/>
  <c r="L9" i="24"/>
  <c r="I9" i="24"/>
  <c r="G9" i="24"/>
  <c r="F17" i="24"/>
  <c r="D17" i="24"/>
  <c r="J17" i="24"/>
  <c r="H17" i="24"/>
  <c r="K17" i="24"/>
  <c r="M29" i="24"/>
  <c r="E29" i="24"/>
  <c r="L29" i="24"/>
  <c r="I29" i="24"/>
  <c r="G29" i="24"/>
  <c r="M31" i="24"/>
  <c r="E31" i="24"/>
  <c r="L31" i="24"/>
  <c r="I31" i="24"/>
  <c r="G31" i="24"/>
  <c r="J16" i="24"/>
  <c r="H16" i="24"/>
  <c r="F16" i="24"/>
  <c r="D16" i="24"/>
  <c r="F19" i="24"/>
  <c r="D19" i="24"/>
  <c r="J19" i="24"/>
  <c r="H19" i="24"/>
  <c r="K19" i="24"/>
  <c r="J22" i="24"/>
  <c r="H22" i="24"/>
  <c r="F22" i="24"/>
  <c r="D22" i="24"/>
  <c r="K22" i="24"/>
  <c r="J34" i="24"/>
  <c r="H34" i="24"/>
  <c r="F34" i="24"/>
  <c r="D34" i="24"/>
  <c r="K34" i="24"/>
  <c r="I18" i="24"/>
  <c r="L18" i="24"/>
  <c r="E18" i="24"/>
  <c r="M18" i="24"/>
  <c r="M25" i="24"/>
  <c r="E25" i="24"/>
  <c r="L25" i="24"/>
  <c r="G25" i="24"/>
  <c r="I28" i="24"/>
  <c r="L28" i="24"/>
  <c r="M28" i="24"/>
  <c r="G28" i="24"/>
  <c r="E28" i="24"/>
  <c r="M35" i="24"/>
  <c r="E35" i="24"/>
  <c r="L35" i="24"/>
  <c r="I35" i="24"/>
  <c r="G35" i="24"/>
  <c r="G45" i="24"/>
  <c r="L45" i="24"/>
  <c r="I45" i="24"/>
  <c r="E45" i="24"/>
  <c r="I22" i="24"/>
  <c r="L22" i="24"/>
  <c r="M22" i="24"/>
  <c r="G22" i="24"/>
  <c r="E22" i="24"/>
  <c r="D38" i="24"/>
  <c r="K38" i="24"/>
  <c r="J38" i="24"/>
  <c r="H38" i="24"/>
  <c r="F38" i="24"/>
  <c r="I14" i="24"/>
  <c r="L14" i="24"/>
  <c r="G14" i="24"/>
  <c r="E14" i="24"/>
  <c r="I8" i="24"/>
  <c r="L8" i="24"/>
  <c r="M8" i="24"/>
  <c r="G8" i="24"/>
  <c r="E8" i="24"/>
  <c r="M15" i="24"/>
  <c r="E15" i="24"/>
  <c r="L15" i="24"/>
  <c r="I15" i="24"/>
  <c r="G15" i="24"/>
  <c r="I32" i="24"/>
  <c r="L32" i="24"/>
  <c r="G32" i="24"/>
  <c r="E32" i="24"/>
  <c r="M32" i="24"/>
  <c r="K54" i="24"/>
  <c r="I54" i="24"/>
  <c r="J54" i="24"/>
  <c r="F29" i="24"/>
  <c r="D29" i="24"/>
  <c r="J29" i="24"/>
  <c r="H29" i="24"/>
  <c r="K29" i="24"/>
  <c r="B45" i="24"/>
  <c r="B39" i="24"/>
  <c r="M19" i="24"/>
  <c r="E19" i="24"/>
  <c r="L19" i="24"/>
  <c r="I19" i="24"/>
  <c r="G19" i="24"/>
  <c r="I25" i="24"/>
  <c r="K61" i="24"/>
  <c r="I61" i="24"/>
  <c r="J61" i="24"/>
  <c r="K69" i="24"/>
  <c r="I69" i="24"/>
  <c r="J69" i="24"/>
  <c r="F9" i="24"/>
  <c r="D9" i="24"/>
  <c r="J9" i="24"/>
  <c r="H9" i="24"/>
  <c r="K9" i="24"/>
  <c r="F23" i="24"/>
  <c r="D23" i="24"/>
  <c r="J23" i="24"/>
  <c r="H23" i="24"/>
  <c r="J32" i="24"/>
  <c r="H32" i="24"/>
  <c r="F32" i="24"/>
  <c r="D32" i="24"/>
  <c r="B14" i="24"/>
  <c r="B6" i="24"/>
  <c r="J26" i="24"/>
  <c r="H26" i="24"/>
  <c r="F26" i="24"/>
  <c r="D26" i="24"/>
  <c r="K26" i="24"/>
  <c r="I16" i="24"/>
  <c r="L16" i="24"/>
  <c r="G16" i="24"/>
  <c r="E16" i="24"/>
  <c r="M16" i="24"/>
  <c r="I26" i="24"/>
  <c r="L26" i="24"/>
  <c r="M26" i="24"/>
  <c r="G26" i="24"/>
  <c r="E26" i="24"/>
  <c r="M33" i="24"/>
  <c r="E33" i="24"/>
  <c r="L33" i="24"/>
  <c r="I33" i="24"/>
  <c r="G33" i="24"/>
  <c r="G37" i="24"/>
  <c r="L37" i="24"/>
  <c r="M37" i="24"/>
  <c r="I37" i="24"/>
  <c r="E37" i="24"/>
  <c r="K51" i="24"/>
  <c r="I51" i="24"/>
  <c r="J51" i="24"/>
  <c r="M7" i="24"/>
  <c r="E7" i="24"/>
  <c r="L7" i="24"/>
  <c r="I7" i="24"/>
  <c r="F35" i="24"/>
  <c r="D35" i="24"/>
  <c r="J35" i="24"/>
  <c r="H35" i="24"/>
  <c r="K35" i="24"/>
  <c r="M23" i="24"/>
  <c r="E23" i="24"/>
  <c r="L23" i="24"/>
  <c r="I23" i="24"/>
  <c r="G23" i="24"/>
  <c r="M14" i="24"/>
  <c r="K53" i="24"/>
  <c r="I53" i="24"/>
  <c r="J53" i="24"/>
  <c r="J8" i="24"/>
  <c r="H8" i="24"/>
  <c r="F8" i="24"/>
  <c r="D8" i="24"/>
  <c r="K8" i="24"/>
  <c r="F31" i="24"/>
  <c r="D31" i="24"/>
  <c r="J31" i="24"/>
  <c r="H31" i="24"/>
  <c r="K31" i="24"/>
  <c r="F15" i="24"/>
  <c r="D15" i="24"/>
  <c r="J15" i="24"/>
  <c r="H15" i="24"/>
  <c r="K15" i="24"/>
  <c r="F21" i="24"/>
  <c r="D21" i="24"/>
  <c r="J21" i="24"/>
  <c r="H21" i="24"/>
  <c r="K21" i="24"/>
  <c r="J24" i="24"/>
  <c r="H24" i="24"/>
  <c r="F24" i="24"/>
  <c r="D24" i="24"/>
  <c r="K24" i="24"/>
  <c r="F27" i="24"/>
  <c r="D27" i="24"/>
  <c r="J27" i="24"/>
  <c r="H27" i="24"/>
  <c r="K27" i="24"/>
  <c r="J30" i="24"/>
  <c r="H30" i="24"/>
  <c r="F30" i="24"/>
  <c r="D30" i="24"/>
  <c r="K30" i="24"/>
  <c r="F33" i="24"/>
  <c r="D33" i="24"/>
  <c r="J33" i="24"/>
  <c r="H33" i="24"/>
  <c r="K33" i="24"/>
  <c r="H37" i="24"/>
  <c r="F37" i="24"/>
  <c r="D37" i="24"/>
  <c r="J37" i="24"/>
  <c r="K37" i="24"/>
  <c r="M17" i="24"/>
  <c r="E17" i="24"/>
  <c r="L17" i="24"/>
  <c r="I17" i="24"/>
  <c r="G17" i="24"/>
  <c r="I20" i="24"/>
  <c r="L20" i="24"/>
  <c r="M20" i="24"/>
  <c r="G20" i="24"/>
  <c r="M27" i="24"/>
  <c r="E27" i="24"/>
  <c r="L27" i="24"/>
  <c r="I27" i="24"/>
  <c r="I30" i="24"/>
  <c r="L30" i="24"/>
  <c r="G30" i="24"/>
  <c r="E30" i="24"/>
  <c r="L38" i="24"/>
  <c r="G38" i="24"/>
  <c r="E38" i="24"/>
  <c r="M38" i="24"/>
  <c r="K16" i="24"/>
  <c r="M30" i="24"/>
  <c r="K55" i="24"/>
  <c r="I55" i="24"/>
  <c r="J55" i="24"/>
  <c r="M21" i="24"/>
  <c r="E21" i="24"/>
  <c r="L21" i="24"/>
  <c r="I21" i="24"/>
  <c r="G21" i="24"/>
  <c r="J18" i="24"/>
  <c r="H18" i="24"/>
  <c r="F18" i="24"/>
  <c r="D18" i="24"/>
  <c r="K18" i="24"/>
  <c r="I24" i="24"/>
  <c r="L24" i="24"/>
  <c r="M24" i="24"/>
  <c r="G24" i="24"/>
  <c r="E24" i="24"/>
  <c r="I34" i="24"/>
  <c r="L34" i="24"/>
  <c r="E34" i="24"/>
  <c r="M34" i="24"/>
  <c r="G18" i="24"/>
  <c r="K32" i="24"/>
  <c r="K57" i="24"/>
  <c r="I57" i="24"/>
  <c r="J57" i="24"/>
  <c r="K65" i="24"/>
  <c r="I65" i="24"/>
  <c r="J65" i="24"/>
  <c r="G41" i="24"/>
  <c r="L41" i="24"/>
  <c r="C6" i="24"/>
  <c r="C39" i="24"/>
  <c r="K52" i="24"/>
  <c r="I52" i="24"/>
  <c r="K56" i="24"/>
  <c r="I56" i="24"/>
  <c r="K60" i="24"/>
  <c r="I60" i="24"/>
  <c r="K64" i="24"/>
  <c r="I64" i="24"/>
  <c r="K68" i="24"/>
  <c r="I68" i="24"/>
  <c r="G43" i="24"/>
  <c r="L43" i="24"/>
  <c r="J52" i="24"/>
  <c r="J56" i="24"/>
  <c r="J60" i="24"/>
  <c r="J64" i="24"/>
  <c r="J68" i="24"/>
  <c r="K59" i="24"/>
  <c r="I59" i="24"/>
  <c r="K63" i="24"/>
  <c r="I63" i="24"/>
  <c r="K67" i="24"/>
  <c r="I67" i="24"/>
  <c r="K77" i="24"/>
  <c r="E43" i="24"/>
  <c r="J59" i="24"/>
  <c r="J63" i="24"/>
  <c r="J67" i="24"/>
  <c r="J77" i="24"/>
  <c r="K58" i="24"/>
  <c r="I58" i="24"/>
  <c r="K62" i="24"/>
  <c r="I62" i="24"/>
  <c r="K66" i="24"/>
  <c r="I66" i="24"/>
  <c r="K70" i="24"/>
  <c r="I70" i="24"/>
  <c r="J58" i="24"/>
  <c r="J62" i="24"/>
  <c r="J66" i="24"/>
  <c r="J70" i="24"/>
  <c r="F40" i="24"/>
  <c r="F42" i="24"/>
  <c r="F44" i="24"/>
  <c r="I71" i="24"/>
  <c r="I72" i="24"/>
  <c r="I73" i="24"/>
  <c r="I74" i="24"/>
  <c r="I75" i="24"/>
  <c r="J40" i="24"/>
  <c r="J42" i="24"/>
  <c r="J44" i="24"/>
  <c r="I77" i="24" l="1"/>
  <c r="H39" i="24"/>
  <c r="F39" i="24"/>
  <c r="D39" i="24"/>
  <c r="J39" i="24"/>
  <c r="K39" i="24"/>
  <c r="I6" i="24"/>
  <c r="L6" i="24"/>
  <c r="M6" i="24"/>
  <c r="G6" i="24"/>
  <c r="E6" i="24"/>
  <c r="J79" i="24"/>
  <c r="J78" i="24"/>
  <c r="K79" i="24"/>
  <c r="K78" i="24"/>
  <c r="J6" i="24"/>
  <c r="H6" i="24"/>
  <c r="F6" i="24"/>
  <c r="D6" i="24"/>
  <c r="K6" i="24"/>
  <c r="G39" i="24"/>
  <c r="L39" i="24"/>
  <c r="M39" i="24"/>
  <c r="I39" i="24"/>
  <c r="E39" i="24"/>
  <c r="H45" i="24"/>
  <c r="F45" i="24"/>
  <c r="D45" i="24"/>
  <c r="J45" i="24"/>
  <c r="K45" i="24"/>
  <c r="J14" i="24"/>
  <c r="H14" i="24"/>
  <c r="F14" i="24"/>
  <c r="D14" i="24"/>
  <c r="K14" i="24"/>
  <c r="I78" i="24" l="1"/>
  <c r="I79" i="24"/>
  <c r="I83" i="24" l="1"/>
  <c r="I82" i="24"/>
  <c r="I81" i="24"/>
</calcChain>
</file>

<file path=xl/sharedStrings.xml><?xml version="1.0" encoding="utf-8"?>
<sst xmlns="http://schemas.openxmlformats.org/spreadsheetml/2006/main" count="1662" uniqueCount="521">
  <si>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</si>
  <si>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</si>
  <si>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</si>
  <si>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</si>
  <si>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</si>
  <si>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</si>
  <si>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</si>
  <si>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</si>
  <si>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</si>
  <si>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</si>
  <si>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</si>
  <si>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</si>
  <si>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</si>
  <si>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Böblingen (08115)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</si>
  <si>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</si>
  <si>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</si>
  <si>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</si>
  <si>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</si>
  <si>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</si>
  <si>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</si>
  <si>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</si>
  <si>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</si>
  <si>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</si>
  <si>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</si>
  <si>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</si>
  <si>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</si>
  <si>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</si>
  <si>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</si>
  <si>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</si>
  <si>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</si>
  <si>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</si>
  <si>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</si>
  <si>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</si>
  <si>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</si>
  <si>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</si>
  <si>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</si>
  <si>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</si>
  <si>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</si>
  <si>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</si>
  <si>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</si>
  <si>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</si>
  <si>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</si>
  <si>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</si>
  <si>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</si>
  <si>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</si>
  <si>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</si>
  <si>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</si>
  <si>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</si>
  <si>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</si>
  <si>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</si>
  <si>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</si>
  <si>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</si>
  <si>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</si>
  <si>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</si>
  <si>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</si>
  <si>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</si>
  <si>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</si>
  <si>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</si>
  <si>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</si>
  <si>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</si>
  <si>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</si>
  <si>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</si>
  <si>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</si>
  <si>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</si>
  <si>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</si>
  <si>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</si>
  <si>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</si>
  <si>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</si>
  <si>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</si>
  <si>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</si>
  <si>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</si>
  <si>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</si>
  <si>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</si>
  <si>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</si>
  <si>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</si>
  <si>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</si>
  <si>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</si>
  <si>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</si>
  <si>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</si>
  <si>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</si>
  <si>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</si>
  <si>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</si>
  <si>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</si>
  <si>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</si>
  <si>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</si>
  <si>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</si>
  <si>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</si>
  <si>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</si>
  <si>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</si>
  <si>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</si>
  <si>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</si>
  <si>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</si>
  <si>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Böblingen (08115);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</si>
  <si>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</si>
  <si>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</si>
  <si>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</si>
  <si>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</si>
  <si>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</si>
  <si>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</si>
  <si>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</si>
  <si>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</si>
  <si>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</si>
  <si>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</si>
  <si>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</si>
  <si>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</si>
  <si>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</si>
  <si>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</si>
  <si>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</si>
  <si>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</si>
  <si>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</si>
  <si>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</si>
  <si>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</si>
  <si>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</si>
  <si>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</si>
  <si>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</si>
  <si>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</si>
  <si>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</si>
  <si>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</si>
  <si>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</si>
  <si>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</si>
  <si>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</si>
  <si>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</si>
  <si>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</si>
  <si>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</si>
  <si>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</si>
  <si>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</si>
  <si>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</si>
  <si>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</si>
  <si>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</si>
  <si>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</si>
  <si>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</si>
  <si>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</si>
  <si>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</si>
  <si>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</si>
  <si>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</si>
  <si>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</si>
  <si>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</si>
  <si>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</si>
  <si>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</si>
  <si>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</si>
  <si>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</si>
  <si>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</si>
  <si>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</si>
  <si>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</si>
  <si>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</si>
  <si>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</si>
  <si>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</si>
  <si>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</si>
  <si>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</si>
  <si>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</si>
  <si>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</si>
  <si>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</si>
  <si>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</si>
  <si>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</si>
  <si>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</si>
  <si>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</si>
  <si>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</si>
  <si>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</si>
  <si>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</si>
  <si>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</si>
  <si>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</si>
  <si>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</si>
  <si>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</si>
  <si>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</si>
  <si>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</si>
  <si>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</si>
  <si>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</si>
  <si>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</si>
  <si>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</si>
  <si>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</si>
  <si>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</si>
  <si>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</si>
  <si>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</si>
  <si>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</si>
  <si>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</si>
  <si>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</si>
  <si>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</si>
  <si>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</si>
  <si>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</si>
  <si>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</si>
  <si>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</si>
  <si>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</si>
  <si>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</si>
  <si>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Böblingen (08115)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</si>
  <si>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</si>
  <si>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</si>
  <si>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</si>
  <si>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</si>
  <si>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</si>
  <si>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</si>
  <si>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</si>
  <si>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</si>
  <si>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</si>
  <si>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</si>
  <si>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</si>
  <si>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</si>
  <si>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</si>
  <si>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</si>
  <si>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</si>
  <si>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</si>
  <si>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</si>
  <si>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</si>
  <si>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</si>
  <si>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</si>
  <si>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</si>
  <si>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</si>
  <si>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</si>
  <si>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</si>
  <si>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</si>
  <si>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</si>
  <si>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</si>
  <si>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</si>
  <si>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</si>
  <si>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</si>
  <si>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</si>
  <si>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</si>
  <si>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</si>
  <si>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</si>
  <si>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</si>
  <si>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</si>
  <si>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</si>
  <si>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</si>
  <si>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</si>
  <si>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</si>
  <si>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</si>
  <si>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</si>
  <si>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</si>
  <si>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</si>
  <si>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</si>
  <si>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</si>
  <si>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</si>
  <si>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</si>
  <si>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</si>
  <si>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</si>
  <si>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</si>
  <si>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</si>
  <si>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</si>
  <si>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</si>
  <si>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</si>
  <si>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</si>
  <si>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</si>
  <si>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</si>
  <si>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</si>
  <si>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</si>
  <si>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</si>
  <si>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</si>
  <si>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</si>
  <si>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</si>
  <si>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</si>
  <si>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</si>
  <si>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</si>
  <si>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</si>
  <si>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</si>
  <si>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</si>
  <si>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</si>
  <si>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</si>
  <si>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</si>
  <si>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</si>
  <si>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</si>
  <si>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</si>
  <si>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</si>
  <si>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</si>
  <si>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</si>
  <si>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</si>
  <si>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</si>
  <si>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</si>
  <si>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</si>
  <si>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</si>
  <si>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</si>
  <si>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</si>
  <si>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</si>
  <si>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</si>
  <si>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</si>
  <si>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</si>
  <si>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</si>
  <si>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</si>
  <si>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</si>
  <si>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</si>
  <si>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</si>
  <si>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</si>
  <si>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</si>
  <si>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</si>
  <si>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</si>
  <si>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</si>
  <si>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</si>
  <si>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</si>
  <si>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</si>
  <si>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</si>
  <si>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</si>
  <si>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</si>
  <si>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</si>
  <si>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</si>
  <si>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</si>
  <si>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</si>
  <si>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</si>
  <si>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</si>
  <si>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</si>
  <si>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</si>
  <si>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</si>
  <si>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</si>
  <si>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</si>
  <si>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</si>
  <si>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</si>
  <si>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</si>
  <si>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</si>
  <si>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</si>
  <si>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</si>
  <si>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</si>
  <si>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</si>
  <si>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</si>
  <si>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</si>
  <si>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</si>
  <si>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</si>
  <si>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</si>
  <si>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</si>
  <si>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</si>
  <si>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</si>
  <si>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</si>
  <si>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</si>
  <si>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</si>
  <si>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</si>
  <si>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</si>
  <si>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</si>
  <si>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</si>
  <si>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</si>
  <si>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</si>
  <si>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</si>
  <si>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</si>
  <si>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</si>
  <si>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</si>
  <si>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</si>
  <si>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</si>
  <si>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</si>
  <si>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</si>
  <si>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</si>
  <si>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</si>
  <si>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</si>
  <si>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</si>
  <si>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</si>
  <si>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</si>
  <si>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</si>
  <si>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</si>
  <si>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</si>
  <si>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</si>
  <si>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</si>
  <si>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</si>
  <si>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</si>
  <si>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</si>
  <si>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</si>
  <si>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</si>
  <si>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</si>
  <si>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</si>
  <si>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</si>
  <si>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</si>
  <si>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</si>
  <si>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</si>
  <si>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</si>
  <si>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</si>
  <si>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</si>
  <si>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</si>
  <si>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</si>
  <si>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</si>
  <si>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</si>
  <si>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</si>
  <si>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</si>
  <si>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</si>
  <si>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</si>
  <si>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</si>
  <si>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</si>
  <si>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</si>
  <si>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</si>
  <si>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</si>
  <si>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</si>
  <si>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Böblingen (08115);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</si>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</sst>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{D2970AFE-7B42-4522-8A7F-FE70EA1A242F}</c15:txfldGUID>
                      <c15:f>Daten_Diagramme!$D$6</c15:f>
                      <c15:dlblFieldTableCache>
                        <c:ptCount val="1"/>
                        <c:pt idx="0">
                          <c:v>-0.1</c:v>
                        </c:pt>
                      </c15:dlblFieldTableCache>
                    </c15:dlblFTEntry>
                  </c15:dlblFieldTable>
                  <c15:showDataLabelsRange val="0"/>
                </c:ext>
                <c:ext xmlns:c16="http://schemas.microsoft.com/office/drawing/2014/chart" uri="{C3380CC4-5D6E-409C-BE32-E72D297353CC}">
                  <c16:uniqueId val="{00000000-D666-4770-95CF-3ECB21FEC3A0}"/>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{05F710A0-5314-491D-9B2B-D18983153E43}</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D666-4770-95CF-3ECB21FEC3A0}"/>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{93E58AD9-3A87-40EC-9599-4C65BC128A87}</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666-4770-95CF-3ECB21FEC3A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{0045FB4B-2AC3-400F-9D7E-30F0CBE4F6E4}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666-4770-95CF-3ECB21FEC3A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-0.12504485304511401</c:v>
                </c:pt>
                <c:pt idx="1">
                  <c:v>0.77822269034374059</c:v>
                </c:pt>
                <c:pt idx="2">
                  <c:v>1.1186464311118853</c:v>
                </c:pt>
                <c:pt idx="3">
                  <c:v>1.0875687030768</c:v>
                </c:pt>
              </c:numCache>
            </c:numRef>
          </c:val>
          <c:extLst>
            <c:ext xmlns:c16="http://schemas.microsoft.com/office/drawing/2014/chart" uri="{C3380CC4-5D6E-409C-BE32-E72D297353CC}">
              <c16:uniqueId val="{00000004-D666-4770-95CF-3ECB21FEC3A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{19E59D27-4058-478F-9276-493E6BA27FEC}</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666-4770-95CF-3ECB21FEC3A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{E9EAC9C3-4339-423B-BD14-8214684AA84D}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666-4770-95CF-3ECB21FEC3A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{2A4732D3-285A-4D5C-8276-FAD880C483C9}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666-4770-95CF-3ECB21FEC3A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{9EDBD429-7FB6-4F06-9E06-8DE22F44A13C}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666-4770-95CF-3ECB21FEC3A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666-4770-95CF-3ECB21FEC3A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666-4770-95CF-3ECB21FEC3A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{1585120E-EF33-4813-93D8-220EF16D993C}</c15:txfldGUID>
                      <c15:f>Daten_Diagramme!$E$6</c15:f>
                      <c15:dlblFieldTableCache>
                        <c:ptCount val="1"/>
                        <c:pt idx="0">
                          <c:v>-2.7</c:v>
                        </c:pt>
                      </c15:dlblFieldTableCache>
                    </c15:dlblFTEntry>
                  </c15:dlblFieldTable>
                  <c15:showDataLabelsRange val="0"/>
                </c:ext>
                <c:ext xmlns:c16="http://schemas.microsoft.com/office/drawing/2014/chart" uri="{C3380CC4-5D6E-409C-BE32-E72D297353CC}">
                  <c16:uniqueId val="{00000000-32C4-4842-987B-FFA1191DA46F}"/>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{C6A92016-615F-469B-916E-D2D83BFB6A60}</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32C4-4842-987B-FFA1191DA46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{6112BCC0-27A0-4572-95DD-185BB35A6795}</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32C4-4842-987B-FFA1191DA46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{907AB885-6D81-4606-97CC-6495ED0136B1}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2C4-4842-987B-FFA1191DA46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-2.6502176320601643</c:v>
                </c:pt>
                <c:pt idx="1">
                  <c:v>-2.6975865719528453</c:v>
                </c:pt>
                <c:pt idx="2">
                  <c:v>-2.7637010795899166</c:v>
                </c:pt>
                <c:pt idx="3">
                  <c:v>-2.8655893304673015</c:v>
                </c:pt>
              </c:numCache>
            </c:numRef>
          </c:val>
          <c:extLst>
            <c:ext xmlns:c16="http://schemas.microsoft.com/office/drawing/2014/chart" uri="{C3380CC4-5D6E-409C-BE32-E72D297353CC}">
              <c16:uniqueId val="{00000004-32C4-4842-987B-FFA1191DA46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{9FE15490-AFF9-4E12-92A0-E2B9F8049598}</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2C4-4842-987B-FFA1191DA46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{9569F2F6-2687-481A-8DAD-D954116B5340}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2C4-4842-987B-FFA1191DA46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{A999012D-A8E7-42CC-8FF8-DC5D3D9C026F}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2C4-4842-987B-FFA1191DA46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{EC02E7C3-10BF-4872-9A3C-E0C57746BDDA}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2C4-4842-987B-FFA1191DA46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2C4-4842-987B-FFA1191DA46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2C4-4842-987B-FFA1191DA46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{67039DD2-1D78-4318-95CA-E03316F77897}</c15:txfldGUID>
                      <c15:f>Daten_Diagramme!$D$14</c15:f>
                      <c15:dlblFieldTableCache>
                        <c:ptCount val="1"/>
                        <c:pt idx="0">
                          <c:v>-0.1</c:v>
                        </c:pt>
                      </c15:dlblFieldTableCache>
                    </c15:dlblFTEntry>
                  </c15:dlblFieldTable>
                  <c15:showDataLabelsRange val="0"/>
                </c:ext>
                <c:ext xmlns:c16="http://schemas.microsoft.com/office/drawing/2014/chart" uri="{C3380CC4-5D6E-409C-BE32-E72D297353CC}">
                  <c16:uniqueId val="{00000000-7038-4F93-B26C-56E1A76C810B}"/>
                </c:ext>
              </c:extLst>
            </c:dLbl>
            <c:dLbl>
              <c:idx val="1"/>
              <c:tx>
                <c:strRef>
                  <c:f>Daten_Diagramme!$D$15</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{4E462D97-85D6-4BF9-8EFF-F5789F07A520}</c15:txfldGUID>
                      <c15:f>Daten_Diagramme!$D$15</c15:f>
                      <c15:dlblFieldTableCache>
                        <c:ptCount val="1"/>
                        <c:pt idx="0">
                          <c:v>10.1</c:v>
                        </c:pt>
                      </c15:dlblFieldTableCache>
                    </c15:dlblFTEntry>
                  </c15:dlblFieldTable>
                  <c15:showDataLabelsRange val="0"/>
                </c:ext>
                <c:ext xmlns:c16="http://schemas.microsoft.com/office/drawing/2014/chart" uri="{C3380CC4-5D6E-409C-BE32-E72D297353CC}">
                  <c16:uniqueId val="{00000001-7038-4F93-B26C-56E1A76C810B}"/>
                </c:ext>
              </c:extLst>
            </c:dLbl>
            <c:dLbl>
              <c:idx val="2"/>
              <c:tx>
                <c:strRef>
                  <c:f>Daten_Diagramme!$D$16</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{B5316EC4-C83A-4EFB-871C-6D0B53FD564E}</c15:txfldGUID>
                      <c15:f>Daten_Diagramme!$D$16</c15:f>
                      <c15:dlblFieldTableCache>
                        <c:ptCount val="1"/>
                        <c:pt idx="0">
                          <c:v>-10.5</c:v>
                        </c:pt>
                      </c15:dlblFieldTableCache>
                    </c15:dlblFTEntry>
                  </c15:dlblFieldTable>
                  <c15:showDataLabelsRange val="0"/>
                </c:ext>
                <c:ext xmlns:c16="http://schemas.microsoft.com/office/drawing/2014/chart" uri="{C3380CC4-5D6E-409C-BE32-E72D297353CC}">
                  <c16:uniqueId val="{00000002-7038-4F93-B26C-56E1A76C810B}"/>
                </c:ext>
              </c:extLst>
            </c:dLbl>
            <c:dLbl>
              <c:idx val="3"/>
              <c:tx>
                <c:strRef>
                  <c:f>Daten_Diagramme!$D$17</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{20671EE7-FD1A-4D39-BC4D-5CE0D999B80F}</c15:txfldGUID>
                      <c15:f>Daten_Diagramme!$D$17</c15:f>
                      <c15:dlblFieldTableCache>
                        <c:ptCount val="1"/>
                        <c:pt idx="0">
                          <c:v>-11.0</c:v>
                        </c:pt>
                      </c15:dlblFieldTableCache>
                    </c15:dlblFTEntry>
                  </c15:dlblFieldTable>
                  <c15:showDataLabelsRange val="0"/>
                </c:ext>
                <c:ext xmlns:c16="http://schemas.microsoft.com/office/drawing/2014/chart" uri="{C3380CC4-5D6E-409C-BE32-E72D297353CC}">
                  <c16:uniqueId val="{00000003-7038-4F93-B26C-56E1A76C810B}"/>
                </c:ext>
              </c:extLst>
            </c:dLbl>
            <c:dLbl>
              <c:idx val="4"/>
              <c:tx>
                <c:strRef>
                  <c:f>Daten_Diagramme!$D$18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{9914B39B-3836-4AE0-8039-439E53C0D104}</c15:txfldGUID>
                      <c15:f>Daten_Diagramme!$D$18</c15:f>
                      <c15:dlblFieldTableCache>
                        <c:ptCount val="1"/>
                        <c:pt idx="0">
                          <c:v>-0.2</c:v>
                        </c:pt>
                      </c15:dlblFieldTableCache>
                    </c15:dlblFTEntry>
                  </c15:dlblFieldTable>
                  <c15:showDataLabelsRange val="0"/>
                </c:ext>
                <c:ext xmlns:c16="http://schemas.microsoft.com/office/drawing/2014/chart" uri="{C3380CC4-5D6E-409C-BE32-E72D297353CC}">
                  <c16:uniqueId val="{00000004-7038-4F93-B26C-56E1A76C810B}"/>
                </c:ext>
              </c:extLst>
            </c:dLbl>
            <c:dLbl>
              <c:idx val="5"/>
              <c:tx>
                <c:strRef>
                  <c:f>Daten_Diagramme!$D$19</c:f>
                  <c:strCache>
                    <c:ptCount val="1"/>
                    <c:pt idx="0">
                      <c:v>-12.2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{9428B751-1F5A-4D37-B96F-45361ABDC9D5}</c15:txfldGUID>
                      <c15:f>Daten_Diagramme!$D$19</c15:f>
                      <c15:dlblFieldTableCache>
                        <c:ptCount val="1"/>
                        <c:pt idx="0">
                          <c:v>-12.2</c:v>
                        </c:pt>
                      </c15:dlblFieldTableCache>
                    </c15:dlblFTEntry>
                  </c15:dlblFieldTable>
                  <c15:showDataLabelsRange val="0"/>
                </c:ext>
                <c:ext xmlns:c16="http://schemas.microsoft.com/office/drawing/2014/chart" uri="{C3380CC4-5D6E-409C-BE32-E72D297353CC}">
                  <c16:uniqueId val="{00000005-7038-4F93-B26C-56E1A76C810B}"/>
                </c:ext>
              </c:extLst>
            </c:dLbl>
            <c:dLbl>
              <c:idx val="6"/>
              <c:tx>
                <c:strRef>
                  <c:f>Daten_Diagramme!$D$20</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{1D4E5760-3AA4-433A-8B84-3A8150DF912F}</c15:txfldGUID>
                      <c15:f>Daten_Diagramme!$D$20</c15:f>
                      <c15:dlblFieldTableCache>
                        <c:ptCount val="1"/>
                        <c:pt idx="0">
                          <c:v>-4.7</c:v>
                        </c:pt>
                      </c15:dlblFieldTableCache>
                    </c15:dlblFTEntry>
                  </c15:dlblFieldTable>
                  <c15:showDataLabelsRange val="0"/>
                </c:ext>
                <c:ext xmlns:c16="http://schemas.microsoft.com/office/drawing/2014/chart" uri="{C3380CC4-5D6E-409C-BE32-E72D297353CC}">
                  <c16:uniqueId val="{00000006-7038-4F93-B26C-56E1A76C810B}"/>
                </c:ext>
              </c:extLst>
            </c:dLbl>
            <c:dLbl>
              <c:idx val="7"/>
              <c:tx>
                <c:strRef>
                  <c:f>Daten_Diagramme!$D$21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{5D209422-1E18-4225-B6DE-CA7AF2EF5F2F}</c15:txfldGUID>
                      <c15:f>Daten_Diagramme!$D$21</c15:f>
                      <c15:dlblFieldTableCache>
                        <c:ptCount val="1"/>
                        <c:pt idx="0">
                          <c:v>2.6</c:v>
                        </c:pt>
                      </c15:dlblFieldTableCache>
                    </c15:dlblFTEntry>
                  </c15:dlblFieldTable>
                  <c15:showDataLabelsRange val="0"/>
                </c:ext>
                <c:ext xmlns:c16="http://schemas.microsoft.com/office/drawing/2014/chart" uri="{C3380CC4-5D6E-409C-BE32-E72D297353CC}">
                  <c16:uniqueId val="{00000007-7038-4F93-B26C-56E1A76C810B}"/>
                </c:ext>
              </c:extLst>
            </c:dLbl>
            <c:dLbl>
              <c:idx val="8"/>
              <c:tx>
                <c:strRef>
                  <c:f>Daten_Diagramme!$D$22</c:f>
                  <c:strCache>
                    <c:ptCount val="1"/>
                    <c:pt idx="0">
                      <c:v>31.1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{BA0D73E7-A428-4598-90D7-AE01CDB3ED6F}</c15:txfldGUID>
                      <c15:f>Daten_Diagramme!$D$22</c15:f>
                      <c15:dlblFieldTableCache>
                        <c:ptCount val="1"/>
                        <c:pt idx="0">
                          <c:v>31.1</c:v>
                        </c:pt>
                      </c15:dlblFieldTableCache>
                    </c15:dlblFTEntry>
                  </c15:dlblFieldTable>
                  <c15:showDataLabelsRange val="0"/>
                </c:ext>
                <c:ext xmlns:c16="http://schemas.microsoft.com/office/drawing/2014/chart" uri="{C3380CC4-5D6E-409C-BE32-E72D297353CC}">
                  <c16:uniqueId val="{00000008-7038-4F93-B26C-56E1A76C810B}"/>
                </c:ext>
              </c:extLst>
            </c:dLbl>
            <c:dLbl>
              <c:idx val="9"/>
              <c:tx>
                <c:strRef>
                  <c:f>Daten_Diagramme!$D$23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{90E40AED-3013-489C-9E49-B030EC70B889}</c15:txfldGUID>
                      <c15:f>Daten_Diagramme!$D$23</c15:f>
                      <c15:dlblFieldTableCache>
                        <c:ptCount val="1"/>
                        <c:pt idx="0">
                          <c:v>2.3</c:v>
                        </c:pt>
                      </c15:dlblFieldTableCache>
                    </c15:dlblFTEntry>
                  </c15:dlblFieldTable>
                  <c15:showDataLabelsRange val="0"/>
                </c:ext>
                <c:ext xmlns:c16="http://schemas.microsoft.com/office/drawing/2014/chart" uri="{C3380CC4-5D6E-409C-BE32-E72D297353CC}">
                  <c16:uniqueId val="{00000009-7038-4F93-B26C-56E1A76C810B}"/>
                </c:ext>
              </c:extLst>
            </c:dLbl>
            <c:dLbl>
              <c:idx val="10"/>
              <c:tx>
                <c:strRef>
                  <c:f>Daten_Diagramme!$D$24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{4198E95E-3526-4930-B931-2A14E5C8143D}</c15:txfldGUID>
                      <c15:f>Daten_Diagramme!$D$24</c15:f>
                      <c15:dlblFieldTableCache>
                        <c:ptCount val="1"/>
                        <c:pt idx="0">
                          <c:v>1.2</c:v>
                        </c:pt>
                      </c15:dlblFieldTableCache>
                    </c15:dlblFTEntry>
                  </c15:dlblFieldTable>
                  <c15:showDataLabelsRange val="0"/>
                </c:ext>
                <c:ext xmlns:c16="http://schemas.microsoft.com/office/drawing/2014/chart" uri="{C3380CC4-5D6E-409C-BE32-E72D297353CC}">
                  <c16:uniqueId val="{0000000A-7038-4F93-B26C-56E1A76C810B}"/>
                </c:ext>
              </c:extLst>
            </c:dLbl>
            <c:dLbl>
              <c:idx val="11"/>
              <c:tx>
                <c:strRef>
                  <c:f>Daten_Diagramme!$D$25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{87CB184F-587D-40E4-9DF9-287FB86315D3}</c15:txfldGUID>
                      <c15:f>Daten_Diagramme!$D$25</c15:f>
                      <c15:dlblFieldTableCache>
                        <c:ptCount val="1"/>
                        <c:pt idx="0">
                          <c:v>1.9</c:v>
                        </c:pt>
                      </c15:dlblFieldTableCache>
                    </c15:dlblFTEntry>
                  </c15:dlblFieldTable>
                  <c15:showDataLabelsRange val="0"/>
                </c:ext>
                <c:ext xmlns:c16="http://schemas.microsoft.com/office/drawing/2014/chart" uri="{C3380CC4-5D6E-409C-BE32-E72D297353CC}">
                  <c16:uniqueId val="{0000000B-7038-4F93-B26C-56E1A76C810B}"/>
                </c:ext>
              </c:extLst>
            </c:dLbl>
            <c:dLbl>
              <c:idx val="12"/>
              <c:tx>
                <c:strRef>
                  <c:f>Daten_Diagramme!$D$26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{3B520E82-ACEA-4038-A5E1-EB36B5EE2EB1}</c15:txfldGUID>
                      <c15:f>Daten_Diagramme!$D$26</c15:f>
                      <c15:dlblFieldTableCache>
                        <c:ptCount val="1"/>
                        <c:pt idx="0">
                          <c:v>1.1</c:v>
                        </c:pt>
                      </c15:dlblFieldTableCache>
                    </c15:dlblFTEntry>
                  </c15:dlblFieldTable>
                  <c15:showDataLabelsRange val="0"/>
                </c:ext>
                <c:ext xmlns:c16="http://schemas.microsoft.com/office/drawing/2014/chart" uri="{C3380CC4-5D6E-409C-BE32-E72D297353CC}">
                  <c16:uniqueId val="{0000000C-7038-4F93-B26C-56E1A76C810B}"/>
                </c:ext>
              </c:extLst>
            </c:dLbl>
            <c:dLbl>
              <c:idx val="13"/>
              <c:tx>
                <c:strRef>
                  <c:f>Daten_Diagramme!$D$27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{355C1219-A1AC-4D9C-A4FC-9315D1DAB389}</c15:txfldGUID>
                      <c15:f>Daten_Diagramme!$D$27</c15:f>
                      <c15:dlblFieldTableCache>
                        <c:ptCount val="1"/>
                        <c:pt idx="0">
                          <c:v>-2.8</c:v>
                        </c:pt>
                      </c15:dlblFieldTableCache>
                    </c15:dlblFTEntry>
                  </c15:dlblFieldTable>
                  <c15:showDataLabelsRange val="0"/>
                </c:ext>
                <c:ext xmlns:c16="http://schemas.microsoft.com/office/drawing/2014/chart" uri="{C3380CC4-5D6E-409C-BE32-E72D297353CC}">
                  <c16:uniqueId val="{0000000D-7038-4F93-B26C-56E1A76C810B}"/>
                </c:ext>
              </c:extLst>
            </c:dLbl>
            <c:dLbl>
              <c:idx val="14"/>
              <c:tx>
                <c:strRef>
                  <c:f>Daten_Diagramme!$D$28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{541EF559-22D0-40F7-B773-32A75A06D1E4}</c15:txfldGUID>
                      <c15:f>Daten_Diagramme!$D$28</c15:f>
                      <c15:dlblFieldTableCache>
                        <c:ptCount val="1"/>
                        <c:pt idx="0">
                          <c:v>0.4</c:v>
                        </c:pt>
                      </c15:dlblFieldTableCache>
                    </c15:dlblFTEntry>
                  </c15:dlblFieldTable>
                  <c15:showDataLabelsRange val="0"/>
                </c:ext>
                <c:ext xmlns:c16="http://schemas.microsoft.com/office/drawing/2014/chart" uri="{C3380CC4-5D6E-409C-BE32-E72D297353CC}">
                  <c16:uniqueId val="{0000000E-7038-4F93-B26C-56E1A76C810B}"/>
                </c:ext>
              </c:extLst>
            </c:dLbl>
            <c:dLbl>
              <c:idx val="15"/>
              <c:tx>
                <c:strRef>
                  <c:f>Daten_Diagramme!$D$29</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{587EB315-EF67-4C7B-AF4E-B19944AF2FE7}</c15:txfldGUID>
                      <c15:f>Daten_Diagramme!$D$29</c15:f>
                      <c15:dlblFieldTableCache>
                        <c:ptCount val="1"/>
                        <c:pt idx="0">
                          <c:v>-6.6</c:v>
                        </c:pt>
                      </c15:dlblFieldTableCache>
                    </c15:dlblFTEntry>
                  </c15:dlblFieldTable>
                  <c15:showDataLabelsRange val="0"/>
                </c:ext>
                <c:ext xmlns:c16="http://schemas.microsoft.com/office/drawing/2014/chart" uri="{C3380CC4-5D6E-409C-BE32-E72D297353CC}">
                  <c16:uniqueId val="{0000000F-7038-4F93-B26C-56E1A76C810B}"/>
                </c:ext>
              </c:extLst>
            </c:dLbl>
            <c:dLbl>
              <c:idx val="16"/>
              <c:tx>
                <c:strRef>
                  <c:f>Daten_Diagramme!$D$30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{B1B2FBB5-EC0B-45ED-A241-1B1D61898B29}</c15:txfldGUID>
                      <c15:f>Daten_Diagramme!$D$30</c15:f>
                      <c15:dlblFieldTableCache>
                        <c:ptCount val="1"/>
                        <c:pt idx="0">
                          <c:v>2.6</c:v>
                        </c:pt>
                      </c15:dlblFieldTableCache>
                    </c15:dlblFTEntry>
                  </c15:dlblFieldTable>
                  <c15:showDataLabelsRange val="0"/>
                </c:ext>
                <c:ext xmlns:c16="http://schemas.microsoft.com/office/drawing/2014/chart" uri="{C3380CC4-5D6E-409C-BE32-E72D297353CC}">
                  <c16:uniqueId val="{00000010-7038-4F93-B26C-56E1A76C810B}"/>
                </c:ext>
              </c:extLst>
            </c:dLbl>
            <c:dLbl>
              <c:idx val="17"/>
              <c:tx>
                <c:strRef>
                  <c:f>Daten_Diagramme!$D$31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{99FFE2F8-1D7D-4BED-A6C0-4587D0900A18}</c15:txfldGUID>
                      <c15:f>Daten_Diagramme!$D$31</c15:f>
                      <c15:dlblFieldTableCache>
                        <c:ptCount val="1"/>
                        <c:pt idx="0">
                          <c:v>1.1</c:v>
                        </c:pt>
                      </c15:dlblFieldTableCache>
                    </c15:dlblFTEntry>
                  </c15:dlblFieldTable>
                  <c15:showDataLabelsRange val="0"/>
                </c:ext>
                <c:ext xmlns:c16="http://schemas.microsoft.com/office/drawing/2014/chart" uri="{C3380CC4-5D6E-409C-BE32-E72D297353CC}">
                  <c16:uniqueId val="{00000011-7038-4F93-B26C-56E1A76C810B}"/>
                </c:ext>
              </c:extLst>
            </c:dLbl>
            <c:dLbl>
              <c:idx val="18"/>
              <c:tx>
                <c:strRef>
                  <c:f>Daten_Diagramme!$D$32</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{CA05B102-806D-4F7E-BEE1-D09E33890C02}</c15:txfldGUID>
                      <c15:f>Daten_Diagramme!$D$32</c15:f>
                      <c15:dlblFieldTableCache>
                        <c:ptCount val="1"/>
                        <c:pt idx="0">
                          <c:v>4.2</c:v>
                        </c:pt>
                      </c15:dlblFieldTableCache>
                    </c15:dlblFTEntry>
                  </c15:dlblFieldTable>
                  <c15:showDataLabelsRange val="0"/>
                </c:ext>
                <c:ext xmlns:c16="http://schemas.microsoft.com/office/drawing/2014/chart" uri="{C3380CC4-5D6E-409C-BE32-E72D297353CC}">
                  <c16:uniqueId val="{00000012-7038-4F93-B26C-56E1A76C810B}"/>
                </c:ext>
              </c:extLst>
            </c:dLbl>
            <c:dLbl>
              <c:idx val="19"/>
              <c:tx>
                <c:strRef>
                  <c:f>Daten_Diagramme!$D$33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{D2BBBB2F-9279-4965-8566-5E7AFE92B6E8}</c15:txfldGUID>
                      <c15:f>Daten_Diagramme!$D$33</c15:f>
                      <c15:dlblFieldTableCache>
                        <c:ptCount val="1"/>
                        <c:pt idx="0">
                          <c:v>2.1</c:v>
                        </c:pt>
                      </c15:dlblFieldTableCache>
                    </c15:dlblFTEntry>
                  </c15:dlblFieldTable>
                  <c15:showDataLabelsRange val="0"/>
                </c:ext>
                <c:ext xmlns:c16="http://schemas.microsoft.com/office/drawing/2014/chart" uri="{C3380CC4-5D6E-409C-BE32-E72D297353CC}">
                  <c16:uniqueId val="{00000013-7038-4F93-B26C-56E1A76C810B}"/>
                </c:ext>
              </c:extLst>
            </c:dLbl>
            <c:dLbl>
              <c:idx val="20"/>
              <c:tx>
                <c:strRef>
                  <c:f>Daten_Diagramme!$D$34</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{8D5057AA-5F5A-4BBE-9768-A10EEB17633C}</c15:txfldGUID>
                      <c15:f>Daten_Diagramme!$D$34</c15:f>
                      <c15:dlblFieldTableCache>
                        <c:ptCount val="1"/>
                        <c:pt idx="0">
                          <c:v>8.1</c:v>
                        </c:pt>
                      </c15:dlblFieldTableCache>
                    </c15:dlblFTEntry>
                  </c15:dlblFieldTable>
                  <c15:showDataLabelsRange val="0"/>
                </c:ext>
                <c:ext xmlns:c16="http://schemas.microsoft.com/office/drawing/2014/chart" uri="{C3380CC4-5D6E-409C-BE32-E72D297353CC}">
                  <c16:uniqueId val="{00000014-7038-4F93-B26C-56E1A76C810B}"/>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{F9E75DC1-D394-4462-BCB4-39F0E5EF58ED}</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7038-4F93-B26C-56E1A76C810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{418AC433-AEEA-4ED4-B80E-BB1A9B1B8BC1}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038-4F93-B26C-56E1A76C810B}"/>
                </c:ext>
              </c:extLst>
            </c:dLbl>
            <c:dLbl>
              <c:idx val="23"/>
              <c:tx>
                <c:strRef>
                  <c:f>Daten_Diagramme!$D$37</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{BE83187A-9C1A-4253-BF66-F2FB7DB919E6}</c15:txfldGUID>
                      <c15:f>Daten_Diagramme!$D$37</c15:f>
                      <c15:dlblFieldTableCache>
                        <c:ptCount val="1"/>
                        <c:pt idx="0">
                          <c:v>10.1</c:v>
                        </c:pt>
                      </c15:dlblFieldTableCache>
                    </c15:dlblFTEntry>
                  </c15:dlblFieldTable>
                  <c15:showDataLabelsRange val="0"/>
                </c:ext>
                <c:ext xmlns:c16="http://schemas.microsoft.com/office/drawing/2014/chart" uri="{C3380CC4-5D6E-409C-BE32-E72D297353CC}">
                  <c16:uniqueId val="{00000017-7038-4F93-B26C-56E1A76C810B}"/>
                </c:ext>
              </c:extLst>
            </c:dLbl>
            <c:dLbl>
              <c:idx val="24"/>
              <c:layout>
                <c:manualLayout>
                  <c:x val="4.7769028871392123E-3"/>
                  <c:y val="-4.6876052205785108E-5"/>
                </c:manualLayout>
              </c:layout>
              <c:tx>
                <c:strRef>
                  <c:f>Daten_Diagramme!$D$38</c:f>
                  <c:strCache>
                    <c:ptCount val="1"/>
                    <c:pt idx="0">
                      <c:v>-9.7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{48D433D4-1F5C-47D4-93D8-B54554D513DF}</c15:txfldGUID>
                      <c15:f>Daten_Diagramme!$D$38</c15:f>
                      <c15:dlblFieldTableCache>
                        <c:ptCount val="1"/>
                        <c:pt idx="0">
                          <c:v>-9.7</c:v>
                        </c:pt>
                      </c15:dlblFieldTableCache>
                    </c15:dlblFTEntry>
                  </c15:dlblFieldTable>
                  <c15:showDataLabelsRange val="0"/>
                </c:ext>
                <c:ext xmlns:c16="http://schemas.microsoft.com/office/drawing/2014/chart" uri="{C3380CC4-5D6E-409C-BE32-E72D297353CC}">
                  <c16:uniqueId val="{00000018-7038-4F93-B26C-56E1A76C810B}"/>
                </c:ext>
              </c:extLst>
            </c:dLbl>
            <c:dLbl>
              <c:idx val="25"/>
              <c:tx>
                <c:strRef>
                  <c:f>Daten_Diagramme!$D$39</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{9AADF2B9-A411-4294-A195-C747D5999FA5}</c15:txfldGUID>
                      <c15:f>Daten_Diagramme!$D$39</c15:f>
                      <c15:dlblFieldTableCache>
                        <c:ptCount val="1"/>
                        <c:pt idx="0">
                          <c:v>6.8</c:v>
                        </c:pt>
                      </c15:dlblFieldTableCache>
                    </c15:dlblFTEntry>
                  </c15:dlblFieldTable>
                  <c15:showDataLabelsRange val="0"/>
                </c:ext>
                <c:ext xmlns:c16="http://schemas.microsoft.com/office/drawing/2014/chart" uri="{C3380CC4-5D6E-409C-BE32-E72D297353CC}">
                  <c16:uniqueId val="{00000019-7038-4F93-B26C-56E1A76C810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{C8F5B495-368A-4B2E-AE1C-2E158EFD9CAA}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038-4F93-B26C-56E1A76C810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{444BFFF8-1D29-4988-97FD-483600E088CA}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038-4F93-B26C-56E1A76C810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{7FBE9BAD-A4FA-496F-80AD-2D2FC6259929}</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038-4F93-B26C-56E1A76C810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{9BE2C67E-C76C-4A79-BEDE-1A3A7AD1D7D2}</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038-4F93-B26C-56E1A76C810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{A2E08870-0516-4B0B-BEB3-5ACAE774C5F5}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038-4F93-B26C-56E1A76C810B}"/>
                </c:ext>
              </c:extLst>
            </c:dLbl>
            <c:dLbl>
              <c:idx val="31"/>
              <c:tx>
                <c:strRef>
                  <c:f>Daten_Diagramme!$D$45</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{8565F588-6CC3-4FC9-9177-862CA2C76DF5}</c15:txfldGUID>
                      <c15:f>Daten_Diagramme!$D$45</c15:f>
                      <c15:dlblFieldTableCache>
                        <c:ptCount val="1"/>
                        <c:pt idx="0">
                          <c:v>6.8</c:v>
                        </c:pt>
                      </c15:dlblFieldTableCache>
                    </c15:dlblFTEntry>
                  </c15:dlblFieldTable>
                  <c15:showDataLabelsRange val="0"/>
                </c:ext>
                <c:ext xmlns:c16="http://schemas.microsoft.com/office/drawing/2014/chart" uri="{C3380CC4-5D6E-409C-BE32-E72D297353CC}">
                  <c16:uniqueId val="{0000001F-7038-4F93-B26C-56E1A76C810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-0.12504485304511401</c:v>
                </c:pt>
                <c:pt idx="1">
                  <c:v>10.091743119266056</c:v>
                </c:pt>
                <c:pt idx="2">
                  <c:v>-10.500963391136802</c:v>
                </c:pt>
                <c:pt idx="3">
                  <c:v>-11.007628042135853</c:v>
                </c:pt>
                <c:pt idx="4">
                  <c:v>-0.19642506383814576</c:v>
                </c:pt>
                <c:pt idx="5">
                  <c:v>-12.234437064262522</c:v>
                </c:pt>
                <c:pt idx="6">
                  <c:v>-4.671675922901013</c:v>
                </c:pt>
                <c:pt idx="7">
                  <c:v>2.5918225918225919</c:v>
                </c:pt>
                <c:pt idx="8">
                  <c:v>31.059337797619047</c:v>
                </c:pt>
                <c:pt idx="9">
                  <c:v>2.3386034255599473</c:v>
                </c:pt>
                <c:pt idx="10">
                  <c:v>1.1738401341531581</c:v>
                </c:pt>
                <c:pt idx="11">
                  <c:v>1.8569150148097517</c:v>
                </c:pt>
                <c:pt idx="12">
                  <c:v>1.149047931713723</c:v>
                </c:pt>
                <c:pt idx="13">
                  <c:v>-2.7716804940659996</c:v>
                </c:pt>
                <c:pt idx="14">
                  <c:v>0.43859649122807015</c:v>
                </c:pt>
                <c:pt idx="15">
                  <c:v>-6.5835411471321699</c:v>
                </c:pt>
                <c:pt idx="16">
                  <c:v>2.6263052420630735</c:v>
                </c:pt>
                <c:pt idx="17">
                  <c:v>1.0602205258693809</c:v>
                </c:pt>
                <c:pt idx="18">
                  <c:v>4.2441054091539527</c:v>
                </c:pt>
                <c:pt idx="19">
                  <c:v>2.1118498240125145</c:v>
                </c:pt>
                <c:pt idx="20">
                  <c:v>8.0827067669172941</c:v>
                </c:pt>
                <c:pt idx="21">
                  <c:v>0</c:v>
                </c:pt>
                <c:pt idx="23">
                  <c:v>10.091743119266056</c:v>
                </c:pt>
                <c:pt idx="24">
                  <c:v>-9.7278081942966868</c:v>
                </c:pt>
                <c:pt idx="25">
                  <c:v>6.7949511431197136</c:v>
                </c:pt>
              </c:numCache>
            </c:numRef>
          </c:val>
          <c:extLst>
            <c:ext xmlns:c16="http://schemas.microsoft.com/office/drawing/2014/chart" uri="{C3380CC4-5D6E-409C-BE32-E72D297353CC}">
              <c16:uniqueId val="{00000020-7038-4F93-B26C-56E1A76C810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{E53570E7-B57B-4255-8DC8-F1A754393068}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038-4F93-B26C-56E1A76C810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{869AB0AD-7B5B-4132-AC77-B2D699E4BD27}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038-4F93-B26C-56E1A76C810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{05F3565B-C3D4-4AF2-A5A9-726338388931}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038-4F93-B26C-56E1A76C810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{DAEADEBB-2B02-4636-8ADE-41DE3958BE83}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038-4F93-B26C-56E1A76C810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{133D6B82-256F-4938-BE35-D8A3F5893437}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038-4F93-B26C-56E1A76C810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{82854662-550B-4B0E-A332-CFBC2424F643}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038-4F93-B26C-56E1A76C810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{3491D083-E441-455B-BE06-5F4F23030A87}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038-4F93-B26C-56E1A76C810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{F0096CB8-EEB3-492B-B39B-4FC69A5C8725}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038-4F93-B26C-56E1A76C810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{91EBF750-B609-48E1-9520-987103A7A6D9}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038-4F93-B26C-56E1A76C810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{899C1AF1-B750-4ACA-AB7C-8E1E860B2BCD}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038-4F93-B26C-56E1A76C810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{FBCE7047-7612-4581-9536-92E1255A99AA}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038-4F93-B26C-56E1A76C810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{A347ACE3-2904-4FDC-AC42-B8745AF3DF99}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038-4F93-B26C-56E1A76C810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{0EB2A83A-95C6-4E15-842B-0512009BCAAB}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038-4F93-B26C-56E1A76C810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{BD3CE622-F77F-4708-AB7D-DECA4094B4BC}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038-4F93-B26C-56E1A76C810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{25DC4AC9-5FC9-4FA2-B03E-D06AF6D009D8}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038-4F93-B26C-56E1A76C810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{39D79905-1CB0-41A2-B338-CFD4CCCBEDD6}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038-4F93-B26C-56E1A76C810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{076C37DA-3BAF-4DDD-A732-B3AC143D83FB}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038-4F93-B26C-56E1A76C810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{AA9CEFE6-B907-45B3-97BE-177AA9D858AF}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038-4F93-B26C-56E1A76C810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{C1302898-9762-48F6-9DE6-AA82E9AFF97D}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038-4F93-B26C-56E1A76C810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{118A7041-0F47-49E2-BAE5-F2E31BA231C5}</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038-4F93-B26C-56E1A76C810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{3BD1E29F-00B2-48B4-8C17-3CF942E1C9E5}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038-4F93-B26C-56E1A76C810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{DD6B29A9-0A07-431F-A420-523DE881917B}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038-4F93-B26C-56E1A76C810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{8E6753EC-A478-405C-9381-2BD8F29CE4B0}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038-4F93-B26C-56E1A76C810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{7B8A4C14-CBFC-4732-B178-AA78A9BD5B40}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038-4F93-B26C-56E1A76C810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{0074E72F-6DCD-4B56-A86F-F363598E6D64}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038-4F93-B26C-56E1A76C810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{1FD37AEA-768A-46F9-8033-2017161F3F52}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038-4F93-B26C-56E1A76C810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{DB77E541-003D-4293-8B23-5BDF6F8E8D0C}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038-4F93-B26C-56E1A76C810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{0C69F6DE-551A-495D-9560-D67A1E311D9B}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038-4F93-B26C-56E1A76C810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{CFE33DB3-4114-4E7E-9F02-312F330BDDBB}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038-4F93-B26C-56E1A76C810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{C5ED5D8E-3442-4354-8FD8-1838FE3BD118}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038-4F93-B26C-56E1A76C810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{B5D3E379-19B9-4B19-A31B-90F978AAAA24}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038-4F93-B26C-56E1A76C810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{B90E3E22-5111-49A1-B5BA-D77847AB3F18}</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038-4F93-B26C-56E1A76C810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038-4F93-B26C-56E1A76C810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038-4F93-B26C-56E1A76C810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{13D1A718-82A5-4E56-964A-AE4BE21E8F92}</c15:txfldGUID>
                      <c15:f>Daten_Diagramme!$E$14</c15:f>
                      <c15:dlblFieldTableCache>
                        <c:ptCount val="1"/>
                        <c:pt idx="0">
                          <c:v>-2.7</c:v>
                        </c:pt>
                      </c15:dlblFieldTableCache>
                    </c15:dlblFTEntry>
                  </c15:dlblFieldTable>
                  <c15:showDataLabelsRange val="0"/>
                </c:ext>
                <c:ext xmlns:c16="http://schemas.microsoft.com/office/drawing/2014/chart" uri="{C3380CC4-5D6E-409C-BE32-E72D297353CC}">
                  <c16:uniqueId val="{00000000-434F-4C93-84D1-A68D4D1980A3}"/>
                </c:ext>
              </c:extLst>
            </c:dLbl>
            <c:dLbl>
              <c:idx val="1"/>
              <c:tx>
                <c:strRef>
                  <c:f>Daten_Diagramme!$E$15</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{1AE9449C-94F3-4A9B-B6C4-0F35EB160AB7}</c15:txfldGUID>
                      <c15:f>Daten_Diagramme!$E$15</c15:f>
                      <c15:dlblFieldTableCache>
                        <c:ptCount val="1"/>
                        <c:pt idx="0">
                          <c:v>7.8</c:v>
                        </c:pt>
                      </c15:dlblFieldTableCache>
                    </c15:dlblFTEntry>
                  </c15:dlblFieldTable>
                  <c15:showDataLabelsRange val="0"/>
                </c:ext>
                <c:ext xmlns:c16="http://schemas.microsoft.com/office/drawing/2014/chart" uri="{C3380CC4-5D6E-409C-BE32-E72D297353CC}">
                  <c16:uniqueId val="{00000001-434F-4C93-84D1-A68D4D1980A3}"/>
                </c:ext>
              </c:extLst>
            </c:dLbl>
            <c:dLbl>
              <c:idx val="2"/>
              <c:tx>
                <c:strRef>
                  <c:f>Daten_Diagramme!$E$16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{1067A100-19CF-4271-8839-74C3EA270DA9}</c15:txfldGUID>
                      <c15:f>Daten_Diagramme!$E$16</c15:f>
                      <c15:dlblFieldTableCache>
                        <c:ptCount val="1"/>
                        <c:pt idx="0">
                          <c:v>-0.4</c:v>
                        </c:pt>
                      </c15:dlblFieldTableCache>
                    </c15:dlblFTEntry>
                  </c15:dlblFieldTable>
                  <c15:showDataLabelsRange val="0"/>
                </c:ext>
                <c:ext xmlns:c16="http://schemas.microsoft.com/office/drawing/2014/chart" uri="{C3380CC4-5D6E-409C-BE32-E72D297353CC}">
                  <c16:uniqueId val="{00000002-434F-4C93-84D1-A68D4D1980A3}"/>
                </c:ext>
              </c:extLst>
            </c:dLbl>
            <c:dLbl>
              <c:idx val="3"/>
              <c:tx>
                <c:strRef>
                  <c:f>Daten_Diagramme!$E$17</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{9F3C6BF1-3785-4E23-B2EA-7080DE0654DF}</c15:txfldGUID>
                      <c15:f>Daten_Diagramme!$E$17</c15:f>
                      <c15:dlblFieldTableCache>
                        <c:ptCount val="1"/>
                        <c:pt idx="0">
                          <c:v>-7.6</c:v>
                        </c:pt>
                      </c15:dlblFieldTableCache>
                    </c15:dlblFTEntry>
                  </c15:dlblFieldTable>
                  <c15:showDataLabelsRange val="0"/>
                </c:ext>
                <c:ext xmlns:c16="http://schemas.microsoft.com/office/drawing/2014/chart" uri="{C3380CC4-5D6E-409C-BE32-E72D297353CC}">
                  <c16:uniqueId val="{00000003-434F-4C93-84D1-A68D4D1980A3}"/>
                </c:ext>
              </c:extLst>
            </c:dLbl>
            <c:dLbl>
              <c:idx val="4"/>
              <c:tx>
                <c:strRef>
                  <c:f>Daten_Diagramme!$E$18</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{C6500CA2-EFA6-4C71-A27C-2EC1BA92A727}</c15:txfldGUID>
                      <c15:f>Daten_Diagramme!$E$18</c15:f>
                      <c15:dlblFieldTableCache>
                        <c:ptCount val="1"/>
                        <c:pt idx="0">
                          <c:v>-8.8</c:v>
                        </c:pt>
                      </c15:dlblFieldTableCache>
                    </c15:dlblFTEntry>
                  </c15:dlblFieldTable>
                  <c15:showDataLabelsRange val="0"/>
                </c:ext>
                <c:ext xmlns:c16="http://schemas.microsoft.com/office/drawing/2014/chart" uri="{C3380CC4-5D6E-409C-BE32-E72D297353CC}">
                  <c16:uniqueId val="{00000004-434F-4C93-84D1-A68D4D1980A3}"/>
                </c:ext>
              </c:extLst>
            </c:dLbl>
            <c:dLbl>
              <c:idx val="5"/>
              <c:tx>
                <c:strRef>
                  <c:f>Daten_Diagramme!$E$19</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{C88F9E4D-6219-4A64-9DD9-EFD34905CE4B}</c15:txfldGUID>
                      <c15:f>Daten_Diagramme!$E$19</c15:f>
                      <c15:dlblFieldTableCache>
                        <c:ptCount val="1"/>
                        <c:pt idx="0">
                          <c:v>-6.7</c:v>
                        </c:pt>
                      </c15:dlblFieldTableCache>
                    </c15:dlblFTEntry>
                  </c15:dlblFieldTable>
                  <c15:showDataLabelsRange val="0"/>
                </c:ext>
                <c:ext xmlns:c16="http://schemas.microsoft.com/office/drawing/2014/chart" uri="{C3380CC4-5D6E-409C-BE32-E72D297353CC}">
                  <c16:uniqueId val="{00000005-434F-4C93-84D1-A68D4D1980A3}"/>
                </c:ext>
              </c:extLst>
            </c:dLbl>
            <c:dLbl>
              <c:idx val="6"/>
              <c:tx>
                <c:strRef>
                  <c:f>Daten_Diagramme!$E$20</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{EC08C387-36B2-4DFA-B5FE-DA1CE56743F1}</c15:txfldGUID>
                      <c15:f>Daten_Diagramme!$E$20</c15:f>
                      <c15:dlblFieldTableCache>
                        <c:ptCount val="1"/>
                        <c:pt idx="0">
                          <c:v>-6.8</c:v>
                        </c:pt>
                      </c15:dlblFieldTableCache>
                    </c15:dlblFTEntry>
                  </c15:dlblFieldTable>
                  <c15:showDataLabelsRange val="0"/>
                </c:ext>
                <c:ext xmlns:c16="http://schemas.microsoft.com/office/drawing/2014/chart" uri="{C3380CC4-5D6E-409C-BE32-E72D297353CC}">
                  <c16:uniqueId val="{00000006-434F-4C93-84D1-A68D4D1980A3}"/>
                </c:ext>
              </c:extLst>
            </c:dLbl>
            <c:dLbl>
              <c:idx val="7"/>
              <c:tx>
                <c:strRef>
                  <c:f>Daten_Diagramme!$E$21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{36BEFC70-CC3E-4DE0-8E77-FC3C0EE403BD}</c15:txfldGUID>
                      <c15:f>Daten_Diagramme!$E$21</c15:f>
                      <c15:dlblFieldTableCache>
                        <c:ptCount val="1"/>
                        <c:pt idx="0">
                          <c:v>-0.7</c:v>
                        </c:pt>
                      </c15:dlblFieldTableCache>
                    </c15:dlblFTEntry>
                  </c15:dlblFieldTable>
                  <c15:showDataLabelsRange val="0"/>
                </c:ext>
                <c:ext xmlns:c16="http://schemas.microsoft.com/office/drawing/2014/chart" uri="{C3380CC4-5D6E-409C-BE32-E72D297353CC}">
                  <c16:uniqueId val="{00000007-434F-4C93-84D1-A68D4D1980A3}"/>
                </c:ext>
              </c:extLst>
            </c:dLbl>
            <c:dLbl>
              <c:idx val="8"/>
              <c:tx>
                <c:strRef>
                  <c:f>Daten_Diagramme!$E$22</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{575308BE-1210-4FD1-8E69-C7CF0F989887}</c15:txfldGUID>
                      <c15:f>Daten_Diagramme!$E$22</c15:f>
                      <c15:dlblFieldTableCache>
                        <c:ptCount val="1"/>
                        <c:pt idx="0">
                          <c:v>0.0</c:v>
                        </c:pt>
                      </c15:dlblFieldTableCache>
                    </c15:dlblFTEntry>
                  </c15:dlblFieldTable>
                  <c15:showDataLabelsRange val="0"/>
                </c:ext>
                <c:ext xmlns:c16="http://schemas.microsoft.com/office/drawing/2014/chart" uri="{C3380CC4-5D6E-409C-BE32-E72D297353CC}">
                  <c16:uniqueId val="{00000008-434F-4C93-84D1-A68D4D1980A3}"/>
                </c:ext>
              </c:extLst>
            </c:dLbl>
            <c:dLbl>
              <c:idx val="9"/>
              <c:tx>
                <c:strRef>
                  <c:f>Daten_Diagramme!$E$23</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{DA20B945-CC62-41AB-B513-2FF1F23C1D9E}</c15:txfldGUID>
                      <c15:f>Daten_Diagramme!$E$23</c15:f>
                      <c15:dlblFieldTableCache>
                        <c:ptCount val="1"/>
                        <c:pt idx="0">
                          <c:v>-5.7</c:v>
                        </c:pt>
                      </c15:dlblFieldTableCache>
                    </c15:dlblFTEntry>
                  </c15:dlblFieldTable>
                  <c15:showDataLabelsRange val="0"/>
                </c:ext>
                <c:ext xmlns:c16="http://schemas.microsoft.com/office/drawing/2014/chart" uri="{C3380CC4-5D6E-409C-BE32-E72D297353CC}">
                  <c16:uniqueId val="{00000009-434F-4C93-84D1-A68D4D1980A3}"/>
                </c:ext>
              </c:extLst>
            </c:dLbl>
            <c:dLbl>
              <c:idx val="10"/>
              <c:tx>
                <c:strRef>
                  <c:f>Daten_Diagramme!$E$24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{F650243C-BDCA-415C-B3B1-D6EA42ADC3A7}</c15:txfldGUID>
                      <c15:f>Daten_Diagramme!$E$24</c15:f>
                      <c15:dlblFieldTableCache>
                        <c:ptCount val="1"/>
                        <c:pt idx="0">
                          <c:v>-1.4</c:v>
                        </c:pt>
                      </c15:dlblFieldTableCache>
                    </c15:dlblFTEntry>
                  </c15:dlblFieldTable>
                  <c15:showDataLabelsRange val="0"/>
                </c:ext>
                <c:ext xmlns:c16="http://schemas.microsoft.com/office/drawing/2014/chart" uri="{C3380CC4-5D6E-409C-BE32-E72D297353CC}">
                  <c16:uniqueId val="{0000000A-434F-4C93-84D1-A68D4D1980A3}"/>
                </c:ext>
              </c:extLst>
            </c:dLbl>
            <c:dLbl>
              <c:idx val="11"/>
              <c:tx>
                <c:strRef>
                  <c:f>Daten_Diagramme!$E$25</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{5C84A18A-5140-473D-965C-0D2BADD77164}</c15:txfldGUID>
                      <c15:f>Daten_Diagramme!$E$25</c15:f>
                      <c15:dlblFieldTableCache>
                        <c:ptCount val="1"/>
                        <c:pt idx="0">
                          <c:v>-7.2</c:v>
                        </c:pt>
                      </c15:dlblFieldTableCache>
                    </c15:dlblFTEntry>
                  </c15:dlblFieldTable>
                  <c15:showDataLabelsRange val="0"/>
                </c:ext>
                <c:ext xmlns:c16="http://schemas.microsoft.com/office/drawing/2014/chart" uri="{C3380CC4-5D6E-409C-BE32-E72D297353CC}">
                  <c16:uniqueId val="{0000000B-434F-4C93-84D1-A68D4D1980A3}"/>
                </c:ext>
              </c:extLst>
            </c:dLbl>
            <c:dLbl>
              <c:idx val="12"/>
              <c:tx>
                <c:strRef>
                  <c:f>Daten_Diagramme!$E$26</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{83F5DEA3-955C-4A4A-B4B3-7232ACFF5CC5}</c15:txfldGUID>
                      <c15:f>Daten_Diagramme!$E$26</c15:f>
                      <c15:dlblFieldTableCache>
                        <c:ptCount val="1"/>
                        <c:pt idx="0">
                          <c:v>5.0</c:v>
                        </c:pt>
                      </c15:dlblFieldTableCache>
                    </c15:dlblFTEntry>
                  </c15:dlblFieldTable>
                  <c15:showDataLabelsRange val="0"/>
                </c:ext>
                <c:ext xmlns:c16="http://schemas.microsoft.com/office/drawing/2014/chart" uri="{C3380CC4-5D6E-409C-BE32-E72D297353CC}">
                  <c16:uniqueId val="{0000000C-434F-4C93-84D1-A68D4D1980A3}"/>
                </c:ext>
              </c:extLst>
            </c:dLbl>
            <c:dLbl>
              <c:idx val="13"/>
              <c:tx>
                <c:strRef>
                  <c:f>Daten_Diagramme!$E$27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{6B65D712-33EF-4B24-9D08-2C2AB02E0C02}</c15:txfldGUID>
                      <c15:f>Daten_Diagramme!$E$27</c15:f>
                      <c15:dlblFieldTableCache>
                        <c:ptCount val="1"/>
                        <c:pt idx="0">
                          <c:v>0.1</c:v>
                        </c:pt>
                      </c15:dlblFieldTableCache>
                    </c15:dlblFTEntry>
                  </c15:dlblFieldTable>
                  <c15:showDataLabelsRange val="0"/>
                </c:ext>
                <c:ext xmlns:c16="http://schemas.microsoft.com/office/drawing/2014/chart" uri="{C3380CC4-5D6E-409C-BE32-E72D297353CC}">
                  <c16:uniqueId val="{0000000D-434F-4C93-84D1-A68D4D1980A3}"/>
                </c:ext>
              </c:extLst>
            </c:dLbl>
            <c:dLbl>
              <c:idx val="14"/>
              <c:tx>
                <c:strRef>
                  <c:f>Daten_Diagramme!$E$28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{BFBE899E-CF11-4DD5-84C0-D8EA15D8ABDE}</c15:txfldGUID>
                      <c15:f>Daten_Diagramme!$E$28</c15:f>
                      <c15:dlblFieldTableCache>
                        <c:ptCount val="1"/>
                        <c:pt idx="0">
                          <c:v>-3.5</c:v>
                        </c:pt>
                      </c15:dlblFieldTableCache>
                    </c15:dlblFTEntry>
                  </c15:dlblFieldTable>
                  <c15:showDataLabelsRange val="0"/>
                </c:ext>
                <c:ext xmlns:c16="http://schemas.microsoft.com/office/drawing/2014/chart" uri="{C3380CC4-5D6E-409C-BE32-E72D297353CC}">
                  <c16:uniqueId val="{0000000E-434F-4C93-84D1-A68D4D1980A3}"/>
                </c:ext>
              </c:extLst>
            </c:dLbl>
            <c:dLbl>
              <c:idx val="15"/>
              <c:tx>
                <c:strRef>
                  <c:f>Daten_Diagramme!$E$29</c:f>
                  <c:strCache>
                    <c:ptCount val="1"/>
                    <c:pt idx="0">
                      <c:v>-24.6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{910808AA-C791-4D21-B557-76081B72A331}</c15:txfldGUID>
                      <c15:f>Daten_Diagramme!$E$29</c15:f>
                      <c15:dlblFieldTableCache>
                        <c:ptCount val="1"/>
                        <c:pt idx="0">
                          <c:v>-24.6</c:v>
                        </c:pt>
                      </c15:dlblFieldTableCache>
                    </c15:dlblFTEntry>
                  </c15:dlblFieldTable>
                  <c15:showDataLabelsRange val="0"/>
                </c:ext>
                <c:ext xmlns:c16="http://schemas.microsoft.com/office/drawing/2014/chart" uri="{C3380CC4-5D6E-409C-BE32-E72D297353CC}">
                  <c16:uniqueId val="{0000000F-434F-4C93-84D1-A68D4D1980A3}"/>
                </c:ext>
              </c:extLst>
            </c:dLbl>
            <c:dLbl>
              <c:idx val="16"/>
              <c:tx>
                <c:strRef>
                  <c:f>Daten_Diagramme!$E$30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{D4581C18-42DB-4FE8-954A-66FF6C116829}</c15:txfldGUID>
                      <c15:f>Daten_Diagramme!$E$30</c15:f>
                      <c15:dlblFieldTableCache>
                        <c:ptCount val="1"/>
                        <c:pt idx="0">
                          <c:v>-2.4</c:v>
                        </c:pt>
                      </c15:dlblFieldTableCache>
                    </c15:dlblFTEntry>
                  </c15:dlblFieldTable>
                  <c15:showDataLabelsRange val="0"/>
                </c:ext>
                <c:ext xmlns:c16="http://schemas.microsoft.com/office/drawing/2014/chart" uri="{C3380CC4-5D6E-409C-BE32-E72D297353CC}">
                  <c16:uniqueId val="{00000010-434F-4C93-84D1-A68D4D1980A3}"/>
                </c:ext>
              </c:extLst>
            </c:dLbl>
            <c:dLbl>
              <c:idx val="17"/>
              <c:tx>
                <c:strRef>
                  <c:f>Daten_Diagramme!$E$31</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{A8915B6E-24D1-44F4-B636-0A9324692EBC}</c15:txfldGUID>
                      <c15:f>Daten_Diagramme!$E$31</c15:f>
                      <c15:dlblFieldTableCache>
                        <c:ptCount val="1"/>
                        <c:pt idx="0">
                          <c:v>-7.5</c:v>
                        </c:pt>
                      </c15:dlblFieldTableCache>
                    </c15:dlblFTEntry>
                  </c15:dlblFieldTable>
                  <c15:showDataLabelsRange val="0"/>
                </c:ext>
                <c:ext xmlns:c16="http://schemas.microsoft.com/office/drawing/2014/chart" uri="{C3380CC4-5D6E-409C-BE32-E72D297353CC}">
                  <c16:uniqueId val="{00000011-434F-4C93-84D1-A68D4D1980A3}"/>
                </c:ext>
              </c:extLst>
            </c:dLbl>
            <c:dLbl>
              <c:idx val="18"/>
              <c:tx>
                <c:strRef>
                  <c:f>Daten_Diagramme!$E$32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{C27E3B88-1D4C-4A03-A1D3-13D3B1CC54A7}</c15:txfldGUID>
                      <c15:f>Daten_Diagramme!$E$32</c15:f>
                      <c15:dlblFieldTableCache>
                        <c:ptCount val="1"/>
                        <c:pt idx="0">
                          <c:v>-0.2</c:v>
                        </c:pt>
                      </c15:dlblFieldTableCache>
                    </c15:dlblFTEntry>
                  </c15:dlblFieldTable>
                  <c15:showDataLabelsRange val="0"/>
                </c:ext>
                <c:ext xmlns:c16="http://schemas.microsoft.com/office/drawing/2014/chart" uri="{C3380CC4-5D6E-409C-BE32-E72D297353CC}">
                  <c16:uniqueId val="{00000012-434F-4C93-84D1-A68D4D1980A3}"/>
                </c:ext>
              </c:extLst>
            </c:dLbl>
            <c:dLbl>
              <c:idx val="19"/>
              <c:tx>
                <c:strRef>
                  <c:f>Daten_Diagramme!$E$33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{8A9FD02B-1872-47B5-92AC-3D175FCF1107}</c15:txfldGUID>
                      <c15:f>Daten_Diagramme!$E$33</c15:f>
                      <c15:dlblFieldTableCache>
                        <c:ptCount val="1"/>
                        <c:pt idx="0">
                          <c:v>-0.4</c:v>
                        </c:pt>
                      </c15:dlblFieldTableCache>
                    </c15:dlblFTEntry>
                  </c15:dlblFieldTable>
                  <c15:showDataLabelsRange val="0"/>
                </c:ext>
                <c:ext xmlns:c16="http://schemas.microsoft.com/office/drawing/2014/chart" uri="{C3380CC4-5D6E-409C-BE32-E72D297353CC}">
                  <c16:uniqueId val="{00000013-434F-4C93-84D1-A68D4D1980A3}"/>
                </c:ext>
              </c:extLst>
            </c:dLbl>
            <c:dLbl>
              <c:idx val="20"/>
              <c:tx>
                <c:strRef>
                  <c:f>Daten_Diagramme!$E$34</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{71E61AF9-70DF-4662-A054-51A068122977}</c15:txfldGUID>
                      <c15:f>Daten_Diagramme!$E$34</c15:f>
                      <c15:dlblFieldTableCache>
                        <c:ptCount val="1"/>
                        <c:pt idx="0">
                          <c:v>-3.9</c:v>
                        </c:pt>
                      </c15:dlblFieldTableCache>
                    </c15:dlblFTEntry>
                  </c15:dlblFieldTable>
                  <c15:showDataLabelsRange val="0"/>
                </c:ext>
                <c:ext xmlns:c16="http://schemas.microsoft.com/office/drawing/2014/chart" uri="{C3380CC4-5D6E-409C-BE32-E72D297353CC}">
                  <c16:uniqueId val="{00000014-434F-4C93-84D1-A68D4D1980A3}"/>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{0E84D654-BEEB-49A4-9BA6-72032815F8B1}</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434F-4C93-84D1-A68D4D1980A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{056E2F12-CB4F-428F-8F14-B32F86B7E153}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434F-4C93-84D1-A68D4D1980A3}"/>
                </c:ext>
              </c:extLst>
            </c:dLbl>
            <c:dLbl>
              <c:idx val="23"/>
              <c:tx>
                <c:strRef>
                  <c:f>Daten_Diagramme!$E$37</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{36029593-02D2-4A95-AFA6-B85C25951F65}</c15:txfldGUID>
                      <c15:f>Daten_Diagramme!$E$37</c15:f>
                      <c15:dlblFieldTableCache>
                        <c:ptCount val="1"/>
                        <c:pt idx="0">
                          <c:v>7.8</c:v>
                        </c:pt>
                      </c15:dlblFieldTableCache>
                    </c15:dlblFTEntry>
                  </c15:dlblFieldTable>
                  <c15:showDataLabelsRange val="0"/>
                </c:ext>
                <c:ext xmlns:c16="http://schemas.microsoft.com/office/drawing/2014/chart" uri="{C3380CC4-5D6E-409C-BE32-E72D297353CC}">
                  <c16:uniqueId val="{00000017-434F-4C93-84D1-A68D4D1980A3}"/>
                </c:ext>
              </c:extLst>
            </c:dLbl>
            <c:dLbl>
              <c:idx val="24"/>
              <c:tx>
                <c:strRef>
                  <c:f>Daten_Diagramme!$E$38</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{04132C9C-6F16-41A5-80E6-7EC20B9201CA}</c15:txfldGUID>
                      <c15:f>Daten_Diagramme!$E$38</c15:f>
                      <c15:dlblFieldTableCache>
                        <c:ptCount val="1"/>
                        <c:pt idx="0">
                          <c:v>-5.2</c:v>
                        </c:pt>
                      </c15:dlblFieldTableCache>
                    </c15:dlblFTEntry>
                  </c15:dlblFieldTable>
                  <c15:showDataLabelsRange val="0"/>
                </c:ext>
                <c:ext xmlns:c16="http://schemas.microsoft.com/office/drawing/2014/chart" uri="{C3380CC4-5D6E-409C-BE32-E72D297353CC}">
                  <c16:uniqueId val="{00000018-434F-4C93-84D1-A68D4D1980A3}"/>
                </c:ext>
              </c:extLst>
            </c:dLbl>
            <c:dLbl>
              <c:idx val="25"/>
              <c:tx>
                <c:strRef>
                  <c:f>Daten_Diagramme!$E$39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{9F3D5657-96DF-4788-A567-640A75A6DC03}</c15:txfldGUID>
                      <c15:f>Daten_Diagramme!$E$39</c15:f>
                      <c15:dlblFieldTableCache>
                        <c:ptCount val="1"/>
                        <c:pt idx="0">
                          <c:v>-2.3</c:v>
                        </c:pt>
                      </c15:dlblFieldTableCache>
                    </c15:dlblFTEntry>
                  </c15:dlblFieldTable>
                  <c15:showDataLabelsRange val="0"/>
                </c:ext>
                <c:ext xmlns:c16="http://schemas.microsoft.com/office/drawing/2014/chart" uri="{C3380CC4-5D6E-409C-BE32-E72D297353CC}">
                  <c16:uniqueId val="{00000019-434F-4C93-84D1-A68D4D1980A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{47D3E37F-D7E2-414C-9C3D-60DBAC0B24BD}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434F-4C93-84D1-A68D4D1980A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{B1895979-9AA8-4F75-AFC7-3ECC68DC9F83}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434F-4C93-84D1-A68D4D1980A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{943D6817-0CAA-461E-8181-5C94A67F3DE2}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434F-4C93-84D1-A68D4D1980A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{1BE05D2F-AEC5-4890-86A0-F033B23EEBEC}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434F-4C93-84D1-A68D4D1980A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{2F90500D-D98E-4571-89EA-863B9D114A52}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434F-4C93-84D1-A68D4D1980A3}"/>
                </c:ext>
              </c:extLst>
            </c:dLbl>
            <c:dLbl>
              <c:idx val="31"/>
              <c:tx>
                <c:strRef>
                  <c:f>Daten_Diagramme!$E$45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{1CB43F53-57F6-4860-9196-F4111AD53E4F}</c15:txfldGUID>
                      <c15:f>Daten_Diagramme!$E$45</c15:f>
                      <c15:dlblFieldTableCache>
                        <c:ptCount val="1"/>
                        <c:pt idx="0">
                          <c:v>-2.3</c:v>
                        </c:pt>
                      </c15:dlblFieldTableCache>
                    </c15:dlblFTEntry>
                  </c15:dlblFieldTable>
                  <c15:showDataLabelsRange val="0"/>
                </c:ext>
                <c:ext xmlns:c16="http://schemas.microsoft.com/office/drawing/2014/chart" uri="{C3380CC4-5D6E-409C-BE32-E72D297353CC}">
                  <c16:uniqueId val="{0000001F-434F-4C93-84D1-A68D4D1980A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-2.6502176320601643</c:v>
                </c:pt>
                <c:pt idx="1">
                  <c:v>7.7981651376146788</c:v>
                </c:pt>
                <c:pt idx="2">
                  <c:v>-0.38610038610038611</c:v>
                </c:pt>
                <c:pt idx="3">
                  <c:v>-7.6120319214241867</c:v>
                </c:pt>
                <c:pt idx="4">
                  <c:v>-8.8382038488952244</c:v>
                </c:pt>
                <c:pt idx="5">
                  <c:v>-6.6625155666251556</c:v>
                </c:pt>
                <c:pt idx="6">
                  <c:v>-6.8273092369477908</c:v>
                </c:pt>
                <c:pt idx="7">
                  <c:v>-0.68917987594762231</c:v>
                </c:pt>
                <c:pt idx="8">
                  <c:v>-3.1771247021445591E-2</c:v>
                </c:pt>
                <c:pt idx="9">
                  <c:v>-5.668016194331984</c:v>
                </c:pt>
                <c:pt idx="10">
                  <c:v>-1.4043300175541251</c:v>
                </c:pt>
                <c:pt idx="11">
                  <c:v>-7.1964017991004496</c:v>
                </c:pt>
                <c:pt idx="12">
                  <c:v>5.0147492625368733</c:v>
                </c:pt>
                <c:pt idx="13">
                  <c:v>0.13178703215603585</c:v>
                </c:pt>
                <c:pt idx="14">
                  <c:v>-3.5378772736358184</c:v>
                </c:pt>
                <c:pt idx="15">
                  <c:v>-24.615384615384617</c:v>
                </c:pt>
                <c:pt idx="16">
                  <c:v>-2.4311183144246353</c:v>
                </c:pt>
                <c:pt idx="17">
                  <c:v>-7.5367647058823533</c:v>
                </c:pt>
                <c:pt idx="18">
                  <c:v>-0.17261219792865362</c:v>
                </c:pt>
                <c:pt idx="19">
                  <c:v>-0.42016806722689076</c:v>
                </c:pt>
                <c:pt idx="20">
                  <c:v>-3.8896426956128449</c:v>
                </c:pt>
                <c:pt idx="21">
                  <c:v>0</c:v>
                </c:pt>
                <c:pt idx="23">
                  <c:v>7.7981651376146788</c:v>
                </c:pt>
                <c:pt idx="24">
                  <c:v>-5.2133655394524956</c:v>
                </c:pt>
                <c:pt idx="25">
                  <c:v>-2.339476813317479</c:v>
                </c:pt>
              </c:numCache>
            </c:numRef>
          </c:val>
          <c:extLst>
            <c:ext xmlns:c16="http://schemas.microsoft.com/office/drawing/2014/chart" uri="{C3380CC4-5D6E-409C-BE32-E72D297353CC}">
              <c16:uniqueId val="{00000020-434F-4C93-84D1-A68D4D1980A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{25A6BD40-E0BB-443A-962E-254AD5B66303}</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434F-4C93-84D1-A68D4D1980A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{3DF80937-97BA-4ABF-AD1F-1B9F8A00143A}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434F-4C93-84D1-A68D4D1980A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{05625C27-6073-45FA-969D-2F1611799CDB}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434F-4C93-84D1-A68D4D1980A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{C5DEFCC9-503F-4196-9264-93FB74A50ACA}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434F-4C93-84D1-A68D4D1980A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{7D01D3C0-0393-4427-BE66-55587807FCB3}</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434F-4C93-84D1-A68D4D1980A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{F0CE906C-E5FA-485B-9849-346118EC28DF}</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434F-4C93-84D1-A68D4D1980A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{08311E6B-8E8E-4AA7-B657-B302000322A4}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434F-4C93-84D1-A68D4D1980A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{07B86908-8B00-4051-9690-FBFD47FE70BC}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434F-4C93-84D1-A68D4D1980A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{046D0019-BC1E-40A3-B1A6-10378CC20EBA}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434F-4C93-84D1-A68D4D1980A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{4E0192AE-489C-4715-8379-E907498267E3}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434F-4C93-84D1-A68D4D1980A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{45A17B72-F594-42FF-B37C-756D06A92E91}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434F-4C93-84D1-A68D4D1980A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{52858DCC-AFB9-44E6-9124-B2870A0B1A1A}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434F-4C93-84D1-A68D4D1980A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{5229A112-631E-44CC-A02B-859536B6E750}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434F-4C93-84D1-A68D4D1980A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{85BCA9A5-7451-48BB-BB8B-7FE447EEC5E8}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434F-4C93-84D1-A68D4D1980A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{33B79300-F976-41D3-9681-7EB5844D2705}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434F-4C93-84D1-A68D4D1980A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{5DD8D9E1-CECA-4175-A2E4-74F28D231CC1}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434F-4C93-84D1-A68D4D1980A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{25F42A44-E017-458E-B147-B3C8980464BF}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434F-4C93-84D1-A68D4D1980A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{E22718F8-9316-4AEB-8ADB-58275417A871}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434F-4C93-84D1-A68D4D1980A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{E9D65194-B307-4F5F-90C6-9FAA6C6B716E}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434F-4C93-84D1-A68D4D1980A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{5478C47F-6CEB-4BF5-BA9B-92CCC553F002}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434F-4C93-84D1-A68D4D1980A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{58248E0D-6297-4764-AE98-99240CCEE183}</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434F-4C93-84D1-A68D4D1980A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{C8397A8F-BF7C-42D6-ACFD-D2C55FDAB5C1}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434F-4C93-84D1-A68D4D1980A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{BF7A6FDF-58CE-4B40-9481-5E2FC00FF3E2}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434F-4C93-84D1-A68D4D1980A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{84D994BB-B2C9-4A18-9048-CF5358BF8C93}</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434F-4C93-84D1-A68D4D1980A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{FEEB6EB4-CF2E-4D1B-BB8C-8A41D02624EF}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434F-4C93-84D1-A68D4D1980A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{EF48D722-3E3C-404E-9A22-D73D58F3511D}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434F-4C93-84D1-A68D4D1980A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{03C3A717-899F-468F-9399-E75D2589C475}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434F-4C93-84D1-A68D4D1980A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{4048C9F2-D22F-4123-9A57-62F0C1A1A3AF}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434F-4C93-84D1-A68D4D1980A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{1EAE3EE2-F25E-4897-8A18-6A07561167ED}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434F-4C93-84D1-A68D4D1980A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{F49B6BA3-2F0C-49AD-9E7D-9FE7B479C033}</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434F-4C93-84D1-A68D4D1980A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{9D23C505-2DD2-4D4C-92A6-720BA49CF7FC}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434F-4C93-84D1-A68D4D1980A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{C1274E73-4419-43C5-8204-1E093591CB3A}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434F-4C93-84D1-A68D4D1980A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434F-4C93-84D1-A68D4D1980A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434F-4C93-84D1-A68D4D1980A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{A599DB3E-04E7-4BCD-B089-28B92F9F11B8}</c15:txfldGUID>
                      <c15:f>Diagramm!$I$46</c15:f>
                      <c15:dlblFieldTableCache>
                        <c:ptCount val="1"/>
                      </c15:dlblFieldTableCache>
                    </c15:dlblFTEntry>
                  </c15:dlblFieldTable>
                  <c15:showDataLabelsRange val="0"/>
                </c:ext>
                <c:ext xmlns:c16="http://schemas.microsoft.com/office/drawing/2014/chart" uri="{C3380CC4-5D6E-409C-BE32-E72D297353CC}">
                  <c16:uniqueId val="{00000000-5007-4AB4-9C25-759DEB8B7A9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{729B58A6-7F22-46E4-8E28-C6B056C3408D}</c15:txfldGUID>
                      <c15:f>Diagramm!$I$47</c15:f>
                      <c15:dlblFieldTableCache>
                        <c:ptCount val="1"/>
                      </c15:dlblFieldTableCache>
                    </c15:dlblFTEntry>
                  </c15:dlblFieldTable>
                  <c15:showDataLabelsRange val="0"/>
                </c:ext>
                <c:ext xmlns:c16="http://schemas.microsoft.com/office/drawing/2014/chart" uri="{C3380CC4-5D6E-409C-BE32-E72D297353CC}">
                  <c16:uniqueId val="{00000001-5007-4AB4-9C25-759DEB8B7A9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{FF75A470-AE79-4E57-BF67-FB056A8C608F}</c15:txfldGUID>
                      <c15:f>Diagramm!$I$48</c15:f>
                      <c15:dlblFieldTableCache>
                        <c:ptCount val="1"/>
                      </c15:dlblFieldTableCache>
                    </c15:dlblFTEntry>
                  </c15:dlblFieldTable>
                  <c15:showDataLabelsRange val="0"/>
                </c:ext>
                <c:ext xmlns:c16="http://schemas.microsoft.com/office/drawing/2014/chart" uri="{C3380CC4-5D6E-409C-BE32-E72D297353CC}">
                  <c16:uniqueId val="{00000002-5007-4AB4-9C25-759DEB8B7A9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{F04E6001-8360-4EB9-9D10-1B715951364F}</c15:txfldGUID>
                      <c15:f>Diagramm!$I$49</c15:f>
                      <c15:dlblFieldTableCache>
                        <c:ptCount val="1"/>
                      </c15:dlblFieldTableCache>
                    </c15:dlblFTEntry>
                  </c15:dlblFieldTable>
                  <c15:showDataLabelsRange val="0"/>
                </c:ext>
                <c:ext xmlns:c16="http://schemas.microsoft.com/office/drawing/2014/chart" uri="{C3380CC4-5D6E-409C-BE32-E72D297353CC}">
                  <c16:uniqueId val="{00000003-5007-4AB4-9C25-759DEB8B7A9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{A3BB3E2F-C343-4F93-9075-01DDDF8DFFE4}</c15:txfldGUID>
                      <c15:f>Diagramm!$I$50</c15:f>
                      <c15:dlblFieldTableCache>
                        <c:ptCount val="1"/>
                      </c15:dlblFieldTableCache>
                    </c15:dlblFTEntry>
                  </c15:dlblFieldTable>
                  <c15:showDataLabelsRange val="0"/>
                </c:ext>
                <c:ext xmlns:c16="http://schemas.microsoft.com/office/drawing/2014/chart" uri="{C3380CC4-5D6E-409C-BE32-E72D297353CC}">
                  <c16:uniqueId val="{00000004-5007-4AB4-9C25-759DEB8B7A9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{7BF6230E-B664-4A73-8082-B16B69DB63C9}</c15:txfldGUID>
                      <c15:f>Diagramm!$I$51</c15:f>
                      <c15:dlblFieldTableCache>
                        <c:ptCount val="1"/>
                      </c15:dlblFieldTableCache>
                    </c15:dlblFTEntry>
                  </c15:dlblFieldTable>
                  <c15:showDataLabelsRange val="0"/>
                </c:ext>
                <c:ext xmlns:c16="http://schemas.microsoft.com/office/drawing/2014/chart" uri="{C3380CC4-5D6E-409C-BE32-E72D297353CC}">
                  <c16:uniqueId val="{00000005-5007-4AB4-9C25-759DEB8B7A9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{60B11EB7-E011-42D2-BD72-F6E5C0B76357}</c15:txfldGUID>
                      <c15:f>Diagramm!$I$52</c15:f>
                      <c15:dlblFieldTableCache>
                        <c:ptCount val="1"/>
                      </c15:dlblFieldTableCache>
                    </c15:dlblFTEntry>
                  </c15:dlblFieldTable>
                  <c15:showDataLabelsRange val="0"/>
                </c:ext>
                <c:ext xmlns:c16="http://schemas.microsoft.com/office/drawing/2014/chart" uri="{C3380CC4-5D6E-409C-BE32-E72D297353CC}">
                  <c16:uniqueId val="{00000006-5007-4AB4-9C25-759DEB8B7A9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{6C573CA5-98B6-43E2-AECF-A137F905C447}</c15:txfldGUID>
                      <c15:f>Diagramm!$I$53</c15:f>
                      <c15:dlblFieldTableCache>
                        <c:ptCount val="1"/>
                      </c15:dlblFieldTableCache>
                    </c15:dlblFTEntry>
                  </c15:dlblFieldTable>
                  <c15:showDataLabelsRange val="0"/>
                </c:ext>
                <c:ext xmlns:c16="http://schemas.microsoft.com/office/drawing/2014/chart" uri="{C3380CC4-5D6E-409C-BE32-E72D297353CC}">
                  <c16:uniqueId val="{00000007-5007-4AB4-9C25-759DEB8B7A9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{EF039D2B-C1D2-4F7E-AC55-A34CD972D245}</c15:txfldGUID>
                      <c15:f>Diagramm!$I$54</c15:f>
                      <c15:dlblFieldTableCache>
                        <c:ptCount val="1"/>
                      </c15:dlblFieldTableCache>
                    </c15:dlblFTEntry>
                  </c15:dlblFieldTable>
                  <c15:showDataLabelsRange val="0"/>
                </c:ext>
                <c:ext xmlns:c16="http://schemas.microsoft.com/office/drawing/2014/chart" uri="{C3380CC4-5D6E-409C-BE32-E72D297353CC}">
                  <c16:uniqueId val="{00000008-5007-4AB4-9C25-759DEB8B7A9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{2F433E0F-B81C-4F31-AB94-73102B762A0C}</c15:txfldGUID>
                      <c15:f>Diagramm!$I$55</c15:f>
                      <c15:dlblFieldTableCache>
                        <c:ptCount val="1"/>
                      </c15:dlblFieldTableCache>
                    </c15:dlblFTEntry>
                  </c15:dlblFieldTable>
                  <c15:showDataLabelsRange val="0"/>
                </c:ext>
                <c:ext xmlns:c16="http://schemas.microsoft.com/office/drawing/2014/chart" uri="{C3380CC4-5D6E-409C-BE32-E72D297353CC}">
                  <c16:uniqueId val="{00000009-5007-4AB4-9C25-759DEB8B7A9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{228A27E5-D064-4AA5-A636-2F6FC6C50C99}</c15:txfldGUID>
                      <c15:f>Diagramm!$I$56</c15:f>
                      <c15:dlblFieldTableCache>
                        <c:ptCount val="1"/>
                      </c15:dlblFieldTableCache>
                    </c15:dlblFTEntry>
                  </c15:dlblFieldTable>
                  <c15:showDataLabelsRange val="0"/>
                </c:ext>
                <c:ext xmlns:c16="http://schemas.microsoft.com/office/drawing/2014/chart" uri="{C3380CC4-5D6E-409C-BE32-E72D297353CC}">
                  <c16:uniqueId val="{0000000A-5007-4AB4-9C25-759DEB8B7A9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{B217704F-A8E4-4E53-A2AD-BD6C91AF59F0}</c15:txfldGUID>
                      <c15:f>Diagramm!$I$57</c15:f>
                      <c15:dlblFieldTableCache>
                        <c:ptCount val="1"/>
                      </c15:dlblFieldTableCache>
                    </c15:dlblFTEntry>
                  </c15:dlblFieldTable>
                  <c15:showDataLabelsRange val="0"/>
                </c:ext>
                <c:ext xmlns:c16="http://schemas.microsoft.com/office/drawing/2014/chart" uri="{C3380CC4-5D6E-409C-BE32-E72D297353CC}">
                  <c16:uniqueId val="{0000000B-5007-4AB4-9C25-759DEB8B7A9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{C20C4F64-C716-42AD-89D8-6725D35D8008}</c15:txfldGUID>
                      <c15:f>Diagramm!$I$58</c15:f>
                      <c15:dlblFieldTableCache>
                        <c:ptCount val="1"/>
                      </c15:dlblFieldTableCache>
                    </c15:dlblFTEntry>
                  </c15:dlblFieldTable>
                  <c15:showDataLabelsRange val="0"/>
                </c:ext>
                <c:ext xmlns:c16="http://schemas.microsoft.com/office/drawing/2014/chart" uri="{C3380CC4-5D6E-409C-BE32-E72D297353CC}">
                  <c16:uniqueId val="{0000000C-5007-4AB4-9C25-759DEB8B7A9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{6A9F2F92-3020-47F4-9AEC-0430A8ED7967}</c15:txfldGUID>
                      <c15:f>Diagramm!$I$59</c15:f>
                      <c15:dlblFieldTableCache>
                        <c:ptCount val="1"/>
                      </c15:dlblFieldTableCache>
                    </c15:dlblFTEntry>
                  </c15:dlblFieldTable>
                  <c15:showDataLabelsRange val="0"/>
                </c:ext>
                <c:ext xmlns:c16="http://schemas.microsoft.com/office/drawing/2014/chart" uri="{C3380CC4-5D6E-409C-BE32-E72D297353CC}">
                  <c16:uniqueId val="{0000000D-5007-4AB4-9C25-759DEB8B7A9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{48208BF1-37EE-436E-B1DA-06736CB55737}</c15:txfldGUID>
                      <c15:f>Diagramm!$I$60</c15:f>
                      <c15:dlblFieldTableCache>
                        <c:ptCount val="1"/>
                      </c15:dlblFieldTableCache>
                    </c15:dlblFTEntry>
                  </c15:dlblFieldTable>
                  <c15:showDataLabelsRange val="0"/>
                </c:ext>
                <c:ext xmlns:c16="http://schemas.microsoft.com/office/drawing/2014/chart" uri="{C3380CC4-5D6E-409C-BE32-E72D297353CC}">
                  <c16:uniqueId val="{0000000E-5007-4AB4-9C25-759DEB8B7A9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{DE2A58C9-65D9-4367-9848-050CD905866C}</c15:txfldGUID>
                      <c15:f>Diagramm!$I$61</c15:f>
                      <c15:dlblFieldTableCache>
                        <c:ptCount val="1"/>
                      </c15:dlblFieldTableCache>
                    </c15:dlblFTEntry>
                  </c15:dlblFieldTable>
                  <c15:showDataLabelsRange val="0"/>
                </c:ext>
                <c:ext xmlns:c16="http://schemas.microsoft.com/office/drawing/2014/chart" uri="{C3380CC4-5D6E-409C-BE32-E72D297353CC}">
                  <c16:uniqueId val="{0000000F-5007-4AB4-9C25-759DEB8B7A9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{F8CFE129-D478-4153-A9A3-CA3A4245E332}</c15:txfldGUID>
                      <c15:f>Diagramm!$I$62</c15:f>
                      <c15:dlblFieldTableCache>
                        <c:ptCount val="1"/>
                      </c15:dlblFieldTableCache>
                    </c15:dlblFTEntry>
                  </c15:dlblFieldTable>
                  <c15:showDataLabelsRange val="0"/>
                </c:ext>
                <c:ext xmlns:c16="http://schemas.microsoft.com/office/drawing/2014/chart" uri="{C3380CC4-5D6E-409C-BE32-E72D297353CC}">
                  <c16:uniqueId val="{00000010-5007-4AB4-9C25-759DEB8B7A9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{4CA86EAF-B82A-40A2-B7BD-61D3B4FB2952}</c15:txfldGUID>
                      <c15:f>Diagramm!$I$63</c15:f>
                      <c15:dlblFieldTableCache>
                        <c:ptCount val="1"/>
                      </c15:dlblFieldTableCache>
                    </c15:dlblFTEntry>
                  </c15:dlblFieldTable>
                  <c15:showDataLabelsRange val="0"/>
                </c:ext>
                <c:ext xmlns:c16="http://schemas.microsoft.com/office/drawing/2014/chart" uri="{C3380CC4-5D6E-409C-BE32-E72D297353CC}">
                  <c16:uniqueId val="{00000011-5007-4AB4-9C25-759DEB8B7A9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{552CB48E-81FA-43A3-8B56-587850FC63E2}</c15:txfldGUID>
                      <c15:f>Diagramm!$I$64</c15:f>
                      <c15:dlblFieldTableCache>
                        <c:ptCount val="1"/>
                      </c15:dlblFieldTableCache>
                    </c15:dlblFTEntry>
                  </c15:dlblFieldTable>
                  <c15:showDataLabelsRange val="0"/>
                </c:ext>
                <c:ext xmlns:c16="http://schemas.microsoft.com/office/drawing/2014/chart" uri="{C3380CC4-5D6E-409C-BE32-E72D297353CC}">
                  <c16:uniqueId val="{00000012-5007-4AB4-9C25-759DEB8B7A9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{BD56D9EF-D898-4B6D-A62D-2CB3E44B769C}</c15:txfldGUID>
                      <c15:f>Diagramm!$I$65</c15:f>
                      <c15:dlblFieldTableCache>
                        <c:ptCount val="1"/>
                      </c15:dlblFieldTableCache>
                    </c15:dlblFTEntry>
                  </c15:dlblFieldTable>
                  <c15:showDataLabelsRange val="0"/>
                </c:ext>
                <c:ext xmlns:c16="http://schemas.microsoft.com/office/drawing/2014/chart" uri="{C3380CC4-5D6E-409C-BE32-E72D297353CC}">
                  <c16:uniqueId val="{00000013-5007-4AB4-9C25-759DEB8B7A9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{5A9159D7-46F5-42EE-BC66-1EBC6728E1CB}</c15:txfldGUID>
                      <c15:f>Diagramm!$I$66</c15:f>
                      <c15:dlblFieldTableCache>
                        <c:ptCount val="1"/>
                      </c15:dlblFieldTableCache>
                    </c15:dlblFTEntry>
                  </c15:dlblFieldTable>
                  <c15:showDataLabelsRange val="0"/>
                </c:ext>
                <c:ext xmlns:c16="http://schemas.microsoft.com/office/drawing/2014/chart" uri="{C3380CC4-5D6E-409C-BE32-E72D297353CC}">
                  <c16:uniqueId val="{00000014-5007-4AB4-9C25-759DEB8B7A9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{EB58E2EB-0B13-4BE9-BC31-E8AAD4EBB3E2}</c15:txfldGUID>
                      <c15:f>Diagramm!$I$67</c15:f>
                      <c15:dlblFieldTableCache>
                        <c:ptCount val="1"/>
                      </c15:dlblFieldTableCache>
                    </c15:dlblFTEntry>
                  </c15:dlblFieldTable>
                  <c15:showDataLabelsRange val="0"/>
                </c:ext>
                <c:ext xmlns:c16="http://schemas.microsoft.com/office/drawing/2014/chart" uri="{C3380CC4-5D6E-409C-BE32-E72D297353CC}">
                  <c16:uniqueId val="{00000015-5007-4AB4-9C25-759DEB8B7A9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007-4AB4-9C25-759DEB8B7A9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{7D939740-34D1-49AB-9D7C-3B5F3CA61B74}</c15:txfldGUID>
                      <c15:f>Diagramm!$K$46</c15:f>
                      <c15:dlblFieldTableCache>
                        <c:ptCount val="1"/>
                      </c15:dlblFieldTableCache>
                    </c15:dlblFTEntry>
                  </c15:dlblFieldTable>
                  <c15:showDataLabelsRange val="0"/>
                </c:ext>
                <c:ext xmlns:c16="http://schemas.microsoft.com/office/drawing/2014/chart" uri="{C3380CC4-5D6E-409C-BE32-E72D297353CC}">
                  <c16:uniqueId val="{00000017-5007-4AB4-9C25-759DEB8B7A9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{9B16F9F2-A682-4007-8EC2-2A0E6E79579A}</c15:txfldGUID>
                      <c15:f>Diagramm!$K$47</c15:f>
                      <c15:dlblFieldTableCache>
                        <c:ptCount val="1"/>
                      </c15:dlblFieldTableCache>
                    </c15:dlblFTEntry>
                  </c15:dlblFieldTable>
                  <c15:showDataLabelsRange val="0"/>
                </c:ext>
                <c:ext xmlns:c16="http://schemas.microsoft.com/office/drawing/2014/chart" uri="{C3380CC4-5D6E-409C-BE32-E72D297353CC}">
                  <c16:uniqueId val="{00000018-5007-4AB4-9C25-759DEB8B7A9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{D7BD3608-DFB6-4205-9379-65C334BA50C3}</c15:txfldGUID>
                      <c15:f>Diagramm!$K$48</c15:f>
                      <c15:dlblFieldTableCache>
                        <c:ptCount val="1"/>
                      </c15:dlblFieldTableCache>
                    </c15:dlblFTEntry>
                  </c15:dlblFieldTable>
                  <c15:showDataLabelsRange val="0"/>
                </c:ext>
                <c:ext xmlns:c16="http://schemas.microsoft.com/office/drawing/2014/chart" uri="{C3380CC4-5D6E-409C-BE32-E72D297353CC}">
                  <c16:uniqueId val="{00000019-5007-4AB4-9C25-759DEB8B7A9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{98A4220E-AAE6-4B43-ADF9-189F4B5BEEFE}</c15:txfldGUID>
                      <c15:f>Diagramm!$K$49</c15:f>
                      <c15:dlblFieldTableCache>
                        <c:ptCount val="1"/>
                      </c15:dlblFieldTableCache>
                    </c15:dlblFTEntry>
                  </c15:dlblFieldTable>
                  <c15:showDataLabelsRange val="0"/>
                </c:ext>
                <c:ext xmlns:c16="http://schemas.microsoft.com/office/drawing/2014/chart" uri="{C3380CC4-5D6E-409C-BE32-E72D297353CC}">
                  <c16:uniqueId val="{0000001A-5007-4AB4-9C25-759DEB8B7A9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{BA4509C4-BB52-4C41-9A5A-29D8120E94E9}</c15:txfldGUID>
                      <c15:f>Diagramm!$K$50</c15:f>
                      <c15:dlblFieldTableCache>
                        <c:ptCount val="1"/>
                      </c15:dlblFieldTableCache>
                    </c15:dlblFTEntry>
                  </c15:dlblFieldTable>
                  <c15:showDataLabelsRange val="0"/>
                </c:ext>
                <c:ext xmlns:c16="http://schemas.microsoft.com/office/drawing/2014/chart" uri="{C3380CC4-5D6E-409C-BE32-E72D297353CC}">
                  <c16:uniqueId val="{0000001B-5007-4AB4-9C25-759DEB8B7A9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{9CC1EA6B-24E7-47F4-B900-3267F856D694}</c15:txfldGUID>
                      <c15:f>Diagramm!$K$51</c15:f>
                      <c15:dlblFieldTableCache>
                        <c:ptCount val="1"/>
                      </c15:dlblFieldTableCache>
                    </c15:dlblFTEntry>
                  </c15:dlblFieldTable>
                  <c15:showDataLabelsRange val="0"/>
                </c:ext>
                <c:ext xmlns:c16="http://schemas.microsoft.com/office/drawing/2014/chart" uri="{C3380CC4-5D6E-409C-BE32-E72D297353CC}">
                  <c16:uniqueId val="{0000001C-5007-4AB4-9C25-759DEB8B7A9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{066321F8-8933-492E-B73D-3A2C9844FBFD}</c15:txfldGUID>
                      <c15:f>Diagramm!$K$52</c15:f>
                      <c15:dlblFieldTableCache>
                        <c:ptCount val="1"/>
                      </c15:dlblFieldTableCache>
                    </c15:dlblFTEntry>
                  </c15:dlblFieldTable>
                  <c15:showDataLabelsRange val="0"/>
                </c:ext>
                <c:ext xmlns:c16="http://schemas.microsoft.com/office/drawing/2014/chart" uri="{C3380CC4-5D6E-409C-BE32-E72D297353CC}">
                  <c16:uniqueId val="{0000001D-5007-4AB4-9C25-759DEB8B7A9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{AB7BB3AF-5917-4A21-BA53-61181555AC1E}</c15:txfldGUID>
                      <c15:f>Diagramm!$K$53</c15:f>
                      <c15:dlblFieldTableCache>
                        <c:ptCount val="1"/>
                      </c15:dlblFieldTableCache>
                    </c15:dlblFTEntry>
                  </c15:dlblFieldTable>
                  <c15:showDataLabelsRange val="0"/>
                </c:ext>
                <c:ext xmlns:c16="http://schemas.microsoft.com/office/drawing/2014/chart" uri="{C3380CC4-5D6E-409C-BE32-E72D297353CC}">
                  <c16:uniqueId val="{0000001E-5007-4AB4-9C25-759DEB8B7A9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{A4436F0F-8445-4DED-AEF2-B8C38B6655EA}</c15:txfldGUID>
                      <c15:f>Diagramm!$K$54</c15:f>
                      <c15:dlblFieldTableCache>
                        <c:ptCount val="1"/>
                      </c15:dlblFieldTableCache>
                    </c15:dlblFTEntry>
                  </c15:dlblFieldTable>
                  <c15:showDataLabelsRange val="0"/>
                </c:ext>
                <c:ext xmlns:c16="http://schemas.microsoft.com/office/drawing/2014/chart" uri="{C3380CC4-5D6E-409C-BE32-E72D297353CC}">
                  <c16:uniqueId val="{0000001F-5007-4AB4-9C25-759DEB8B7A9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{F84AB501-878D-456E-9198-808CC6BA0E95}</c15:txfldGUID>
                      <c15:f>Diagramm!$K$55</c15:f>
                      <c15:dlblFieldTableCache>
                        <c:ptCount val="1"/>
                      </c15:dlblFieldTableCache>
                    </c15:dlblFTEntry>
                  </c15:dlblFieldTable>
                  <c15:showDataLabelsRange val="0"/>
                </c:ext>
                <c:ext xmlns:c16="http://schemas.microsoft.com/office/drawing/2014/chart" uri="{C3380CC4-5D6E-409C-BE32-E72D297353CC}">
                  <c16:uniqueId val="{00000020-5007-4AB4-9C25-759DEB8B7A9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{0A430336-22FA-405B-B1D3-18810F97CE75}</c15:txfldGUID>
                      <c15:f>Diagramm!$K$56</c15:f>
                      <c15:dlblFieldTableCache>
                        <c:ptCount val="1"/>
                      </c15:dlblFieldTableCache>
                    </c15:dlblFTEntry>
                  </c15:dlblFieldTable>
                  <c15:showDataLabelsRange val="0"/>
                </c:ext>
                <c:ext xmlns:c16="http://schemas.microsoft.com/office/drawing/2014/chart" uri="{C3380CC4-5D6E-409C-BE32-E72D297353CC}">
                  <c16:uniqueId val="{00000021-5007-4AB4-9C25-759DEB8B7A9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{C9CCFD5E-D002-4CF8-8792-CCCD80598F0D}</c15:txfldGUID>
                      <c15:f>Diagramm!$K$57</c15:f>
                      <c15:dlblFieldTableCache>
                        <c:ptCount val="1"/>
                      </c15:dlblFieldTableCache>
                    </c15:dlblFTEntry>
                  </c15:dlblFieldTable>
                  <c15:showDataLabelsRange val="0"/>
                </c:ext>
                <c:ext xmlns:c16="http://schemas.microsoft.com/office/drawing/2014/chart" uri="{C3380CC4-5D6E-409C-BE32-E72D297353CC}">
                  <c16:uniqueId val="{00000022-5007-4AB4-9C25-759DEB8B7A9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{77A15EFE-BDFC-4EC4-9082-DBA1E2BFAED6}</c15:txfldGUID>
                      <c15:f>Diagramm!$K$58</c15:f>
                      <c15:dlblFieldTableCache>
                        <c:ptCount val="1"/>
                      </c15:dlblFieldTableCache>
                    </c15:dlblFTEntry>
                  </c15:dlblFieldTable>
                  <c15:showDataLabelsRange val="0"/>
                </c:ext>
                <c:ext xmlns:c16="http://schemas.microsoft.com/office/drawing/2014/chart" uri="{C3380CC4-5D6E-409C-BE32-E72D297353CC}">
                  <c16:uniqueId val="{00000023-5007-4AB4-9C25-759DEB8B7A9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{A39211E8-F765-4320-8845-97E444FD6995}</c15:txfldGUID>
                      <c15:f>Diagramm!$K$59</c15:f>
                      <c15:dlblFieldTableCache>
                        <c:ptCount val="1"/>
                      </c15:dlblFieldTableCache>
                    </c15:dlblFTEntry>
                  </c15:dlblFieldTable>
                  <c15:showDataLabelsRange val="0"/>
                </c:ext>
                <c:ext xmlns:c16="http://schemas.microsoft.com/office/drawing/2014/chart" uri="{C3380CC4-5D6E-409C-BE32-E72D297353CC}">
                  <c16:uniqueId val="{00000024-5007-4AB4-9C25-759DEB8B7A9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{11801C8C-3BB2-4BB1-868D-7D6C036F27BE}</c15:txfldGUID>
                      <c15:f>Diagramm!$K$60</c15:f>
                      <c15:dlblFieldTableCache>
                        <c:ptCount val="1"/>
                      </c15:dlblFieldTableCache>
                    </c15:dlblFTEntry>
                  </c15:dlblFieldTable>
                  <c15:showDataLabelsRange val="0"/>
                </c:ext>
                <c:ext xmlns:c16="http://schemas.microsoft.com/office/drawing/2014/chart" uri="{C3380CC4-5D6E-409C-BE32-E72D297353CC}">
                  <c16:uniqueId val="{00000025-5007-4AB4-9C25-759DEB8B7A9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{263CA2DB-642B-4283-A9CE-74059EC7E22C}</c15:txfldGUID>
                      <c15:f>Diagramm!$K$61</c15:f>
                      <c15:dlblFieldTableCache>
                        <c:ptCount val="1"/>
                      </c15:dlblFieldTableCache>
                    </c15:dlblFTEntry>
                  </c15:dlblFieldTable>
                  <c15:showDataLabelsRange val="0"/>
                </c:ext>
                <c:ext xmlns:c16="http://schemas.microsoft.com/office/drawing/2014/chart" uri="{C3380CC4-5D6E-409C-BE32-E72D297353CC}">
                  <c16:uniqueId val="{00000026-5007-4AB4-9C25-759DEB8B7A9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{6DC112B4-F96E-46E2-9B1D-5EFCC60E3A2F}</c15:txfldGUID>
                      <c15:f>Diagramm!$K$62</c15:f>
                      <c15:dlblFieldTableCache>
                        <c:ptCount val="1"/>
                      </c15:dlblFieldTableCache>
                    </c15:dlblFTEntry>
                  </c15:dlblFieldTable>
                  <c15:showDataLabelsRange val="0"/>
                </c:ext>
                <c:ext xmlns:c16="http://schemas.microsoft.com/office/drawing/2014/chart" uri="{C3380CC4-5D6E-409C-BE32-E72D297353CC}">
                  <c16:uniqueId val="{00000027-5007-4AB4-9C25-759DEB8B7A9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{02CB75B0-B6A4-4159-BE94-DCA4A90AF2A3}</c15:txfldGUID>
                      <c15:f>Diagramm!$K$63</c15:f>
                      <c15:dlblFieldTableCache>
                        <c:ptCount val="1"/>
                      </c15:dlblFieldTableCache>
                    </c15:dlblFTEntry>
                  </c15:dlblFieldTable>
                  <c15:showDataLabelsRange val="0"/>
                </c:ext>
                <c:ext xmlns:c16="http://schemas.microsoft.com/office/drawing/2014/chart" uri="{C3380CC4-5D6E-409C-BE32-E72D297353CC}">
                  <c16:uniqueId val="{00000028-5007-4AB4-9C25-759DEB8B7A9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{E66D6CBC-3237-451A-A185-4B169E75E460}</c15:txfldGUID>
                      <c15:f>Diagramm!$K$64</c15:f>
                      <c15:dlblFieldTableCache>
                        <c:ptCount val="1"/>
                      </c15:dlblFieldTableCache>
                    </c15:dlblFTEntry>
                  </c15:dlblFieldTable>
                  <c15:showDataLabelsRange val="0"/>
                </c:ext>
                <c:ext xmlns:c16="http://schemas.microsoft.com/office/drawing/2014/chart" uri="{C3380CC4-5D6E-409C-BE32-E72D297353CC}">
                  <c16:uniqueId val="{00000029-5007-4AB4-9C25-759DEB8B7A9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{BE5A6A58-0B7D-46EA-BC77-5A47463B5CD4}</c15:txfldGUID>
                      <c15:f>Diagramm!$K$65</c15:f>
                      <c15:dlblFieldTableCache>
                        <c:ptCount val="1"/>
                      </c15:dlblFieldTableCache>
                    </c15:dlblFTEntry>
                  </c15:dlblFieldTable>
                  <c15:showDataLabelsRange val="0"/>
                </c:ext>
                <c:ext xmlns:c16="http://schemas.microsoft.com/office/drawing/2014/chart" uri="{C3380CC4-5D6E-409C-BE32-E72D297353CC}">
                  <c16:uniqueId val="{0000002A-5007-4AB4-9C25-759DEB8B7A9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{94820CF0-979D-46E2-B4F0-0435BA4C98BE}</c15:txfldGUID>
                      <c15:f>Diagramm!$K$66</c15:f>
                      <c15:dlblFieldTableCache>
                        <c:ptCount val="1"/>
                      </c15:dlblFieldTableCache>
                    </c15:dlblFTEntry>
                  </c15:dlblFieldTable>
                  <c15:showDataLabelsRange val="0"/>
                </c:ext>
                <c:ext xmlns:c16="http://schemas.microsoft.com/office/drawing/2014/chart" uri="{C3380CC4-5D6E-409C-BE32-E72D297353CC}">
                  <c16:uniqueId val="{0000002B-5007-4AB4-9C25-759DEB8B7A9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{8FC124E2-BC12-49F7-A83D-B07B444606D9}</c15:txfldGUID>
                      <c15:f>Diagramm!$K$67</c15:f>
                      <c15:dlblFieldTableCache>
                        <c:ptCount val="1"/>
                      </c15:dlblFieldTableCache>
                    </c15:dlblFTEntry>
                  </c15:dlblFieldTable>
                  <c15:showDataLabelsRange val="0"/>
                </c:ext>
                <c:ext xmlns:c16="http://schemas.microsoft.com/office/drawing/2014/chart" uri="{C3380CC4-5D6E-409C-BE32-E72D297353CC}">
                  <c16:uniqueId val="{0000002C-5007-4AB4-9C25-759DEB8B7A9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007-4AB4-9C25-759DEB8B7A9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{6BBA982D-F1A9-4DE1-943E-890B127E2C6F}</c15:txfldGUID>
                      <c15:f>Diagramm!$J$46</c15:f>
                      <c15:dlblFieldTableCache>
                        <c:ptCount val="1"/>
                      </c15:dlblFieldTableCache>
                    </c15:dlblFTEntry>
                  </c15:dlblFieldTable>
                  <c15:showDataLabelsRange val="0"/>
                </c:ext>
                <c:ext xmlns:c16="http://schemas.microsoft.com/office/drawing/2014/chart" uri="{C3380CC4-5D6E-409C-BE32-E72D297353CC}">
                  <c16:uniqueId val="{0000002E-5007-4AB4-9C25-759DEB8B7A9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{58B1EDFB-E678-481D-93F9-C637E73DB787}</c15:txfldGUID>
                      <c15:f>Diagramm!$J$47</c15:f>
                      <c15:dlblFieldTableCache>
                        <c:ptCount val="1"/>
                      </c15:dlblFieldTableCache>
                    </c15:dlblFTEntry>
                  </c15:dlblFieldTable>
                  <c15:showDataLabelsRange val="0"/>
                </c:ext>
                <c:ext xmlns:c16="http://schemas.microsoft.com/office/drawing/2014/chart" uri="{C3380CC4-5D6E-409C-BE32-E72D297353CC}">
                  <c16:uniqueId val="{0000002F-5007-4AB4-9C25-759DEB8B7A9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{238DC1EE-56E3-4245-AA40-6E50AD4CCB40}</c15:txfldGUID>
                      <c15:f>Diagramm!$J$48</c15:f>
                      <c15:dlblFieldTableCache>
                        <c:ptCount val="1"/>
                      </c15:dlblFieldTableCache>
                    </c15:dlblFTEntry>
                  </c15:dlblFieldTable>
                  <c15:showDataLabelsRange val="0"/>
                </c:ext>
                <c:ext xmlns:c16="http://schemas.microsoft.com/office/drawing/2014/chart" uri="{C3380CC4-5D6E-409C-BE32-E72D297353CC}">
                  <c16:uniqueId val="{00000030-5007-4AB4-9C25-759DEB8B7A9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{59B127D0-2ABE-4D64-8EE1-0D136708ADD9}</c15:txfldGUID>
                      <c15:f>Diagramm!$J$49</c15:f>
                      <c15:dlblFieldTableCache>
                        <c:ptCount val="1"/>
                      </c15:dlblFieldTableCache>
                    </c15:dlblFTEntry>
                  </c15:dlblFieldTable>
                  <c15:showDataLabelsRange val="0"/>
                </c:ext>
                <c:ext xmlns:c16="http://schemas.microsoft.com/office/drawing/2014/chart" uri="{C3380CC4-5D6E-409C-BE32-E72D297353CC}">
                  <c16:uniqueId val="{00000031-5007-4AB4-9C25-759DEB8B7A9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{76C74BB4-F854-4FC6-86E8-4F9749C7C4FE}</c15:txfldGUID>
                      <c15:f>Diagramm!$J$50</c15:f>
                      <c15:dlblFieldTableCache>
                        <c:ptCount val="1"/>
                      </c15:dlblFieldTableCache>
                    </c15:dlblFTEntry>
                  </c15:dlblFieldTable>
                  <c15:showDataLabelsRange val="0"/>
                </c:ext>
                <c:ext xmlns:c16="http://schemas.microsoft.com/office/drawing/2014/chart" uri="{C3380CC4-5D6E-409C-BE32-E72D297353CC}">
                  <c16:uniqueId val="{00000032-5007-4AB4-9C25-759DEB8B7A9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{2EF60B34-BA6D-49AF-BC4E-6B9AC9531C4F}</c15:txfldGUID>
                      <c15:f>Diagramm!$J$51</c15:f>
                      <c15:dlblFieldTableCache>
                        <c:ptCount val="1"/>
                      </c15:dlblFieldTableCache>
                    </c15:dlblFTEntry>
                  </c15:dlblFieldTable>
                  <c15:showDataLabelsRange val="0"/>
                </c:ext>
                <c:ext xmlns:c16="http://schemas.microsoft.com/office/drawing/2014/chart" uri="{C3380CC4-5D6E-409C-BE32-E72D297353CC}">
                  <c16:uniqueId val="{00000033-5007-4AB4-9C25-759DEB8B7A9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{566DBD6D-EBD3-4FEA-8F25-2281997E9ADE}</c15:txfldGUID>
                      <c15:f>Diagramm!$J$52</c15:f>
                      <c15:dlblFieldTableCache>
                        <c:ptCount val="1"/>
                      </c15:dlblFieldTableCache>
                    </c15:dlblFTEntry>
                  </c15:dlblFieldTable>
                  <c15:showDataLabelsRange val="0"/>
                </c:ext>
                <c:ext xmlns:c16="http://schemas.microsoft.com/office/drawing/2014/chart" uri="{C3380CC4-5D6E-409C-BE32-E72D297353CC}">
                  <c16:uniqueId val="{00000034-5007-4AB4-9C25-759DEB8B7A9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{3CB3FBB2-C934-4CAC-8268-7F7D00136430}</c15:txfldGUID>
                      <c15:f>Diagramm!$J$53</c15:f>
                      <c15:dlblFieldTableCache>
                        <c:ptCount val="1"/>
                      </c15:dlblFieldTableCache>
                    </c15:dlblFTEntry>
                  </c15:dlblFieldTable>
                  <c15:showDataLabelsRange val="0"/>
                </c:ext>
                <c:ext xmlns:c16="http://schemas.microsoft.com/office/drawing/2014/chart" uri="{C3380CC4-5D6E-409C-BE32-E72D297353CC}">
                  <c16:uniqueId val="{00000035-5007-4AB4-9C25-759DEB8B7A9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{11E758AA-AD65-49F1-8406-E9E656D2FAF8}</c15:txfldGUID>
                      <c15:f>Diagramm!$J$54</c15:f>
                      <c15:dlblFieldTableCache>
                        <c:ptCount val="1"/>
                      </c15:dlblFieldTableCache>
                    </c15:dlblFTEntry>
                  </c15:dlblFieldTable>
                  <c15:showDataLabelsRange val="0"/>
                </c:ext>
                <c:ext xmlns:c16="http://schemas.microsoft.com/office/drawing/2014/chart" uri="{C3380CC4-5D6E-409C-BE32-E72D297353CC}">
                  <c16:uniqueId val="{00000036-5007-4AB4-9C25-759DEB8B7A9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{3DC66095-9782-4288-A5C6-F6187B682915}</c15:txfldGUID>
                      <c15:f>Diagramm!$J$55</c15:f>
                      <c15:dlblFieldTableCache>
                        <c:ptCount val="1"/>
                      </c15:dlblFieldTableCache>
                    </c15:dlblFTEntry>
                  </c15:dlblFieldTable>
                  <c15:showDataLabelsRange val="0"/>
                </c:ext>
                <c:ext xmlns:c16="http://schemas.microsoft.com/office/drawing/2014/chart" uri="{C3380CC4-5D6E-409C-BE32-E72D297353CC}">
                  <c16:uniqueId val="{00000037-5007-4AB4-9C25-759DEB8B7A9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{CF7734CF-DA5C-4974-A17E-949EF6676812}</c15:txfldGUID>
                      <c15:f>Diagramm!$J$56</c15:f>
                      <c15:dlblFieldTableCache>
                        <c:ptCount val="1"/>
                      </c15:dlblFieldTableCache>
                    </c15:dlblFTEntry>
                  </c15:dlblFieldTable>
                  <c15:showDataLabelsRange val="0"/>
                </c:ext>
                <c:ext xmlns:c16="http://schemas.microsoft.com/office/drawing/2014/chart" uri="{C3380CC4-5D6E-409C-BE32-E72D297353CC}">
                  <c16:uniqueId val="{00000038-5007-4AB4-9C25-759DEB8B7A9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{766F05CD-E89F-4758-A94F-7DAD69E16228}</c15:txfldGUID>
                      <c15:f>Diagramm!$J$57</c15:f>
                      <c15:dlblFieldTableCache>
                        <c:ptCount val="1"/>
                      </c15:dlblFieldTableCache>
                    </c15:dlblFTEntry>
                  </c15:dlblFieldTable>
                  <c15:showDataLabelsRange val="0"/>
                </c:ext>
                <c:ext xmlns:c16="http://schemas.microsoft.com/office/drawing/2014/chart" uri="{C3380CC4-5D6E-409C-BE32-E72D297353CC}">
                  <c16:uniqueId val="{00000039-5007-4AB4-9C25-759DEB8B7A9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{459237CA-F4FC-4C04-88F2-A1C396E11B2B}</c15:txfldGUID>
                      <c15:f>Diagramm!$J$58</c15:f>
                      <c15:dlblFieldTableCache>
                        <c:ptCount val="1"/>
                      </c15:dlblFieldTableCache>
                    </c15:dlblFTEntry>
                  </c15:dlblFieldTable>
                  <c15:showDataLabelsRange val="0"/>
                </c:ext>
                <c:ext xmlns:c16="http://schemas.microsoft.com/office/drawing/2014/chart" uri="{C3380CC4-5D6E-409C-BE32-E72D297353CC}">
                  <c16:uniqueId val="{0000003A-5007-4AB4-9C25-759DEB8B7A9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{F9661B1E-523E-4945-BAEB-AD717854D739}</c15:txfldGUID>
                      <c15:f>Diagramm!$J$59</c15:f>
                      <c15:dlblFieldTableCache>
                        <c:ptCount val="1"/>
                      </c15:dlblFieldTableCache>
                    </c15:dlblFTEntry>
                  </c15:dlblFieldTable>
                  <c15:showDataLabelsRange val="0"/>
                </c:ext>
                <c:ext xmlns:c16="http://schemas.microsoft.com/office/drawing/2014/chart" uri="{C3380CC4-5D6E-409C-BE32-E72D297353CC}">
                  <c16:uniqueId val="{0000003B-5007-4AB4-9C25-759DEB8B7A9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{CF692295-9E1A-489C-B760-6EDAE8F73974}</c15:txfldGUID>
                      <c15:f>Diagramm!$J$60</c15:f>
                      <c15:dlblFieldTableCache>
                        <c:ptCount val="1"/>
                      </c15:dlblFieldTableCache>
                    </c15:dlblFTEntry>
                  </c15:dlblFieldTable>
                  <c15:showDataLabelsRange val="0"/>
                </c:ext>
                <c:ext xmlns:c16="http://schemas.microsoft.com/office/drawing/2014/chart" uri="{C3380CC4-5D6E-409C-BE32-E72D297353CC}">
                  <c16:uniqueId val="{0000003C-5007-4AB4-9C25-759DEB8B7A9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{D6AE295C-B48C-4D4B-8C86-9C885D222D1D}</c15:txfldGUID>
                      <c15:f>Diagramm!$J$61</c15:f>
                      <c15:dlblFieldTableCache>
                        <c:ptCount val="1"/>
                      </c15:dlblFieldTableCache>
                    </c15:dlblFTEntry>
                  </c15:dlblFieldTable>
                  <c15:showDataLabelsRange val="0"/>
                </c:ext>
                <c:ext xmlns:c16="http://schemas.microsoft.com/office/drawing/2014/chart" uri="{C3380CC4-5D6E-409C-BE32-E72D297353CC}">
                  <c16:uniqueId val="{0000003D-5007-4AB4-9C25-759DEB8B7A9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{E2B8BBF0-506C-4A0B-ADFB-674BDC59B794}</c15:txfldGUID>
                      <c15:f>Diagramm!$J$62</c15:f>
                      <c15:dlblFieldTableCache>
                        <c:ptCount val="1"/>
                      </c15:dlblFieldTableCache>
                    </c15:dlblFTEntry>
                  </c15:dlblFieldTable>
                  <c15:showDataLabelsRange val="0"/>
                </c:ext>
                <c:ext xmlns:c16="http://schemas.microsoft.com/office/drawing/2014/chart" uri="{C3380CC4-5D6E-409C-BE32-E72D297353CC}">
                  <c16:uniqueId val="{0000003E-5007-4AB4-9C25-759DEB8B7A9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{4355953A-C665-4141-80AE-55D5E96233B3}</c15:txfldGUID>
                      <c15:f>Diagramm!$J$63</c15:f>
                      <c15:dlblFieldTableCache>
                        <c:ptCount val="1"/>
                      </c15:dlblFieldTableCache>
                    </c15:dlblFTEntry>
                  </c15:dlblFieldTable>
                  <c15:showDataLabelsRange val="0"/>
                </c:ext>
                <c:ext xmlns:c16="http://schemas.microsoft.com/office/drawing/2014/chart" uri="{C3380CC4-5D6E-409C-BE32-E72D297353CC}">
                  <c16:uniqueId val="{0000003F-5007-4AB4-9C25-759DEB8B7A9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{BCA971E1-2234-4823-B124-2DF269B115B5}</c15:txfldGUID>
                      <c15:f>Diagramm!$J$64</c15:f>
                      <c15:dlblFieldTableCache>
                        <c:ptCount val="1"/>
                      </c15:dlblFieldTableCache>
                    </c15:dlblFTEntry>
                  </c15:dlblFieldTable>
                  <c15:showDataLabelsRange val="0"/>
                </c:ext>
                <c:ext xmlns:c16="http://schemas.microsoft.com/office/drawing/2014/chart" uri="{C3380CC4-5D6E-409C-BE32-E72D297353CC}">
                  <c16:uniqueId val="{00000040-5007-4AB4-9C25-759DEB8B7A9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{EDD9F45B-9D03-4793-BC4F-54CDA3DAF056}</c15:txfldGUID>
                      <c15:f>Diagramm!$J$65</c15:f>
                      <c15:dlblFieldTableCache>
                        <c:ptCount val="1"/>
                      </c15:dlblFieldTableCache>
                    </c15:dlblFTEntry>
                  </c15:dlblFieldTable>
                  <c15:showDataLabelsRange val="0"/>
                </c:ext>
                <c:ext xmlns:c16="http://schemas.microsoft.com/office/drawing/2014/chart" uri="{C3380CC4-5D6E-409C-BE32-E72D297353CC}">
                  <c16:uniqueId val="{00000041-5007-4AB4-9C25-759DEB8B7A9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{73506612-873E-4DB3-AE69-E4F0785469FA}</c15:txfldGUID>
                      <c15:f>Diagramm!$J$66</c15:f>
                      <c15:dlblFieldTableCache>
                        <c:ptCount val="1"/>
                      </c15:dlblFieldTableCache>
                    </c15:dlblFTEntry>
                  </c15:dlblFieldTable>
                  <c15:showDataLabelsRange val="0"/>
                </c:ext>
                <c:ext xmlns:c16="http://schemas.microsoft.com/office/drawing/2014/chart" uri="{C3380CC4-5D6E-409C-BE32-E72D297353CC}">
                  <c16:uniqueId val="{00000042-5007-4AB4-9C25-759DEB8B7A9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{8D1BF005-A2DA-453B-B7C6-AA1C63069180}</c15:txfldGUID>
                      <c15:f>Diagramm!$J$67</c15:f>
                      <c15:dlblFieldTableCache>
                        <c:ptCount val="1"/>
                      </c15:dlblFieldTableCache>
                    </c15:dlblFTEntry>
                  </c15:dlblFieldTable>
                  <c15:showDataLabelsRange val="0"/>
                </c:ext>
                <c:ext xmlns:c16="http://schemas.microsoft.com/office/drawing/2014/chart" uri="{C3380CC4-5D6E-409C-BE32-E72D297353CC}">
                  <c16:uniqueId val="{00000043-5007-4AB4-9C25-759DEB8B7A9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007-4AB4-9C25-759DEB8B7A9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0E5-45DF-89B6-5FE4557F83A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0E5-45DF-89B6-5FE4557F83A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0E5-45DF-89B6-5FE4557F83A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0E5-45DF-89B6-5FE4557F83A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0E5-45DF-89B6-5FE4557F83A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0E5-45DF-89B6-5FE4557F83A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0E5-45DF-89B6-5FE4557F83A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0E5-45DF-89B6-5FE4557F83A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0E5-45DF-89B6-5FE4557F83A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0E5-45DF-89B6-5FE4557F83A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0E5-45DF-89B6-5FE4557F83A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0E5-45DF-89B6-5FE4557F83A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0E5-45DF-89B6-5FE4557F83A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0E5-45DF-89B6-5FE4557F83A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0E5-45DF-89B6-5FE4557F83A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0E5-45DF-89B6-5FE4557F83A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0E5-45DF-89B6-5FE4557F83A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0E5-45DF-89B6-5FE4557F83A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0E5-45DF-89B6-5FE4557F83A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0E5-45DF-89B6-5FE4557F83A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0E5-45DF-89B6-5FE4557F83A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0E5-45DF-89B6-5FE4557F83A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0E5-45DF-89B6-5FE4557F83A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0E5-45DF-89B6-5FE4557F83A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0E5-45DF-89B6-5FE4557F83A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0E5-45DF-89B6-5FE4557F83A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0E5-45DF-89B6-5FE4557F83A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0E5-45DF-89B6-5FE4557F83A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0E5-45DF-89B6-5FE4557F83A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0E5-45DF-89B6-5FE4557F83A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0E5-45DF-89B6-5FE4557F83A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0E5-45DF-89B6-5FE4557F83A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0E5-45DF-89B6-5FE4557F83A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0E5-45DF-89B6-5FE4557F83A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0E5-45DF-89B6-5FE4557F83A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0E5-45DF-89B6-5FE4557F83A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0E5-45DF-89B6-5FE4557F83A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0E5-45DF-89B6-5FE4557F83A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0E5-45DF-89B6-5FE4557F83A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0E5-45DF-89B6-5FE4557F83A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0E5-45DF-89B6-5FE4557F83A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0E5-45DF-89B6-5FE4557F83A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0E5-45DF-89B6-5FE4557F83A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0E5-45DF-89B6-5FE4557F83A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0E5-45DF-89B6-5FE4557F83A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0E5-45DF-89B6-5FE4557F83A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0E5-45DF-89B6-5FE4557F83A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0E5-45DF-89B6-5FE4557F83A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0E5-45DF-89B6-5FE4557F83A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0E5-45DF-89B6-5FE4557F83A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0E5-45DF-89B6-5FE4557F83A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0E5-45DF-89B6-5FE4557F83A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0E5-45DF-89B6-5FE4557F83A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0E5-45DF-89B6-5FE4557F83A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0E5-45DF-89B6-5FE4557F83A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0E5-45DF-89B6-5FE4557F83A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0E5-45DF-89B6-5FE4557F83A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0E5-45DF-89B6-5FE4557F83A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0E5-45DF-89B6-5FE4557F83A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0E5-45DF-89B6-5FE4557F83A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0E5-45DF-89B6-5FE4557F83A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0E5-45DF-89B6-5FE4557F83A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0E5-45DF-89B6-5FE4557F83A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0E5-45DF-89B6-5FE4557F83A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0E5-45DF-89B6-5FE4557F83A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0E5-45DF-89B6-5FE4557F83A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0E5-45DF-89B6-5FE4557F83A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0E5-45DF-89B6-5FE4557F83A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0E5-45DF-89B6-5FE4557F83A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100.53008086187221</c:v>
                </c:pt>
                <c:pt idx="2">
                  <c:v>102.0172521687915</c:v>
                </c:pt>
                <c:pt idx="3">
                  <c:v>102.01173049314698</c:v>
                </c:pt>
                <c:pt idx="4">
                  <c:v>102.37677460520018</c:v>
                </c:pt>
                <c:pt idx="5">
                  <c:v>103.19398260058652</c:v>
                </c:pt>
                <c:pt idx="6">
                  <c:v>104.93760506521713</c:v>
                </c:pt>
                <c:pt idx="7">
                  <c:v>105.20387253518535</c:v>
                </c:pt>
                <c:pt idx="8">
                  <c:v>105.65358234045425</c:v>
                </c:pt>
                <c:pt idx="9">
                  <c:v>106.58122384873063</c:v>
                </c:pt>
                <c:pt idx="10">
                  <c:v>107.94569125243873</c:v>
                </c:pt>
                <c:pt idx="11">
                  <c:v>108.09845761193664</c:v>
                </c:pt>
                <c:pt idx="12">
                  <c:v>108.26901603740015</c:v>
                </c:pt>
                <c:pt idx="13">
                  <c:v>108.56166484655876</c:v>
                </c:pt>
                <c:pt idx="14">
                  <c:v>110.20344307152411</c:v>
                </c:pt>
                <c:pt idx="15">
                  <c:v>110.39486116053352</c:v>
                </c:pt>
                <c:pt idx="16">
                  <c:v>110.79732996306613</c:v>
                </c:pt>
                <c:pt idx="17">
                  <c:v>111.2071609997914</c:v>
                </c:pt>
                <c:pt idx="18">
                  <c:v>112.29861221885469</c:v>
                </c:pt>
                <c:pt idx="19">
                  <c:v>112.51825220560265</c:v>
                </c:pt>
                <c:pt idx="20">
                  <c:v>112.84709866620857</c:v>
                </c:pt>
                <c:pt idx="21">
                  <c:v>112.96244033522707</c:v>
                </c:pt>
                <c:pt idx="22">
                  <c:v>113.99683423929716</c:v>
                </c:pt>
                <c:pt idx="23">
                  <c:v>113.11827429230523</c:v>
                </c:pt>
                <c:pt idx="24">
                  <c:v>112.70598917751573</c:v>
                </c:pt>
              </c:numCache>
            </c:numRef>
          </c:val>
          <c:smooth val="0"/>
          <c:extLst>
            <c:ext xmlns:c16="http://schemas.microsoft.com/office/drawing/2014/chart" uri="{C3380CC4-5D6E-409C-BE32-E72D297353CC}">
              <c16:uniqueId val="{00000000-2EC4-45CA-BB06-2F917F531CA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101.3803100970629</c:v>
                </c:pt>
                <c:pt idx="2">
                  <c:v>104.82163116097315</c:v>
                </c:pt>
                <c:pt idx="3">
                  <c:v>105.16828438169672</c:v>
                </c:pt>
                <c:pt idx="4">
                  <c:v>103.81318542795917</c:v>
                </c:pt>
                <c:pt idx="5">
                  <c:v>104.04008571788729</c:v>
                </c:pt>
                <c:pt idx="6">
                  <c:v>106.13261061389134</c:v>
                </c:pt>
                <c:pt idx="7">
                  <c:v>105.51493760242028</c:v>
                </c:pt>
                <c:pt idx="8">
                  <c:v>105.11155930921467</c:v>
                </c:pt>
                <c:pt idx="9">
                  <c:v>106.15782175721668</c:v>
                </c:pt>
                <c:pt idx="10">
                  <c:v>108.42052187066685</c:v>
                </c:pt>
                <c:pt idx="11">
                  <c:v>108.1305937224253</c:v>
                </c:pt>
                <c:pt idx="12">
                  <c:v>107.84066557418379</c:v>
                </c:pt>
                <c:pt idx="13">
                  <c:v>108.11798815076263</c:v>
                </c:pt>
                <c:pt idx="14">
                  <c:v>111.84923736291441</c:v>
                </c:pt>
                <c:pt idx="15">
                  <c:v>112.82616916677171</c:v>
                </c:pt>
                <c:pt idx="16">
                  <c:v>113.1791251733266</c:v>
                </c:pt>
                <c:pt idx="17">
                  <c:v>113.11609731501323</c:v>
                </c:pt>
                <c:pt idx="18">
                  <c:v>113.29257531829069</c:v>
                </c:pt>
                <c:pt idx="19">
                  <c:v>114.18126812050926</c:v>
                </c:pt>
                <c:pt idx="20">
                  <c:v>113.65813689650825</c:v>
                </c:pt>
                <c:pt idx="21">
                  <c:v>115.55527543174082</c:v>
                </c:pt>
                <c:pt idx="22">
                  <c:v>117.19399974788858</c:v>
                </c:pt>
                <c:pt idx="23">
                  <c:v>116.65826295222487</c:v>
                </c:pt>
                <c:pt idx="24">
                  <c:v>113.53838396571285</c:v>
                </c:pt>
              </c:numCache>
            </c:numRef>
          </c:val>
          <c:smooth val="0"/>
          <c:extLst>
            <c:ext xmlns:c16="http://schemas.microsoft.com/office/drawing/2014/chart" uri="{C3380CC4-5D6E-409C-BE32-E72D297353CC}">
              <c16:uniqueId val="{00000001-2EC4-45CA-BB06-2F917F531CA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102.26911341269501</c:v>
                </c:pt>
                <c:pt idx="2">
                  <c:v>100.28363917658687</c:v>
                </c:pt>
                <c:pt idx="3">
                  <c:v>101.77489363530879</c:v>
                </c:pt>
                <c:pt idx="4">
                  <c:v>99.664790064033696</c:v>
                </c:pt>
                <c:pt idx="5">
                  <c:v>100.34810262581118</c:v>
                </c:pt>
                <c:pt idx="6">
                  <c:v>98.225106364691214</c:v>
                </c:pt>
                <c:pt idx="7">
                  <c:v>99.471399716360821</c:v>
                </c:pt>
                <c:pt idx="8">
                  <c:v>97.765267093557952</c:v>
                </c:pt>
                <c:pt idx="9">
                  <c:v>98.564613863939144</c:v>
                </c:pt>
                <c:pt idx="10">
                  <c:v>96.463105419227304</c:v>
                </c:pt>
                <c:pt idx="11">
                  <c:v>96.699471399716359</c:v>
                </c:pt>
                <c:pt idx="12">
                  <c:v>96.334178520778721</c:v>
                </c:pt>
                <c:pt idx="13">
                  <c:v>97.494520606815939</c:v>
                </c:pt>
                <c:pt idx="14">
                  <c:v>96.824100734883316</c:v>
                </c:pt>
                <c:pt idx="15">
                  <c:v>99.329580128067391</c:v>
                </c:pt>
                <c:pt idx="16">
                  <c:v>100.02578537968971</c:v>
                </c:pt>
                <c:pt idx="17">
                  <c:v>93.497786754909967</c:v>
                </c:pt>
                <c:pt idx="18">
                  <c:v>89.402208947526745</c:v>
                </c:pt>
                <c:pt idx="19">
                  <c:v>89.866345781941632</c:v>
                </c:pt>
                <c:pt idx="20">
                  <c:v>89.363530877992176</c:v>
                </c:pt>
                <c:pt idx="21">
                  <c:v>89.94799948429241</c:v>
                </c:pt>
                <c:pt idx="22">
                  <c:v>87.782027590356265</c:v>
                </c:pt>
                <c:pt idx="23">
                  <c:v>88.654432936524984</c:v>
                </c:pt>
                <c:pt idx="24">
                  <c:v>85.022991963556663</c:v>
                </c:pt>
              </c:numCache>
            </c:numRef>
          </c:val>
          <c:smooth val="0"/>
          <c:extLst>
            <c:ext xmlns:c16="http://schemas.microsoft.com/office/drawing/2014/chart" uri="{C3380CC4-5D6E-409C-BE32-E72D297353CC}">
              <c16:uniqueId val="{00000002-2EC4-45CA-BB06-2F917F531CA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EC4-45CA-BB06-2F917F531CA3}"/>
                </c:ext>
              </c:extLst>
            </c:dLbl>
            <c:dLbl>
              <c:idx val="1"/>
              <c:delete val="1"/>
              <c:extLst>
                <c:ext xmlns:c15="http://schemas.microsoft.com/office/drawing/2012/chart" uri="{CE6537A1-D6FC-4f65-9D91-7224C49458BB}"/>
                <c:ext xmlns:c16="http://schemas.microsoft.com/office/drawing/2014/chart" uri="{C3380CC4-5D6E-409C-BE32-E72D297353CC}">
                  <c16:uniqueId val="{00000004-2EC4-45CA-BB06-2F917F531CA3}"/>
                </c:ext>
              </c:extLst>
            </c:dLbl>
            <c:dLbl>
              <c:idx val="2"/>
              <c:delete val="1"/>
              <c:extLst>
                <c:ext xmlns:c15="http://schemas.microsoft.com/office/drawing/2012/chart" uri="{CE6537A1-D6FC-4f65-9D91-7224C49458BB}"/>
                <c:ext xmlns:c16="http://schemas.microsoft.com/office/drawing/2014/chart" uri="{C3380CC4-5D6E-409C-BE32-E72D297353CC}">
                  <c16:uniqueId val="{00000005-2EC4-45CA-BB06-2F917F531CA3}"/>
                </c:ext>
              </c:extLst>
            </c:dLbl>
            <c:dLbl>
              <c:idx val="3"/>
              <c:delete val="1"/>
              <c:extLst>
                <c:ext xmlns:c15="http://schemas.microsoft.com/office/drawing/2012/chart" uri="{CE6537A1-D6FC-4f65-9D91-7224C49458BB}"/>
                <c:ext xmlns:c16="http://schemas.microsoft.com/office/drawing/2014/chart" uri="{C3380CC4-5D6E-409C-BE32-E72D297353CC}">
                  <c16:uniqueId val="{00000006-2EC4-45CA-BB06-2F917F531CA3}"/>
                </c:ext>
              </c:extLst>
            </c:dLbl>
            <c:dLbl>
              <c:idx val="4"/>
              <c:delete val="1"/>
              <c:extLst>
                <c:ext xmlns:c15="http://schemas.microsoft.com/office/drawing/2012/chart" uri="{CE6537A1-D6FC-4f65-9D91-7224C49458BB}"/>
                <c:ext xmlns:c16="http://schemas.microsoft.com/office/drawing/2014/chart" uri="{C3380CC4-5D6E-409C-BE32-E72D297353CC}">
                  <c16:uniqueId val="{00000007-2EC4-45CA-BB06-2F917F531CA3}"/>
                </c:ext>
              </c:extLst>
            </c:dLbl>
            <c:dLbl>
              <c:idx val="5"/>
              <c:delete val="1"/>
              <c:extLst>
                <c:ext xmlns:c15="http://schemas.microsoft.com/office/drawing/2012/chart" uri="{CE6537A1-D6FC-4f65-9D91-7224C49458BB}"/>
                <c:ext xmlns:c16="http://schemas.microsoft.com/office/drawing/2014/chart" uri="{C3380CC4-5D6E-409C-BE32-E72D297353CC}">
                  <c16:uniqueId val="{00000008-2EC4-45CA-BB06-2F917F531CA3}"/>
                </c:ext>
              </c:extLst>
            </c:dLbl>
            <c:dLbl>
              <c:idx val="6"/>
              <c:delete val="1"/>
              <c:extLst>
                <c:ext xmlns:c15="http://schemas.microsoft.com/office/drawing/2012/chart" uri="{CE6537A1-D6FC-4f65-9D91-7224C49458BB}"/>
                <c:ext xmlns:c16="http://schemas.microsoft.com/office/drawing/2014/chart" uri="{C3380CC4-5D6E-409C-BE32-E72D297353CC}">
                  <c16:uniqueId val="{00000009-2EC4-45CA-BB06-2F917F531CA3}"/>
                </c:ext>
              </c:extLst>
            </c:dLbl>
            <c:dLbl>
              <c:idx val="7"/>
              <c:delete val="1"/>
              <c:extLst>
                <c:ext xmlns:c15="http://schemas.microsoft.com/office/drawing/2012/chart" uri="{CE6537A1-D6FC-4f65-9D91-7224C49458BB}"/>
                <c:ext xmlns:c16="http://schemas.microsoft.com/office/drawing/2014/chart" uri="{C3380CC4-5D6E-409C-BE32-E72D297353CC}">
                  <c16:uniqueId val="{0000000A-2EC4-45CA-BB06-2F917F531CA3}"/>
                </c:ext>
              </c:extLst>
            </c:dLbl>
            <c:dLbl>
              <c:idx val="8"/>
              <c:delete val="1"/>
              <c:extLst>
                <c:ext xmlns:c15="http://schemas.microsoft.com/office/drawing/2012/chart" uri="{CE6537A1-D6FC-4f65-9D91-7224C49458BB}"/>
                <c:ext xmlns:c16="http://schemas.microsoft.com/office/drawing/2014/chart" uri="{C3380CC4-5D6E-409C-BE32-E72D297353CC}">
                  <c16:uniqueId val="{0000000B-2EC4-45CA-BB06-2F917F531CA3}"/>
                </c:ext>
              </c:extLst>
            </c:dLbl>
            <c:dLbl>
              <c:idx val="9"/>
              <c:delete val="1"/>
              <c:extLst>
                <c:ext xmlns:c15="http://schemas.microsoft.com/office/drawing/2012/chart" uri="{CE6537A1-D6FC-4f65-9D91-7224C49458BB}"/>
                <c:ext xmlns:c16="http://schemas.microsoft.com/office/drawing/2014/chart" uri="{C3380CC4-5D6E-409C-BE32-E72D297353CC}">
                  <c16:uniqueId val="{0000000C-2EC4-45CA-BB06-2F917F531CA3}"/>
                </c:ext>
              </c:extLst>
            </c:dLbl>
            <c:dLbl>
              <c:idx val="10"/>
              <c:delete val="1"/>
              <c:extLst>
                <c:ext xmlns:c15="http://schemas.microsoft.com/office/drawing/2012/chart" uri="{CE6537A1-D6FC-4f65-9D91-7224C49458BB}"/>
                <c:ext xmlns:c16="http://schemas.microsoft.com/office/drawing/2014/chart" uri="{C3380CC4-5D6E-409C-BE32-E72D297353CC}">
                  <c16:uniqueId val="{0000000D-2EC4-45CA-BB06-2F917F531CA3}"/>
                </c:ext>
              </c:extLst>
            </c:dLbl>
            <c:dLbl>
              <c:idx val="11"/>
              <c:delete val="1"/>
              <c:extLst>
                <c:ext xmlns:c15="http://schemas.microsoft.com/office/drawing/2012/chart" uri="{CE6537A1-D6FC-4f65-9D91-7224C49458BB}"/>
                <c:ext xmlns:c16="http://schemas.microsoft.com/office/drawing/2014/chart" uri="{C3380CC4-5D6E-409C-BE32-E72D297353CC}">
                  <c16:uniqueId val="{0000000E-2EC4-45CA-BB06-2F917F531CA3}"/>
                </c:ext>
              </c:extLst>
            </c:dLbl>
            <c:dLbl>
              <c:idx val="12"/>
              <c:delete val="1"/>
              <c:extLst>
                <c:ext xmlns:c15="http://schemas.microsoft.com/office/drawing/2012/chart" uri="{CE6537A1-D6FC-4f65-9D91-7224C49458BB}"/>
                <c:ext xmlns:c16="http://schemas.microsoft.com/office/drawing/2014/chart" uri="{C3380CC4-5D6E-409C-BE32-E72D297353CC}">
                  <c16:uniqueId val="{0000000F-2EC4-45CA-BB06-2F917F531CA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EC4-45CA-BB06-2F917F531CA3}"/>
                </c:ext>
              </c:extLst>
            </c:dLbl>
            <c:dLbl>
              <c:idx val="14"/>
              <c:delete val="1"/>
              <c:extLst>
                <c:ext xmlns:c15="http://schemas.microsoft.com/office/drawing/2012/chart" uri="{CE6537A1-D6FC-4f65-9D91-7224C49458BB}"/>
                <c:ext xmlns:c16="http://schemas.microsoft.com/office/drawing/2014/chart" uri="{C3380CC4-5D6E-409C-BE32-E72D297353CC}">
                  <c16:uniqueId val="{00000011-2EC4-45CA-BB06-2F917F531CA3}"/>
                </c:ext>
              </c:extLst>
            </c:dLbl>
            <c:dLbl>
              <c:idx val="15"/>
              <c:delete val="1"/>
              <c:extLst>
                <c:ext xmlns:c15="http://schemas.microsoft.com/office/drawing/2012/chart" uri="{CE6537A1-D6FC-4f65-9D91-7224C49458BB}"/>
                <c:ext xmlns:c16="http://schemas.microsoft.com/office/drawing/2014/chart" uri="{C3380CC4-5D6E-409C-BE32-E72D297353CC}">
                  <c16:uniqueId val="{00000012-2EC4-45CA-BB06-2F917F531CA3}"/>
                </c:ext>
              </c:extLst>
            </c:dLbl>
            <c:dLbl>
              <c:idx val="16"/>
              <c:delete val="1"/>
              <c:extLst>
                <c:ext xmlns:c15="http://schemas.microsoft.com/office/drawing/2012/chart" uri="{CE6537A1-D6FC-4f65-9D91-7224C49458BB}"/>
                <c:ext xmlns:c16="http://schemas.microsoft.com/office/drawing/2014/chart" uri="{C3380CC4-5D6E-409C-BE32-E72D297353CC}">
                  <c16:uniqueId val="{00000013-2EC4-45CA-BB06-2F917F531CA3}"/>
                </c:ext>
              </c:extLst>
            </c:dLbl>
            <c:dLbl>
              <c:idx val="17"/>
              <c:delete val="1"/>
              <c:extLst>
                <c:ext xmlns:c15="http://schemas.microsoft.com/office/drawing/2012/chart" uri="{CE6537A1-D6FC-4f65-9D91-7224C49458BB}"/>
                <c:ext xmlns:c16="http://schemas.microsoft.com/office/drawing/2014/chart" uri="{C3380CC4-5D6E-409C-BE32-E72D297353CC}">
                  <c16:uniqueId val="{00000014-2EC4-45CA-BB06-2F917F531CA3}"/>
                </c:ext>
              </c:extLst>
            </c:dLbl>
            <c:dLbl>
              <c:idx val="18"/>
              <c:delete val="1"/>
              <c:extLst>
                <c:ext xmlns:c15="http://schemas.microsoft.com/office/drawing/2012/chart" uri="{CE6537A1-D6FC-4f65-9D91-7224C49458BB}"/>
                <c:ext xmlns:c16="http://schemas.microsoft.com/office/drawing/2014/chart" uri="{C3380CC4-5D6E-409C-BE32-E72D297353CC}">
                  <c16:uniqueId val="{00000015-2EC4-45CA-BB06-2F917F531CA3}"/>
                </c:ext>
              </c:extLst>
            </c:dLbl>
            <c:dLbl>
              <c:idx val="19"/>
              <c:delete val="1"/>
              <c:extLst>
                <c:ext xmlns:c15="http://schemas.microsoft.com/office/drawing/2012/chart" uri="{CE6537A1-D6FC-4f65-9D91-7224C49458BB}"/>
                <c:ext xmlns:c16="http://schemas.microsoft.com/office/drawing/2014/chart" uri="{C3380CC4-5D6E-409C-BE32-E72D297353CC}">
                  <c16:uniqueId val="{00000016-2EC4-45CA-BB06-2F917F531CA3}"/>
                </c:ext>
              </c:extLst>
            </c:dLbl>
            <c:dLbl>
              <c:idx val="20"/>
              <c:delete val="1"/>
              <c:extLst>
                <c:ext xmlns:c15="http://schemas.microsoft.com/office/drawing/2012/chart" uri="{CE6537A1-D6FC-4f65-9D91-7224C49458BB}"/>
                <c:ext xmlns:c16="http://schemas.microsoft.com/office/drawing/2014/chart" uri="{C3380CC4-5D6E-409C-BE32-E72D297353CC}">
                  <c16:uniqueId val="{00000017-2EC4-45CA-BB06-2F917F531CA3}"/>
                </c:ext>
              </c:extLst>
            </c:dLbl>
            <c:dLbl>
              <c:idx val="21"/>
              <c:delete val="1"/>
              <c:extLst>
                <c:ext xmlns:c15="http://schemas.microsoft.com/office/drawing/2012/chart" uri="{CE6537A1-D6FC-4f65-9D91-7224C49458BB}"/>
                <c:ext xmlns:c16="http://schemas.microsoft.com/office/drawing/2014/chart" uri="{C3380CC4-5D6E-409C-BE32-E72D297353CC}">
                  <c16:uniqueId val="{00000018-2EC4-45CA-BB06-2F917F531CA3}"/>
                </c:ext>
              </c:extLst>
            </c:dLbl>
            <c:dLbl>
              <c:idx val="22"/>
              <c:delete val="1"/>
              <c:extLst>
                <c:ext xmlns:c15="http://schemas.microsoft.com/office/drawing/2012/chart" uri="{CE6537A1-D6FC-4f65-9D91-7224C49458BB}"/>
                <c:ext xmlns:c16="http://schemas.microsoft.com/office/drawing/2014/chart" uri="{C3380CC4-5D6E-409C-BE32-E72D297353CC}">
                  <c16:uniqueId val="{00000019-2EC4-45CA-BB06-2F917F531CA3}"/>
                </c:ext>
              </c:extLst>
            </c:dLbl>
            <c:dLbl>
              <c:idx val="23"/>
              <c:delete val="1"/>
              <c:extLst>
                <c:ext xmlns:c15="http://schemas.microsoft.com/office/drawing/2012/chart" uri="{CE6537A1-D6FC-4f65-9D91-7224C49458BB}"/>
                <c:ext xmlns:c16="http://schemas.microsoft.com/office/drawing/2014/chart" uri="{C3380CC4-5D6E-409C-BE32-E72D297353CC}">
                  <c16:uniqueId val="{0000001A-2EC4-45CA-BB06-2F917F531CA3}"/>
                </c:ext>
              </c:extLst>
            </c:dLbl>
            <c:dLbl>
              <c:idx val="24"/>
              <c:delete val="1"/>
              <c:extLst>
                <c:ext xmlns:c15="http://schemas.microsoft.com/office/drawing/2012/chart" uri="{CE6537A1-D6FC-4f65-9D91-7224C49458BB}"/>
                <c:ext xmlns:c16="http://schemas.microsoft.com/office/drawing/2014/chart" uri="{C3380CC4-5D6E-409C-BE32-E72D297353CC}">
                  <c16:uniqueId val="{0000001B-2EC4-45CA-BB06-2F917F531CA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EC4-45CA-BB06-2F917F531CA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Böblingen (08115)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183704</v>
      </c>
      <c r="F11" s="238">
        <v>184376</v>
      </c>
      <c r="G11" s="238">
        <v>185808</v>
      </c>
      <c r="H11" s="238">
        <v>184122</v>
      </c>
      <c r="I11" s="265">
        <v>183934</v>
      </c>
      <c r="J11" s="263">
        <v>-230</v>
      </c>
      <c r="K11" s="266">
        <v>-0.12504485304511401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14.483625832861559</v>
      </c>
      <c r="E13" s="115">
        <v>26607</v>
      </c>
      <c r="F13" s="114">
        <v>26393</v>
      </c>
      <c r="G13" s="114">
        <v>27178</v>
      </c>
      <c r="H13" s="114">
        <v>26965</v>
      </c>
      <c r="I13" s="140">
        <v>26593</v>
      </c>
      <c r="J13" s="115">
        <v>14</v>
      </c>
      <c r="K13" s="116">
        <v>5.2645433008686494E-2</v>
      </c>
    </row>
    <row r="14" spans="1:255" ht="14.1" customHeight="1" x14ac:dyDescent="0.2">
      <c r="A14" s="306" t="s">
        <v>230</v>
      </c>
      <c r="B14" s="307"/>
      <c r="C14" s="308"/>
      <c r="D14" s="113">
        <v>49.444758960066196</v>
      </c>
      <c r="E14" s="115">
        <v>90832</v>
      </c>
      <c r="F14" s="114">
        <v>91655</v>
      </c>
      <c r="G14" s="114">
        <v>92234</v>
      </c>
      <c r="H14" s="114">
        <v>91257</v>
      </c>
      <c r="I14" s="140">
        <v>91840</v>
      </c>
      <c r="J14" s="115">
        <v>-1008</v>
      </c>
      <c r="K14" s="116">
        <v>-1.0975609756097562</v>
      </c>
    </row>
    <row r="15" spans="1:255" ht="14.1" customHeight="1" x14ac:dyDescent="0.2">
      <c r="A15" s="306" t="s">
        <v>231</v>
      </c>
      <c r="B15" s="307"/>
      <c r="C15" s="308"/>
      <c r="D15" s="113">
        <v>17.870596176457781</v>
      </c>
      <c r="E15" s="115">
        <v>32829</v>
      </c>
      <c r="F15" s="114">
        <v>32918</v>
      </c>
      <c r="G15" s="114">
        <v>33076</v>
      </c>
      <c r="H15" s="114">
        <v>32652</v>
      </c>
      <c r="I15" s="140">
        <v>32712</v>
      </c>
      <c r="J15" s="115">
        <v>117</v>
      </c>
      <c r="K15" s="116">
        <v>0.35766691122523847</v>
      </c>
    </row>
    <row r="16" spans="1:255" ht="14.1" customHeight="1" x14ac:dyDescent="0.2">
      <c r="A16" s="306" t="s">
        <v>232</v>
      </c>
      <c r="B16" s="307"/>
      <c r="C16" s="308"/>
      <c r="D16" s="113">
        <v>18.003962896834036</v>
      </c>
      <c r="E16" s="115">
        <v>33074</v>
      </c>
      <c r="F16" s="114">
        <v>33046</v>
      </c>
      <c r="G16" s="114">
        <v>32959</v>
      </c>
      <c r="H16" s="114">
        <v>32889</v>
      </c>
      <c r="I16" s="140">
        <v>32425</v>
      </c>
      <c r="J16" s="115">
        <v>649</v>
      </c>
      <c r="K16" s="116">
        <v>2.0015420200462608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0.22046335409136436</v>
      </c>
      <c r="E18" s="115">
        <v>405</v>
      </c>
      <c r="F18" s="114">
        <v>389</v>
      </c>
      <c r="G18" s="114">
        <v>411</v>
      </c>
      <c r="H18" s="114">
        <v>420</v>
      </c>
      <c r="I18" s="140">
        <v>386</v>
      </c>
      <c r="J18" s="115">
        <v>19</v>
      </c>
      <c r="K18" s="116">
        <v>4.9222797927461137</v>
      </c>
    </row>
    <row r="19" spans="1:255" ht="14.1" customHeight="1" x14ac:dyDescent="0.2">
      <c r="A19" s="306" t="s">
        <v>235</v>
      </c>
      <c r="B19" s="307" t="s">
        <v>236</v>
      </c>
      <c r="C19" s="308"/>
      <c r="D19" s="113">
        <v>0.11921351739755258</v>
      </c>
      <c r="E19" s="115">
        <v>219</v>
      </c>
      <c r="F19" s="114">
        <v>196</v>
      </c>
      <c r="G19" s="114">
        <v>218</v>
      </c>
      <c r="H19" s="114">
        <v>227</v>
      </c>
      <c r="I19" s="140">
        <v>194</v>
      </c>
      <c r="J19" s="115">
        <v>25</v>
      </c>
      <c r="K19" s="116">
        <v>12.88659793814433</v>
      </c>
    </row>
    <row r="20" spans="1:255" ht="14.1" customHeight="1" x14ac:dyDescent="0.2">
      <c r="A20" s="306">
        <v>12</v>
      </c>
      <c r="B20" s="307" t="s">
        <v>237</v>
      </c>
      <c r="C20" s="308"/>
      <c r="D20" s="113">
        <v>0.54163219091582115</v>
      </c>
      <c r="E20" s="115">
        <v>995</v>
      </c>
      <c r="F20" s="114">
        <v>982</v>
      </c>
      <c r="G20" s="114">
        <v>1002</v>
      </c>
      <c r="H20" s="114">
        <v>996</v>
      </c>
      <c r="I20" s="140">
        <v>979</v>
      </c>
      <c r="J20" s="115">
        <v>16</v>
      </c>
      <c r="K20" s="116">
        <v>1.634320735444331</v>
      </c>
    </row>
    <row r="21" spans="1:255" ht="14.1" customHeight="1" x14ac:dyDescent="0.2">
      <c r="A21" s="306">
        <v>21</v>
      </c>
      <c r="B21" s="307" t="s">
        <v>238</v>
      </c>
      <c r="C21" s="308"/>
      <c r="D21" s="113">
        <v>0.11322562382963898</v>
      </c>
      <c r="E21" s="115">
        <v>208</v>
      </c>
      <c r="F21" s="114">
        <v>219</v>
      </c>
      <c r="G21" s="114">
        <v>231</v>
      </c>
      <c r="H21" s="114">
        <v>243</v>
      </c>
      <c r="I21" s="140">
        <v>238</v>
      </c>
      <c r="J21" s="115">
        <v>-30</v>
      </c>
      <c r="K21" s="116">
        <v>-12.605042016806722</v>
      </c>
    </row>
    <row r="22" spans="1:255" ht="14.1" customHeight="1" x14ac:dyDescent="0.2">
      <c r="A22" s="306">
        <v>22</v>
      </c>
      <c r="B22" s="307" t="s">
        <v>239</v>
      </c>
      <c r="C22" s="308"/>
      <c r="D22" s="113">
        <v>1.0103209510952402</v>
      </c>
      <c r="E22" s="115">
        <v>1856</v>
      </c>
      <c r="F22" s="114">
        <v>1902</v>
      </c>
      <c r="G22" s="114">
        <v>1922</v>
      </c>
      <c r="H22" s="114">
        <v>1910</v>
      </c>
      <c r="I22" s="140">
        <v>1915</v>
      </c>
      <c r="J22" s="115">
        <v>-59</v>
      </c>
      <c r="K22" s="116">
        <v>-3.0809399477806787</v>
      </c>
    </row>
    <row r="23" spans="1:255" ht="14.1" customHeight="1" x14ac:dyDescent="0.2">
      <c r="A23" s="306">
        <v>23</v>
      </c>
      <c r="B23" s="307" t="s">
        <v>240</v>
      </c>
      <c r="C23" s="308"/>
      <c r="D23" s="113">
        <v>0.53401123546574925</v>
      </c>
      <c r="E23" s="115">
        <v>981</v>
      </c>
      <c r="F23" s="114">
        <v>999</v>
      </c>
      <c r="G23" s="114">
        <v>1012</v>
      </c>
      <c r="H23" s="114">
        <v>1032</v>
      </c>
      <c r="I23" s="140">
        <v>1064</v>
      </c>
      <c r="J23" s="115">
        <v>-83</v>
      </c>
      <c r="K23" s="116">
        <v>-7.8007518796992485</v>
      </c>
    </row>
    <row r="24" spans="1:255" ht="14.1" customHeight="1" x14ac:dyDescent="0.2">
      <c r="A24" s="306">
        <v>24</v>
      </c>
      <c r="B24" s="307" t="s">
        <v>241</v>
      </c>
      <c r="C24" s="308"/>
      <c r="D24" s="113">
        <v>2.2585245830248661</v>
      </c>
      <c r="E24" s="115">
        <v>4149</v>
      </c>
      <c r="F24" s="114">
        <v>4180</v>
      </c>
      <c r="G24" s="114">
        <v>4259</v>
      </c>
      <c r="H24" s="114">
        <v>4269</v>
      </c>
      <c r="I24" s="140">
        <v>4257</v>
      </c>
      <c r="J24" s="115">
        <v>-108</v>
      </c>
      <c r="K24" s="116">
        <v>-2.536997885835095</v>
      </c>
    </row>
    <row r="25" spans="1:255" ht="14.1" customHeight="1" x14ac:dyDescent="0.2">
      <c r="A25" s="306">
        <v>25</v>
      </c>
      <c r="B25" s="307" t="s">
        <v>242</v>
      </c>
      <c r="C25" s="308"/>
      <c r="D25" s="113">
        <v>12.541915254975395</v>
      </c>
      <c r="E25" s="115">
        <v>23040</v>
      </c>
      <c r="F25" s="114">
        <v>23271</v>
      </c>
      <c r="G25" s="114">
        <v>23704</v>
      </c>
      <c r="H25" s="114">
        <v>23698</v>
      </c>
      <c r="I25" s="140">
        <v>24123</v>
      </c>
      <c r="J25" s="115">
        <v>-1083</v>
      </c>
      <c r="K25" s="116">
        <v>-4.4894913567964183</v>
      </c>
    </row>
    <row r="26" spans="1:255" ht="14.1" customHeight="1" x14ac:dyDescent="0.2">
      <c r="A26" s="306">
        <v>26</v>
      </c>
      <c r="B26" s="307" t="s">
        <v>243</v>
      </c>
      <c r="C26" s="308"/>
      <c r="D26" s="113">
        <v>3.1060836998650001</v>
      </c>
      <c r="E26" s="115">
        <v>5706</v>
      </c>
      <c r="F26" s="114">
        <v>5839</v>
      </c>
      <c r="G26" s="114">
        <v>5896</v>
      </c>
      <c r="H26" s="114">
        <v>5816</v>
      </c>
      <c r="I26" s="140">
        <v>5860</v>
      </c>
      <c r="J26" s="115">
        <v>-154</v>
      </c>
      <c r="K26" s="116">
        <v>-2.6279863481228669</v>
      </c>
    </row>
    <row r="27" spans="1:255" ht="14.1" customHeight="1" x14ac:dyDescent="0.2">
      <c r="A27" s="306">
        <v>27</v>
      </c>
      <c r="B27" s="307" t="s">
        <v>244</v>
      </c>
      <c r="C27" s="308"/>
      <c r="D27" s="113">
        <v>13.925118669163437</v>
      </c>
      <c r="E27" s="115">
        <v>25581</v>
      </c>
      <c r="F27" s="114">
        <v>25667</v>
      </c>
      <c r="G27" s="114">
        <v>25650</v>
      </c>
      <c r="H27" s="114">
        <v>25700</v>
      </c>
      <c r="I27" s="140">
        <v>25573</v>
      </c>
      <c r="J27" s="115">
        <v>8</v>
      </c>
      <c r="K27" s="116">
        <v>3.1282993782504986E-2</v>
      </c>
    </row>
    <row r="28" spans="1:255" ht="14.1" customHeight="1" x14ac:dyDescent="0.2">
      <c r="A28" s="306">
        <v>28</v>
      </c>
      <c r="B28" s="307" t="s">
        <v>245</v>
      </c>
      <c r="C28" s="308"/>
      <c r="D28" s="113">
        <v>0.75610765143927183</v>
      </c>
      <c r="E28" s="115">
        <v>1389</v>
      </c>
      <c r="F28" s="114">
        <v>1394</v>
      </c>
      <c r="G28" s="114">
        <v>1399</v>
      </c>
      <c r="H28" s="114">
        <v>1345</v>
      </c>
      <c r="I28" s="140">
        <v>1328</v>
      </c>
      <c r="J28" s="115">
        <v>61</v>
      </c>
      <c r="K28" s="116">
        <v>4.5933734939759034</v>
      </c>
    </row>
    <row r="29" spans="1:255" ht="14.1" customHeight="1" x14ac:dyDescent="0.2">
      <c r="A29" s="306">
        <v>29</v>
      </c>
      <c r="B29" s="307" t="s">
        <v>246</v>
      </c>
      <c r="C29" s="308"/>
      <c r="D29" s="113">
        <v>1.4969733919784001</v>
      </c>
      <c r="E29" s="115">
        <v>2750</v>
      </c>
      <c r="F29" s="114">
        <v>2747</v>
      </c>
      <c r="G29" s="114">
        <v>2758</v>
      </c>
      <c r="H29" s="114">
        <v>2690</v>
      </c>
      <c r="I29" s="140">
        <v>2712</v>
      </c>
      <c r="J29" s="115">
        <v>38</v>
      </c>
      <c r="K29" s="116">
        <v>1.40117994100295</v>
      </c>
    </row>
    <row r="30" spans="1:255" ht="14.1" customHeight="1" x14ac:dyDescent="0.2">
      <c r="A30" s="306" t="s">
        <v>247</v>
      </c>
      <c r="B30" s="307" t="s">
        <v>248</v>
      </c>
      <c r="C30" s="308"/>
      <c r="D30" s="113">
        <v>0.52040238644776382</v>
      </c>
      <c r="E30" s="115">
        <v>956</v>
      </c>
      <c r="F30" s="114">
        <v>922</v>
      </c>
      <c r="G30" s="114">
        <v>939</v>
      </c>
      <c r="H30" s="114">
        <v>908</v>
      </c>
      <c r="I30" s="140">
        <v>908</v>
      </c>
      <c r="J30" s="115">
        <v>48</v>
      </c>
      <c r="K30" s="116">
        <v>5.286343612334802</v>
      </c>
    </row>
    <row r="31" spans="1:255" ht="14.1" customHeight="1" x14ac:dyDescent="0.2">
      <c r="A31" s="306" t="s">
        <v>249</v>
      </c>
      <c r="B31" s="307" t="s">
        <v>250</v>
      </c>
      <c r="C31" s="308"/>
      <c r="D31" s="113">
        <v>0.96677263423768667</v>
      </c>
      <c r="E31" s="115">
        <v>1776</v>
      </c>
      <c r="F31" s="114">
        <v>1803</v>
      </c>
      <c r="G31" s="114">
        <v>1793</v>
      </c>
      <c r="H31" s="114">
        <v>1755</v>
      </c>
      <c r="I31" s="140">
        <v>1778</v>
      </c>
      <c r="J31" s="115">
        <v>-2</v>
      </c>
      <c r="K31" s="116">
        <v>-0.1124859392575928</v>
      </c>
    </row>
    <row r="32" spans="1:255" ht="14.1" customHeight="1" x14ac:dyDescent="0.2">
      <c r="A32" s="306">
        <v>31</v>
      </c>
      <c r="B32" s="307" t="s">
        <v>251</v>
      </c>
      <c r="C32" s="308"/>
      <c r="D32" s="113">
        <v>0.54435396071941822</v>
      </c>
      <c r="E32" s="115">
        <v>1000</v>
      </c>
      <c r="F32" s="114">
        <v>993</v>
      </c>
      <c r="G32" s="114">
        <v>993</v>
      </c>
      <c r="H32" s="114">
        <v>984</v>
      </c>
      <c r="I32" s="140">
        <v>972</v>
      </c>
      <c r="J32" s="115">
        <v>28</v>
      </c>
      <c r="K32" s="116">
        <v>2.880658436213992</v>
      </c>
    </row>
    <row r="33" spans="1:11" ht="14.1" customHeight="1" x14ac:dyDescent="0.2">
      <c r="A33" s="306">
        <v>32</v>
      </c>
      <c r="B33" s="307" t="s">
        <v>252</v>
      </c>
      <c r="C33" s="308"/>
      <c r="D33" s="113">
        <v>0.89818403518704004</v>
      </c>
      <c r="E33" s="115">
        <v>1650</v>
      </c>
      <c r="F33" s="114">
        <v>1589</v>
      </c>
      <c r="G33" s="114">
        <v>1632</v>
      </c>
      <c r="H33" s="114">
        <v>1635</v>
      </c>
      <c r="I33" s="140">
        <v>1639</v>
      </c>
      <c r="J33" s="115">
        <v>11</v>
      </c>
      <c r="K33" s="116">
        <v>0.67114093959731547</v>
      </c>
    </row>
    <row r="34" spans="1:11" ht="14.1" customHeight="1" x14ac:dyDescent="0.2">
      <c r="A34" s="306">
        <v>33</v>
      </c>
      <c r="B34" s="307" t="s">
        <v>253</v>
      </c>
      <c r="C34" s="308"/>
      <c r="D34" s="113">
        <v>0.82469625048991857</v>
      </c>
      <c r="E34" s="115">
        <v>1515</v>
      </c>
      <c r="F34" s="114">
        <v>1516</v>
      </c>
      <c r="G34" s="114">
        <v>1562</v>
      </c>
      <c r="H34" s="114">
        <v>1516</v>
      </c>
      <c r="I34" s="140">
        <v>1552</v>
      </c>
      <c r="J34" s="115">
        <v>-37</v>
      </c>
      <c r="K34" s="116">
        <v>-2.384020618556701</v>
      </c>
    </row>
    <row r="35" spans="1:11" ht="14.1" customHeight="1" x14ac:dyDescent="0.2">
      <c r="A35" s="306">
        <v>34</v>
      </c>
      <c r="B35" s="307" t="s">
        <v>254</v>
      </c>
      <c r="C35" s="308"/>
      <c r="D35" s="113">
        <v>1.4741105256281846</v>
      </c>
      <c r="E35" s="115">
        <v>2708</v>
      </c>
      <c r="F35" s="114">
        <v>2688</v>
      </c>
      <c r="G35" s="114">
        <v>2680</v>
      </c>
      <c r="H35" s="114">
        <v>2625</v>
      </c>
      <c r="I35" s="140">
        <v>2611</v>
      </c>
      <c r="J35" s="115">
        <v>97</v>
      </c>
      <c r="K35" s="116">
        <v>3.7150517043278439</v>
      </c>
    </row>
    <row r="36" spans="1:11" ht="14.1" customHeight="1" x14ac:dyDescent="0.2">
      <c r="A36" s="306">
        <v>41</v>
      </c>
      <c r="B36" s="307" t="s">
        <v>255</v>
      </c>
      <c r="C36" s="308"/>
      <c r="D36" s="113">
        <v>0.61076514392718717</v>
      </c>
      <c r="E36" s="115">
        <v>1122</v>
      </c>
      <c r="F36" s="114">
        <v>1128</v>
      </c>
      <c r="G36" s="114">
        <v>1142</v>
      </c>
      <c r="H36" s="114">
        <v>1146</v>
      </c>
      <c r="I36" s="140">
        <v>1165</v>
      </c>
      <c r="J36" s="115">
        <v>-43</v>
      </c>
      <c r="K36" s="116">
        <v>-3.6909871244635193</v>
      </c>
    </row>
    <row r="37" spans="1:11" ht="14.1" customHeight="1" x14ac:dyDescent="0.2">
      <c r="A37" s="306">
        <v>42</v>
      </c>
      <c r="B37" s="307" t="s">
        <v>256</v>
      </c>
      <c r="C37" s="308"/>
      <c r="D37" s="113">
        <v>7.022166093280495E-2</v>
      </c>
      <c r="E37" s="115">
        <v>129</v>
      </c>
      <c r="F37" s="114">
        <v>132</v>
      </c>
      <c r="G37" s="114">
        <v>130</v>
      </c>
      <c r="H37" s="114">
        <v>129</v>
      </c>
      <c r="I37" s="140">
        <v>130</v>
      </c>
      <c r="J37" s="115">
        <v>-1</v>
      </c>
      <c r="K37" s="116">
        <v>-0.76923076923076927</v>
      </c>
    </row>
    <row r="38" spans="1:11" ht="14.1" customHeight="1" x14ac:dyDescent="0.2">
      <c r="A38" s="306">
        <v>43</v>
      </c>
      <c r="B38" s="307" t="s">
        <v>257</v>
      </c>
      <c r="C38" s="308"/>
      <c r="D38" s="113">
        <v>5.3482776640682834</v>
      </c>
      <c r="E38" s="115">
        <v>9825</v>
      </c>
      <c r="F38" s="114">
        <v>9835</v>
      </c>
      <c r="G38" s="114">
        <v>9918</v>
      </c>
      <c r="H38" s="114">
        <v>9521</v>
      </c>
      <c r="I38" s="140">
        <v>9342</v>
      </c>
      <c r="J38" s="115">
        <v>483</v>
      </c>
      <c r="K38" s="116">
        <v>5.1701991008349388</v>
      </c>
    </row>
    <row r="39" spans="1:11" ht="14.1" customHeight="1" x14ac:dyDescent="0.2">
      <c r="A39" s="306">
        <v>51</v>
      </c>
      <c r="B39" s="307" t="s">
        <v>258</v>
      </c>
      <c r="C39" s="308"/>
      <c r="D39" s="113">
        <v>5.7652527979793584</v>
      </c>
      <c r="E39" s="115">
        <v>10591</v>
      </c>
      <c r="F39" s="114">
        <v>10508</v>
      </c>
      <c r="G39" s="114">
        <v>10476</v>
      </c>
      <c r="H39" s="114">
        <v>10439</v>
      </c>
      <c r="I39" s="140">
        <v>10472</v>
      </c>
      <c r="J39" s="115">
        <v>119</v>
      </c>
      <c r="K39" s="116">
        <v>1.1363636363636365</v>
      </c>
    </row>
    <row r="40" spans="1:11" ht="14.1" customHeight="1" x14ac:dyDescent="0.2">
      <c r="A40" s="306" t="s">
        <v>259</v>
      </c>
      <c r="B40" s="307" t="s">
        <v>260</v>
      </c>
      <c r="C40" s="308"/>
      <c r="D40" s="113">
        <v>4.8621695771458437</v>
      </c>
      <c r="E40" s="115">
        <v>8932</v>
      </c>
      <c r="F40" s="114">
        <v>9048</v>
      </c>
      <c r="G40" s="114">
        <v>9022</v>
      </c>
      <c r="H40" s="114">
        <v>9022</v>
      </c>
      <c r="I40" s="140">
        <v>9061</v>
      </c>
      <c r="J40" s="115">
        <v>-129</v>
      </c>
      <c r="K40" s="116">
        <v>-1.4236839200971194</v>
      </c>
    </row>
    <row r="41" spans="1:11" ht="14.1" customHeight="1" x14ac:dyDescent="0.2">
      <c r="A41" s="306"/>
      <c r="B41" s="307" t="s">
        <v>261</v>
      </c>
      <c r="C41" s="308"/>
      <c r="D41" s="113">
        <v>4.3042067674084397</v>
      </c>
      <c r="E41" s="115">
        <v>7907</v>
      </c>
      <c r="F41" s="114">
        <v>7994</v>
      </c>
      <c r="G41" s="114">
        <v>7993</v>
      </c>
      <c r="H41" s="114">
        <v>7962</v>
      </c>
      <c r="I41" s="140">
        <v>7988</v>
      </c>
      <c r="J41" s="115">
        <v>-81</v>
      </c>
      <c r="K41" s="116">
        <v>-1.014021031547321</v>
      </c>
    </row>
    <row r="42" spans="1:11" ht="14.1" customHeight="1" x14ac:dyDescent="0.2">
      <c r="A42" s="306">
        <v>52</v>
      </c>
      <c r="B42" s="307" t="s">
        <v>262</v>
      </c>
      <c r="C42" s="308"/>
      <c r="D42" s="113">
        <v>2.0053999912903366</v>
      </c>
      <c r="E42" s="115">
        <v>3684</v>
      </c>
      <c r="F42" s="114">
        <v>3730</v>
      </c>
      <c r="G42" s="114">
        <v>3756</v>
      </c>
      <c r="H42" s="114">
        <v>3730</v>
      </c>
      <c r="I42" s="140">
        <v>3780</v>
      </c>
      <c r="J42" s="115">
        <v>-96</v>
      </c>
      <c r="K42" s="116">
        <v>-2.5396825396825395</v>
      </c>
    </row>
    <row r="43" spans="1:11" ht="14.1" customHeight="1" x14ac:dyDescent="0.2">
      <c r="A43" s="306" t="s">
        <v>263</v>
      </c>
      <c r="B43" s="307" t="s">
        <v>264</v>
      </c>
      <c r="C43" s="308"/>
      <c r="D43" s="113">
        <v>1.6809650307015633</v>
      </c>
      <c r="E43" s="115">
        <v>3088</v>
      </c>
      <c r="F43" s="114">
        <v>3103</v>
      </c>
      <c r="G43" s="114">
        <v>3111</v>
      </c>
      <c r="H43" s="114">
        <v>3072</v>
      </c>
      <c r="I43" s="140">
        <v>3126</v>
      </c>
      <c r="J43" s="115">
        <v>-38</v>
      </c>
      <c r="K43" s="116">
        <v>-1.2156110044785668</v>
      </c>
    </row>
    <row r="44" spans="1:11" ht="14.1" customHeight="1" x14ac:dyDescent="0.2">
      <c r="A44" s="306">
        <v>53</v>
      </c>
      <c r="B44" s="307" t="s">
        <v>265</v>
      </c>
      <c r="C44" s="308"/>
      <c r="D44" s="113">
        <v>0.78713582720027875</v>
      </c>
      <c r="E44" s="115">
        <v>1446</v>
      </c>
      <c r="F44" s="114">
        <v>1467</v>
      </c>
      <c r="G44" s="114">
        <v>1458</v>
      </c>
      <c r="H44" s="114">
        <v>1470</v>
      </c>
      <c r="I44" s="140">
        <v>1322</v>
      </c>
      <c r="J44" s="115">
        <v>124</v>
      </c>
      <c r="K44" s="116">
        <v>9.379727685325264</v>
      </c>
    </row>
    <row r="45" spans="1:11" ht="14.1" customHeight="1" x14ac:dyDescent="0.2">
      <c r="A45" s="306" t="s">
        <v>266</v>
      </c>
      <c r="B45" s="307" t="s">
        <v>267</v>
      </c>
      <c r="C45" s="308"/>
      <c r="D45" s="113">
        <v>0.75447458955711366</v>
      </c>
      <c r="E45" s="115">
        <v>1386</v>
      </c>
      <c r="F45" s="114">
        <v>1409</v>
      </c>
      <c r="G45" s="114">
        <v>1402</v>
      </c>
      <c r="H45" s="114">
        <v>1419</v>
      </c>
      <c r="I45" s="140">
        <v>1270</v>
      </c>
      <c r="J45" s="115">
        <v>116</v>
      </c>
      <c r="K45" s="116">
        <v>9.1338582677165352</v>
      </c>
    </row>
    <row r="46" spans="1:11" ht="14.1" customHeight="1" x14ac:dyDescent="0.2">
      <c r="A46" s="306">
        <v>54</v>
      </c>
      <c r="B46" s="307" t="s">
        <v>268</v>
      </c>
      <c r="C46" s="308"/>
      <c r="D46" s="113">
        <v>1.8197752906850151</v>
      </c>
      <c r="E46" s="115">
        <v>3343</v>
      </c>
      <c r="F46" s="114">
        <v>3328</v>
      </c>
      <c r="G46" s="114">
        <v>3384</v>
      </c>
      <c r="H46" s="114">
        <v>3385</v>
      </c>
      <c r="I46" s="140">
        <v>3350</v>
      </c>
      <c r="J46" s="115">
        <v>-7</v>
      </c>
      <c r="K46" s="116">
        <v>-0.20895522388059701</v>
      </c>
    </row>
    <row r="47" spans="1:11" ht="14.1" customHeight="1" x14ac:dyDescent="0.2">
      <c r="A47" s="306">
        <v>61</v>
      </c>
      <c r="B47" s="307" t="s">
        <v>269</v>
      </c>
      <c r="C47" s="308"/>
      <c r="D47" s="113">
        <v>3.9471105691765014</v>
      </c>
      <c r="E47" s="115">
        <v>7251</v>
      </c>
      <c r="F47" s="114">
        <v>7313</v>
      </c>
      <c r="G47" s="114">
        <v>7322</v>
      </c>
      <c r="H47" s="114">
        <v>7228</v>
      </c>
      <c r="I47" s="140">
        <v>7234</v>
      </c>
      <c r="J47" s="115">
        <v>17</v>
      </c>
      <c r="K47" s="116">
        <v>0.23500138236107271</v>
      </c>
    </row>
    <row r="48" spans="1:11" ht="14.1" customHeight="1" x14ac:dyDescent="0.2">
      <c r="A48" s="306">
        <v>62</v>
      </c>
      <c r="B48" s="307" t="s">
        <v>270</v>
      </c>
      <c r="C48" s="308"/>
      <c r="D48" s="113">
        <v>5.0445281539868487</v>
      </c>
      <c r="E48" s="115">
        <v>9267</v>
      </c>
      <c r="F48" s="114">
        <v>9310</v>
      </c>
      <c r="G48" s="114">
        <v>9223</v>
      </c>
      <c r="H48" s="114">
        <v>9223</v>
      </c>
      <c r="I48" s="140">
        <v>9246</v>
      </c>
      <c r="J48" s="115">
        <v>21</v>
      </c>
      <c r="K48" s="116">
        <v>0.227125243348475</v>
      </c>
    </row>
    <row r="49" spans="1:11" ht="14.1" customHeight="1" x14ac:dyDescent="0.2">
      <c r="A49" s="306">
        <v>63</v>
      </c>
      <c r="B49" s="307" t="s">
        <v>271</v>
      </c>
      <c r="C49" s="308"/>
      <c r="D49" s="113">
        <v>1.6156425554152332</v>
      </c>
      <c r="E49" s="115">
        <v>2968</v>
      </c>
      <c r="F49" s="114">
        <v>2901</v>
      </c>
      <c r="G49" s="114">
        <v>3549</v>
      </c>
      <c r="H49" s="114">
        <v>3299</v>
      </c>
      <c r="I49" s="140">
        <v>3060</v>
      </c>
      <c r="J49" s="115">
        <v>-92</v>
      </c>
      <c r="K49" s="116">
        <v>-3.0065359477124183</v>
      </c>
    </row>
    <row r="50" spans="1:11" ht="14.1" customHeight="1" x14ac:dyDescent="0.2">
      <c r="A50" s="306" t="s">
        <v>272</v>
      </c>
      <c r="B50" s="307" t="s">
        <v>273</v>
      </c>
      <c r="C50" s="308"/>
      <c r="D50" s="113">
        <v>0.37560423289639855</v>
      </c>
      <c r="E50" s="115">
        <v>690</v>
      </c>
      <c r="F50" s="114">
        <v>677</v>
      </c>
      <c r="G50" s="114">
        <v>715</v>
      </c>
      <c r="H50" s="114">
        <v>682</v>
      </c>
      <c r="I50" s="140">
        <v>671</v>
      </c>
      <c r="J50" s="115">
        <v>19</v>
      </c>
      <c r="K50" s="116">
        <v>2.8315946348733232</v>
      </c>
    </row>
    <row r="51" spans="1:11" ht="14.1" customHeight="1" x14ac:dyDescent="0.2">
      <c r="A51" s="306" t="s">
        <v>274</v>
      </c>
      <c r="B51" s="307" t="s">
        <v>275</v>
      </c>
      <c r="C51" s="308"/>
      <c r="D51" s="113">
        <v>0.97276052780560029</v>
      </c>
      <c r="E51" s="115">
        <v>1787</v>
      </c>
      <c r="F51" s="114">
        <v>1812</v>
      </c>
      <c r="G51" s="114">
        <v>1819</v>
      </c>
      <c r="H51" s="114">
        <v>1823</v>
      </c>
      <c r="I51" s="140">
        <v>1802</v>
      </c>
      <c r="J51" s="115">
        <v>-15</v>
      </c>
      <c r="K51" s="116">
        <v>-0.83240843507214202</v>
      </c>
    </row>
    <row r="52" spans="1:11" ht="14.1" customHeight="1" x14ac:dyDescent="0.2">
      <c r="A52" s="306">
        <v>71</v>
      </c>
      <c r="B52" s="307" t="s">
        <v>276</v>
      </c>
      <c r="C52" s="308"/>
      <c r="D52" s="113">
        <v>13.441732352044593</v>
      </c>
      <c r="E52" s="115">
        <v>24693</v>
      </c>
      <c r="F52" s="114">
        <v>24975</v>
      </c>
      <c r="G52" s="114">
        <v>25226</v>
      </c>
      <c r="H52" s="114">
        <v>25130</v>
      </c>
      <c r="I52" s="140">
        <v>25033</v>
      </c>
      <c r="J52" s="115">
        <v>-340</v>
      </c>
      <c r="K52" s="116">
        <v>-1.3582071665401669</v>
      </c>
    </row>
    <row r="53" spans="1:11" ht="14.1" customHeight="1" x14ac:dyDescent="0.2">
      <c r="A53" s="306" t="s">
        <v>277</v>
      </c>
      <c r="B53" s="307" t="s">
        <v>278</v>
      </c>
      <c r="C53" s="308"/>
      <c r="D53" s="113">
        <v>7.1348473631494143</v>
      </c>
      <c r="E53" s="115">
        <v>13107</v>
      </c>
      <c r="F53" s="114">
        <v>13360</v>
      </c>
      <c r="G53" s="114">
        <v>13520</v>
      </c>
      <c r="H53" s="114">
        <v>13547</v>
      </c>
      <c r="I53" s="140">
        <v>13505</v>
      </c>
      <c r="J53" s="115">
        <v>-398</v>
      </c>
      <c r="K53" s="116">
        <v>-2.9470566456867826</v>
      </c>
    </row>
    <row r="54" spans="1:11" ht="14.1" customHeight="1" x14ac:dyDescent="0.2">
      <c r="A54" s="306" t="s">
        <v>279</v>
      </c>
      <c r="B54" s="307" t="s">
        <v>280</v>
      </c>
      <c r="C54" s="308"/>
      <c r="D54" s="113">
        <v>5.1621086095022424</v>
      </c>
      <c r="E54" s="115">
        <v>9483</v>
      </c>
      <c r="F54" s="114">
        <v>9515</v>
      </c>
      <c r="G54" s="114">
        <v>9627</v>
      </c>
      <c r="H54" s="114">
        <v>9548</v>
      </c>
      <c r="I54" s="140">
        <v>9501</v>
      </c>
      <c r="J54" s="115">
        <v>-18</v>
      </c>
      <c r="K54" s="116">
        <v>-0.18945374171139881</v>
      </c>
    </row>
    <row r="55" spans="1:11" ht="14.1" customHeight="1" x14ac:dyDescent="0.2">
      <c r="A55" s="306">
        <v>72</v>
      </c>
      <c r="B55" s="307" t="s">
        <v>281</v>
      </c>
      <c r="C55" s="308"/>
      <c r="D55" s="113">
        <v>3.4299743064930541</v>
      </c>
      <c r="E55" s="115">
        <v>6301</v>
      </c>
      <c r="F55" s="114">
        <v>6309</v>
      </c>
      <c r="G55" s="114">
        <v>6306</v>
      </c>
      <c r="H55" s="114">
        <v>6231</v>
      </c>
      <c r="I55" s="140">
        <v>6243</v>
      </c>
      <c r="J55" s="115">
        <v>58</v>
      </c>
      <c r="K55" s="116">
        <v>0.92904052538843507</v>
      </c>
    </row>
    <row r="56" spans="1:11" ht="14.1" customHeight="1" x14ac:dyDescent="0.2">
      <c r="A56" s="306" t="s">
        <v>282</v>
      </c>
      <c r="B56" s="307" t="s">
        <v>283</v>
      </c>
      <c r="C56" s="308"/>
      <c r="D56" s="113">
        <v>1.5432434786395506</v>
      </c>
      <c r="E56" s="115">
        <v>2835</v>
      </c>
      <c r="F56" s="114">
        <v>2848</v>
      </c>
      <c r="G56" s="114">
        <v>2865</v>
      </c>
      <c r="H56" s="114">
        <v>2791</v>
      </c>
      <c r="I56" s="140">
        <v>2805</v>
      </c>
      <c r="J56" s="115">
        <v>30</v>
      </c>
      <c r="K56" s="116">
        <v>1.0695187165775402</v>
      </c>
    </row>
    <row r="57" spans="1:11" ht="14.1" customHeight="1" x14ac:dyDescent="0.2">
      <c r="A57" s="306" t="s">
        <v>284</v>
      </c>
      <c r="B57" s="307" t="s">
        <v>285</v>
      </c>
      <c r="C57" s="308"/>
      <c r="D57" s="113">
        <v>1.5579410355789749</v>
      </c>
      <c r="E57" s="115">
        <v>2862</v>
      </c>
      <c r="F57" s="114">
        <v>2859</v>
      </c>
      <c r="G57" s="114">
        <v>2833</v>
      </c>
      <c r="H57" s="114">
        <v>2840</v>
      </c>
      <c r="I57" s="140">
        <v>2837</v>
      </c>
      <c r="J57" s="115">
        <v>25</v>
      </c>
      <c r="K57" s="116">
        <v>0.88121254846669017</v>
      </c>
    </row>
    <row r="58" spans="1:11" ht="14.1" customHeight="1" x14ac:dyDescent="0.2">
      <c r="A58" s="306">
        <v>73</v>
      </c>
      <c r="B58" s="307" t="s">
        <v>286</v>
      </c>
      <c r="C58" s="308"/>
      <c r="D58" s="113">
        <v>1.6434046074119235</v>
      </c>
      <c r="E58" s="115">
        <v>3019</v>
      </c>
      <c r="F58" s="114">
        <v>3020</v>
      </c>
      <c r="G58" s="114">
        <v>2998</v>
      </c>
      <c r="H58" s="114">
        <v>2910</v>
      </c>
      <c r="I58" s="140">
        <v>2896</v>
      </c>
      <c r="J58" s="115">
        <v>123</v>
      </c>
      <c r="K58" s="116">
        <v>4.2472375690607738</v>
      </c>
    </row>
    <row r="59" spans="1:11" ht="14.1" customHeight="1" x14ac:dyDescent="0.2">
      <c r="A59" s="306" t="s">
        <v>287</v>
      </c>
      <c r="B59" s="307" t="s">
        <v>288</v>
      </c>
      <c r="C59" s="308"/>
      <c r="D59" s="113">
        <v>1.1284457605713538</v>
      </c>
      <c r="E59" s="115">
        <v>2073</v>
      </c>
      <c r="F59" s="114">
        <v>2080</v>
      </c>
      <c r="G59" s="114">
        <v>2058</v>
      </c>
      <c r="H59" s="114">
        <v>2000</v>
      </c>
      <c r="I59" s="140">
        <v>1995</v>
      </c>
      <c r="J59" s="115">
        <v>78</v>
      </c>
      <c r="K59" s="116">
        <v>3.9097744360902253</v>
      </c>
    </row>
    <row r="60" spans="1:11" ht="14.1" customHeight="1" x14ac:dyDescent="0.2">
      <c r="A60" s="306">
        <v>81</v>
      </c>
      <c r="B60" s="307" t="s">
        <v>289</v>
      </c>
      <c r="C60" s="308"/>
      <c r="D60" s="113">
        <v>4.7435004137090102</v>
      </c>
      <c r="E60" s="115">
        <v>8714</v>
      </c>
      <c r="F60" s="114">
        <v>8712</v>
      </c>
      <c r="G60" s="114">
        <v>8566</v>
      </c>
      <c r="H60" s="114">
        <v>8435</v>
      </c>
      <c r="I60" s="140">
        <v>8410</v>
      </c>
      <c r="J60" s="115">
        <v>304</v>
      </c>
      <c r="K60" s="116">
        <v>3.6147443519619502</v>
      </c>
    </row>
    <row r="61" spans="1:11" ht="14.1" customHeight="1" x14ac:dyDescent="0.2">
      <c r="A61" s="306" t="s">
        <v>290</v>
      </c>
      <c r="B61" s="307" t="s">
        <v>291</v>
      </c>
      <c r="C61" s="308"/>
      <c r="D61" s="113">
        <v>1.5209249662500544</v>
      </c>
      <c r="E61" s="115">
        <v>2794</v>
      </c>
      <c r="F61" s="114">
        <v>2781</v>
      </c>
      <c r="G61" s="114">
        <v>2771</v>
      </c>
      <c r="H61" s="114">
        <v>2698</v>
      </c>
      <c r="I61" s="140">
        <v>2715</v>
      </c>
      <c r="J61" s="115">
        <v>79</v>
      </c>
      <c r="K61" s="116">
        <v>2.9097605893186005</v>
      </c>
    </row>
    <row r="62" spans="1:11" ht="14.1" customHeight="1" x14ac:dyDescent="0.2">
      <c r="A62" s="306" t="s">
        <v>292</v>
      </c>
      <c r="B62" s="307" t="s">
        <v>293</v>
      </c>
      <c r="C62" s="308"/>
      <c r="D62" s="113">
        <v>1.7756826198667421</v>
      </c>
      <c r="E62" s="115">
        <v>3262</v>
      </c>
      <c r="F62" s="114">
        <v>3308</v>
      </c>
      <c r="G62" s="114">
        <v>3211</v>
      </c>
      <c r="H62" s="114">
        <v>3211</v>
      </c>
      <c r="I62" s="140">
        <v>3177</v>
      </c>
      <c r="J62" s="115">
        <v>85</v>
      </c>
      <c r="K62" s="116">
        <v>2.6754800125904943</v>
      </c>
    </row>
    <row r="63" spans="1:11" ht="14.1" customHeight="1" x14ac:dyDescent="0.2">
      <c r="A63" s="306"/>
      <c r="B63" s="307" t="s">
        <v>294</v>
      </c>
      <c r="C63" s="308"/>
      <c r="D63" s="113">
        <v>1.5024169315855942</v>
      </c>
      <c r="E63" s="115">
        <v>2760</v>
      </c>
      <c r="F63" s="114">
        <v>2804</v>
      </c>
      <c r="G63" s="114">
        <v>2732</v>
      </c>
      <c r="H63" s="114">
        <v>2744</v>
      </c>
      <c r="I63" s="140">
        <v>2730</v>
      </c>
      <c r="J63" s="115">
        <v>30</v>
      </c>
      <c r="K63" s="116">
        <v>1.098901098901099</v>
      </c>
    </row>
    <row r="64" spans="1:11" ht="14.1" customHeight="1" x14ac:dyDescent="0.2">
      <c r="A64" s="306" t="s">
        <v>295</v>
      </c>
      <c r="B64" s="307" t="s">
        <v>296</v>
      </c>
      <c r="C64" s="308"/>
      <c r="D64" s="113">
        <v>0.45616861908287243</v>
      </c>
      <c r="E64" s="115">
        <v>838</v>
      </c>
      <c r="F64" s="114">
        <v>826</v>
      </c>
      <c r="G64" s="114">
        <v>808</v>
      </c>
      <c r="H64" s="114">
        <v>787</v>
      </c>
      <c r="I64" s="140">
        <v>772</v>
      </c>
      <c r="J64" s="115">
        <v>66</v>
      </c>
      <c r="K64" s="116">
        <v>8.5492227979274613</v>
      </c>
    </row>
    <row r="65" spans="1:11" ht="14.1" customHeight="1" x14ac:dyDescent="0.2">
      <c r="A65" s="306" t="s">
        <v>297</v>
      </c>
      <c r="B65" s="307" t="s">
        <v>298</v>
      </c>
      <c r="C65" s="308"/>
      <c r="D65" s="113">
        <v>0.42024125767539083</v>
      </c>
      <c r="E65" s="115">
        <v>772</v>
      </c>
      <c r="F65" s="114">
        <v>755</v>
      </c>
      <c r="G65" s="114">
        <v>735</v>
      </c>
      <c r="H65" s="114">
        <v>732</v>
      </c>
      <c r="I65" s="140">
        <v>740</v>
      </c>
      <c r="J65" s="115">
        <v>32</v>
      </c>
      <c r="K65" s="116">
        <v>4.3243243243243246</v>
      </c>
    </row>
    <row r="66" spans="1:11" ht="14.1" customHeight="1" x14ac:dyDescent="0.2">
      <c r="A66" s="306">
        <v>82</v>
      </c>
      <c r="B66" s="307" t="s">
        <v>299</v>
      </c>
      <c r="C66" s="308"/>
      <c r="D66" s="113">
        <v>2.0075774071332142</v>
      </c>
      <c r="E66" s="115">
        <v>3688</v>
      </c>
      <c r="F66" s="114">
        <v>3733</v>
      </c>
      <c r="G66" s="114">
        <v>3695</v>
      </c>
      <c r="H66" s="114">
        <v>3622</v>
      </c>
      <c r="I66" s="140">
        <v>3641</v>
      </c>
      <c r="J66" s="115">
        <v>47</v>
      </c>
      <c r="K66" s="116">
        <v>1.2908541609447954</v>
      </c>
    </row>
    <row r="67" spans="1:11" ht="14.1" customHeight="1" x14ac:dyDescent="0.2">
      <c r="A67" s="306" t="s">
        <v>300</v>
      </c>
      <c r="B67" s="307" t="s">
        <v>301</v>
      </c>
      <c r="C67" s="308"/>
      <c r="D67" s="113">
        <v>1.2073770848756695</v>
      </c>
      <c r="E67" s="115">
        <v>2218</v>
      </c>
      <c r="F67" s="114">
        <v>2220</v>
      </c>
      <c r="G67" s="114">
        <v>2188</v>
      </c>
      <c r="H67" s="114">
        <v>2182</v>
      </c>
      <c r="I67" s="140">
        <v>2206</v>
      </c>
      <c r="J67" s="115">
        <v>12</v>
      </c>
      <c r="K67" s="116">
        <v>0.54397098821396195</v>
      </c>
    </row>
    <row r="68" spans="1:11" ht="14.1" customHeight="1" x14ac:dyDescent="0.2">
      <c r="A68" s="306" t="s">
        <v>302</v>
      </c>
      <c r="B68" s="307" t="s">
        <v>303</v>
      </c>
      <c r="C68" s="308"/>
      <c r="D68" s="113">
        <v>0.48284196315812394</v>
      </c>
      <c r="E68" s="115">
        <v>887</v>
      </c>
      <c r="F68" s="114">
        <v>918</v>
      </c>
      <c r="G68" s="114">
        <v>908</v>
      </c>
      <c r="H68" s="114">
        <v>869</v>
      </c>
      <c r="I68" s="140">
        <v>856</v>
      </c>
      <c r="J68" s="115">
        <v>31</v>
      </c>
      <c r="K68" s="116">
        <v>3.6214953271028039</v>
      </c>
    </row>
    <row r="69" spans="1:11" ht="14.1" customHeight="1" x14ac:dyDescent="0.2">
      <c r="A69" s="306">
        <v>83</v>
      </c>
      <c r="B69" s="307" t="s">
        <v>304</v>
      </c>
      <c r="C69" s="308"/>
      <c r="D69" s="113">
        <v>4.2024125767539084</v>
      </c>
      <c r="E69" s="115">
        <v>7720</v>
      </c>
      <c r="F69" s="114">
        <v>7641</v>
      </c>
      <c r="G69" s="114">
        <v>7575</v>
      </c>
      <c r="H69" s="114">
        <v>7382</v>
      </c>
      <c r="I69" s="140">
        <v>7424</v>
      </c>
      <c r="J69" s="115">
        <v>296</v>
      </c>
      <c r="K69" s="116">
        <v>3.9870689655172415</v>
      </c>
    </row>
    <row r="70" spans="1:11" ht="14.1" customHeight="1" x14ac:dyDescent="0.2">
      <c r="A70" s="306" t="s">
        <v>305</v>
      </c>
      <c r="B70" s="307" t="s">
        <v>306</v>
      </c>
      <c r="C70" s="308"/>
      <c r="D70" s="113">
        <v>3.7043287026956406</v>
      </c>
      <c r="E70" s="115">
        <v>6805</v>
      </c>
      <c r="F70" s="114">
        <v>6726</v>
      </c>
      <c r="G70" s="114">
        <v>6657</v>
      </c>
      <c r="H70" s="114">
        <v>6459</v>
      </c>
      <c r="I70" s="140">
        <v>6491</v>
      </c>
      <c r="J70" s="115">
        <v>314</v>
      </c>
      <c r="K70" s="116">
        <v>4.8374672623632726</v>
      </c>
    </row>
    <row r="71" spans="1:11" ht="14.1" customHeight="1" x14ac:dyDescent="0.2">
      <c r="A71" s="306"/>
      <c r="B71" s="307" t="s">
        <v>307</v>
      </c>
      <c r="C71" s="308"/>
      <c r="D71" s="113">
        <v>2.5328789792274526</v>
      </c>
      <c r="E71" s="115">
        <v>4653</v>
      </c>
      <c r="F71" s="114">
        <v>4617</v>
      </c>
      <c r="G71" s="114">
        <v>4568</v>
      </c>
      <c r="H71" s="114">
        <v>4409</v>
      </c>
      <c r="I71" s="140">
        <v>4440</v>
      </c>
      <c r="J71" s="115">
        <v>213</v>
      </c>
      <c r="K71" s="116">
        <v>4.7972972972972974</v>
      </c>
    </row>
    <row r="72" spans="1:11" ht="14.1" customHeight="1" x14ac:dyDescent="0.2">
      <c r="A72" s="306">
        <v>84</v>
      </c>
      <c r="B72" s="307" t="s">
        <v>308</v>
      </c>
      <c r="C72" s="308"/>
      <c r="D72" s="113">
        <v>0.82306318860776029</v>
      </c>
      <c r="E72" s="115">
        <v>1512</v>
      </c>
      <c r="F72" s="114">
        <v>1483</v>
      </c>
      <c r="G72" s="114">
        <v>1478</v>
      </c>
      <c r="H72" s="114">
        <v>1483</v>
      </c>
      <c r="I72" s="140">
        <v>1473</v>
      </c>
      <c r="J72" s="115">
        <v>39</v>
      </c>
      <c r="K72" s="116">
        <v>2.6476578411405294</v>
      </c>
    </row>
    <row r="73" spans="1:11" ht="14.1" customHeight="1" x14ac:dyDescent="0.2">
      <c r="A73" s="306" t="s">
        <v>309</v>
      </c>
      <c r="B73" s="307" t="s">
        <v>310</v>
      </c>
      <c r="C73" s="308"/>
      <c r="D73" s="113">
        <v>0.18780211644819927</v>
      </c>
      <c r="E73" s="115">
        <v>345</v>
      </c>
      <c r="F73" s="114">
        <v>335</v>
      </c>
      <c r="G73" s="114">
        <v>334</v>
      </c>
      <c r="H73" s="114">
        <v>355</v>
      </c>
      <c r="I73" s="140">
        <v>357</v>
      </c>
      <c r="J73" s="115">
        <v>-12</v>
      </c>
      <c r="K73" s="116">
        <v>-3.3613445378151261</v>
      </c>
    </row>
    <row r="74" spans="1:11" ht="14.1" customHeight="1" x14ac:dyDescent="0.2">
      <c r="A74" s="306" t="s">
        <v>311</v>
      </c>
      <c r="B74" s="307" t="s">
        <v>312</v>
      </c>
      <c r="C74" s="308"/>
      <c r="D74" s="113">
        <v>0.23842703479510516</v>
      </c>
      <c r="E74" s="115">
        <v>438</v>
      </c>
      <c r="F74" s="114">
        <v>439</v>
      </c>
      <c r="G74" s="114">
        <v>442</v>
      </c>
      <c r="H74" s="114">
        <v>433</v>
      </c>
      <c r="I74" s="140">
        <v>441</v>
      </c>
      <c r="J74" s="115">
        <v>-3</v>
      </c>
      <c r="K74" s="116">
        <v>-0.68027210884353739</v>
      </c>
    </row>
    <row r="75" spans="1:11" ht="14.1" customHeight="1" x14ac:dyDescent="0.2">
      <c r="A75" s="306" t="s">
        <v>313</v>
      </c>
      <c r="B75" s="307" t="s">
        <v>314</v>
      </c>
      <c r="C75" s="308"/>
      <c r="D75" s="113">
        <v>2.8306405957409745E-2</v>
      </c>
      <c r="E75" s="115">
        <v>52</v>
      </c>
      <c r="F75" s="114">
        <v>55</v>
      </c>
      <c r="G75" s="114">
        <v>54</v>
      </c>
      <c r="H75" s="114">
        <v>57</v>
      </c>
      <c r="I75" s="140">
        <v>54</v>
      </c>
      <c r="J75" s="115">
        <v>-2</v>
      </c>
      <c r="K75" s="116">
        <v>-3.7037037037037037</v>
      </c>
    </row>
    <row r="76" spans="1:11" ht="14.1" customHeight="1" x14ac:dyDescent="0.2">
      <c r="A76" s="306">
        <v>91</v>
      </c>
      <c r="B76" s="307" t="s">
        <v>315</v>
      </c>
      <c r="C76" s="308"/>
      <c r="D76" s="113">
        <v>0.25475765361668773</v>
      </c>
      <c r="E76" s="115">
        <v>468</v>
      </c>
      <c r="F76" s="114">
        <v>457</v>
      </c>
      <c r="G76" s="114">
        <v>469</v>
      </c>
      <c r="H76" s="114">
        <v>464</v>
      </c>
      <c r="I76" s="140">
        <v>464</v>
      </c>
      <c r="J76" s="115">
        <v>4</v>
      </c>
      <c r="K76" s="116">
        <v>0.86206896551724133</v>
      </c>
    </row>
    <row r="77" spans="1:11" ht="14.1" customHeight="1" x14ac:dyDescent="0.2">
      <c r="A77" s="306">
        <v>92</v>
      </c>
      <c r="B77" s="307" t="s">
        <v>316</v>
      </c>
      <c r="C77" s="308"/>
      <c r="D77" s="113">
        <v>1.4572355528458825</v>
      </c>
      <c r="E77" s="115">
        <v>2677</v>
      </c>
      <c r="F77" s="114">
        <v>2665</v>
      </c>
      <c r="G77" s="114">
        <v>2674</v>
      </c>
      <c r="H77" s="114">
        <v>2670</v>
      </c>
      <c r="I77" s="140">
        <v>2679</v>
      </c>
      <c r="J77" s="115">
        <v>-2</v>
      </c>
      <c r="K77" s="116">
        <v>-7.4654721911160876E-2</v>
      </c>
    </row>
    <row r="78" spans="1:11" ht="14.1" customHeight="1" x14ac:dyDescent="0.2">
      <c r="A78" s="306">
        <v>93</v>
      </c>
      <c r="B78" s="307" t="s">
        <v>317</v>
      </c>
      <c r="C78" s="308"/>
      <c r="D78" s="113">
        <v>0.43003962896834036</v>
      </c>
      <c r="E78" s="115">
        <v>790</v>
      </c>
      <c r="F78" s="114">
        <v>791</v>
      </c>
      <c r="G78" s="114">
        <v>795</v>
      </c>
      <c r="H78" s="114">
        <v>805</v>
      </c>
      <c r="I78" s="140">
        <v>811</v>
      </c>
      <c r="J78" s="115">
        <v>-21</v>
      </c>
      <c r="K78" s="116">
        <v>-2.5893958076448826</v>
      </c>
    </row>
    <row r="79" spans="1:11" ht="14.1" customHeight="1" x14ac:dyDescent="0.2">
      <c r="A79" s="306">
        <v>94</v>
      </c>
      <c r="B79" s="307" t="s">
        <v>318</v>
      </c>
      <c r="C79" s="308"/>
      <c r="D79" s="113">
        <v>0.10288289857597004</v>
      </c>
      <c r="E79" s="115">
        <v>189</v>
      </c>
      <c r="F79" s="114">
        <v>187</v>
      </c>
      <c r="G79" s="114">
        <v>185</v>
      </c>
      <c r="H79" s="114">
        <v>167</v>
      </c>
      <c r="I79" s="140">
        <v>171</v>
      </c>
      <c r="J79" s="115">
        <v>18</v>
      </c>
      <c r="K79" s="116">
        <v>10.526315789473685</v>
      </c>
    </row>
    <row r="80" spans="1:11" ht="14.1" customHeight="1" x14ac:dyDescent="0.2">
      <c r="A80" s="306" t="s">
        <v>319</v>
      </c>
      <c r="B80" s="307" t="s">
        <v>320</v>
      </c>
      <c r="C80" s="308"/>
      <c r="D80" s="113">
        <v>6.5322475286330181E-3</v>
      </c>
      <c r="E80" s="115">
        <v>12</v>
      </c>
      <c r="F80" s="114">
        <v>12</v>
      </c>
      <c r="G80" s="114">
        <v>11</v>
      </c>
      <c r="H80" s="114">
        <v>15</v>
      </c>
      <c r="I80" s="140">
        <v>15</v>
      </c>
      <c r="J80" s="115">
        <v>-3</v>
      </c>
      <c r="K80" s="116">
        <v>-20</v>
      </c>
    </row>
    <row r="81" spans="1:11" ht="14.1" customHeight="1" x14ac:dyDescent="0.2">
      <c r="A81" s="310" t="s">
        <v>321</v>
      </c>
      <c r="B81" s="311" t="s">
        <v>224</v>
      </c>
      <c r="C81" s="312"/>
      <c r="D81" s="125">
        <v>0.19705613378042938</v>
      </c>
      <c r="E81" s="143">
        <v>362</v>
      </c>
      <c r="F81" s="144">
        <v>364</v>
      </c>
      <c r="G81" s="144">
        <v>361</v>
      </c>
      <c r="H81" s="144">
        <v>359</v>
      </c>
      <c r="I81" s="145">
        <v>364</v>
      </c>
      <c r="J81" s="143">
        <v>-2</v>
      </c>
      <c r="K81" s="146">
        <v>-0.5494505494505495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37798</v>
      </c>
      <c r="E12" s="114">
        <v>39138</v>
      </c>
      <c r="F12" s="114">
        <v>39020</v>
      </c>
      <c r="G12" s="114">
        <v>39264</v>
      </c>
      <c r="H12" s="140">
        <v>38827</v>
      </c>
      <c r="I12" s="115">
        <v>-1029</v>
      </c>
      <c r="J12" s="116">
        <v>-2.6502176320601643</v>
      </c>
      <c r="K12"/>
      <c r="L12"/>
      <c r="M12"/>
      <c r="N12"/>
      <c r="O12"/>
      <c r="P12"/>
    </row>
    <row r="13" spans="1:16" s="110" customFormat="1" ht="14.45" customHeight="1" x14ac:dyDescent="0.2">
      <c r="A13" s="120" t="s">
        <v>105</v>
      </c>
      <c r="B13" s="119" t="s">
        <v>106</v>
      </c>
      <c r="C13" s="113">
        <v>42.436107730567755</v>
      </c>
      <c r="D13" s="115">
        <v>16040</v>
      </c>
      <c r="E13" s="114">
        <v>16494</v>
      </c>
      <c r="F13" s="114">
        <v>16395</v>
      </c>
      <c r="G13" s="114">
        <v>16460</v>
      </c>
      <c r="H13" s="140">
        <v>16150</v>
      </c>
      <c r="I13" s="115">
        <v>-110</v>
      </c>
      <c r="J13" s="116">
        <v>-0.68111455108359131</v>
      </c>
      <c r="K13"/>
      <c r="L13"/>
      <c r="M13"/>
      <c r="N13"/>
      <c r="O13"/>
      <c r="P13"/>
    </row>
    <row r="14" spans="1:16" s="110" customFormat="1" ht="14.45" customHeight="1" x14ac:dyDescent="0.2">
      <c r="A14" s="120"/>
      <c r="B14" s="119" t="s">
        <v>107</v>
      </c>
      <c r="C14" s="113">
        <v>57.563892269432245</v>
      </c>
      <c r="D14" s="115">
        <v>21758</v>
      </c>
      <c r="E14" s="114">
        <v>22644</v>
      </c>
      <c r="F14" s="114">
        <v>22625</v>
      </c>
      <c r="G14" s="114">
        <v>22804</v>
      </c>
      <c r="H14" s="140">
        <v>22677</v>
      </c>
      <c r="I14" s="115">
        <v>-919</v>
      </c>
      <c r="J14" s="116">
        <v>-4.0525642721700406</v>
      </c>
      <c r="K14"/>
      <c r="L14"/>
      <c r="M14"/>
      <c r="N14"/>
      <c r="O14"/>
      <c r="P14"/>
    </row>
    <row r="15" spans="1:16" s="110" customFormat="1" ht="14.45" customHeight="1" x14ac:dyDescent="0.2">
      <c r="A15" s="118" t="s">
        <v>105</v>
      </c>
      <c r="B15" s="121" t="s">
        <v>108</v>
      </c>
      <c r="C15" s="113">
        <v>18.273453621884755</v>
      </c>
      <c r="D15" s="115">
        <v>6907</v>
      </c>
      <c r="E15" s="114">
        <v>7142</v>
      </c>
      <c r="F15" s="114">
        <v>7032</v>
      </c>
      <c r="G15" s="114">
        <v>7180</v>
      </c>
      <c r="H15" s="140">
        <v>7032</v>
      </c>
      <c r="I15" s="115">
        <v>-125</v>
      </c>
      <c r="J15" s="116">
        <v>-1.7775881683731514</v>
      </c>
      <c r="K15"/>
      <c r="L15"/>
      <c r="M15"/>
      <c r="N15"/>
      <c r="O15"/>
      <c r="P15"/>
    </row>
    <row r="16" spans="1:16" s="110" customFormat="1" ht="14.45" customHeight="1" x14ac:dyDescent="0.2">
      <c r="A16" s="118"/>
      <c r="B16" s="121" t="s">
        <v>109</v>
      </c>
      <c r="C16" s="113">
        <v>51.002698555479128</v>
      </c>
      <c r="D16" s="115">
        <v>19278</v>
      </c>
      <c r="E16" s="114">
        <v>20028</v>
      </c>
      <c r="F16" s="114">
        <v>20121</v>
      </c>
      <c r="G16" s="114">
        <v>20241</v>
      </c>
      <c r="H16" s="140">
        <v>20125</v>
      </c>
      <c r="I16" s="115">
        <v>-847</v>
      </c>
      <c r="J16" s="116">
        <v>-4.2086956521739127</v>
      </c>
      <c r="K16"/>
      <c r="L16"/>
      <c r="M16"/>
      <c r="N16"/>
      <c r="O16"/>
      <c r="P16"/>
    </row>
    <row r="17" spans="1:16" s="110" customFormat="1" ht="14.45" customHeight="1" x14ac:dyDescent="0.2">
      <c r="A17" s="118"/>
      <c r="B17" s="121" t="s">
        <v>110</v>
      </c>
      <c r="C17" s="113">
        <v>17.074977512037673</v>
      </c>
      <c r="D17" s="115">
        <v>6454</v>
      </c>
      <c r="E17" s="114">
        <v>6680</v>
      </c>
      <c r="F17" s="114">
        <v>6682</v>
      </c>
      <c r="G17" s="114">
        <v>6680</v>
      </c>
      <c r="H17" s="140">
        <v>6598</v>
      </c>
      <c r="I17" s="115">
        <v>-144</v>
      </c>
      <c r="J17" s="116">
        <v>-2.1824795392543197</v>
      </c>
      <c r="K17"/>
      <c r="L17"/>
      <c r="M17"/>
      <c r="N17"/>
      <c r="O17"/>
      <c r="P17"/>
    </row>
    <row r="18" spans="1:16" s="110" customFormat="1" ht="14.45" customHeight="1" x14ac:dyDescent="0.2">
      <c r="A18" s="120"/>
      <c r="B18" s="121" t="s">
        <v>111</v>
      </c>
      <c r="C18" s="113">
        <v>13.648870310598445</v>
      </c>
      <c r="D18" s="115">
        <v>5159</v>
      </c>
      <c r="E18" s="114">
        <v>5288</v>
      </c>
      <c r="F18" s="114">
        <v>5185</v>
      </c>
      <c r="G18" s="114">
        <v>5163</v>
      </c>
      <c r="H18" s="140">
        <v>5072</v>
      </c>
      <c r="I18" s="115">
        <v>87</v>
      </c>
      <c r="J18" s="116">
        <v>1.7152996845425867</v>
      </c>
      <c r="K18"/>
      <c r="L18"/>
      <c r="M18"/>
      <c r="N18"/>
      <c r="O18"/>
      <c r="P18"/>
    </row>
    <row r="19" spans="1:16" s="110" customFormat="1" ht="14.45" customHeight="1" x14ac:dyDescent="0.2">
      <c r="A19" s="120"/>
      <c r="B19" s="121" t="s">
        <v>112</v>
      </c>
      <c r="C19" s="113">
        <v>1.1931848245938939</v>
      </c>
      <c r="D19" s="115">
        <v>451</v>
      </c>
      <c r="E19" s="114">
        <v>455</v>
      </c>
      <c r="F19" s="114">
        <v>462</v>
      </c>
      <c r="G19" s="114">
        <v>416</v>
      </c>
      <c r="H19" s="140">
        <v>392</v>
      </c>
      <c r="I19" s="115">
        <v>59</v>
      </c>
      <c r="J19" s="116">
        <v>15.051020408163266</v>
      </c>
      <c r="K19"/>
      <c r="L19"/>
      <c r="M19"/>
      <c r="N19"/>
      <c r="O19"/>
      <c r="P19"/>
    </row>
    <row r="20" spans="1:16" s="110" customFormat="1" ht="14.45" customHeight="1" x14ac:dyDescent="0.2">
      <c r="A20" s="120" t="s">
        <v>113</v>
      </c>
      <c r="B20" s="119" t="s">
        <v>116</v>
      </c>
      <c r="C20" s="113">
        <v>77.617863379014764</v>
      </c>
      <c r="D20" s="115">
        <v>29338</v>
      </c>
      <c r="E20" s="114">
        <v>30352</v>
      </c>
      <c r="F20" s="114">
        <v>30314</v>
      </c>
      <c r="G20" s="114">
        <v>30481</v>
      </c>
      <c r="H20" s="140">
        <v>30175</v>
      </c>
      <c r="I20" s="115">
        <v>-837</v>
      </c>
      <c r="J20" s="116">
        <v>-2.7738193869096937</v>
      </c>
      <c r="K20"/>
      <c r="L20"/>
      <c r="M20"/>
      <c r="N20"/>
      <c r="O20"/>
      <c r="P20"/>
    </row>
    <row r="21" spans="1:16" s="110" customFormat="1" ht="14.45" customHeight="1" x14ac:dyDescent="0.2">
      <c r="A21" s="123"/>
      <c r="B21" s="124" t="s">
        <v>117</v>
      </c>
      <c r="C21" s="125">
        <v>22.144028784591779</v>
      </c>
      <c r="D21" s="143">
        <v>8370</v>
      </c>
      <c r="E21" s="144">
        <v>8694</v>
      </c>
      <c r="F21" s="144">
        <v>8617</v>
      </c>
      <c r="G21" s="144">
        <v>8687</v>
      </c>
      <c r="H21" s="145">
        <v>8565</v>
      </c>
      <c r="I21" s="143">
        <v>-195</v>
      </c>
      <c r="J21" s="146">
        <v>-2.276707530647986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37427</v>
      </c>
      <c r="E56" s="114">
        <v>38811</v>
      </c>
      <c r="F56" s="114">
        <v>38613</v>
      </c>
      <c r="G56" s="114">
        <v>38911</v>
      </c>
      <c r="H56" s="140">
        <v>38393</v>
      </c>
      <c r="I56" s="115">
        <v>-966</v>
      </c>
      <c r="J56" s="116">
        <v>-2.5160836610840516</v>
      </c>
      <c r="K56"/>
      <c r="L56"/>
      <c r="M56"/>
      <c r="N56"/>
      <c r="O56"/>
      <c r="P56"/>
    </row>
    <row r="57" spans="1:16" s="110" customFormat="1" ht="14.45" customHeight="1" x14ac:dyDescent="0.2">
      <c r="A57" s="120" t="s">
        <v>105</v>
      </c>
      <c r="B57" s="119" t="s">
        <v>106</v>
      </c>
      <c r="C57" s="113">
        <v>41.884201245090445</v>
      </c>
      <c r="D57" s="115">
        <v>15676</v>
      </c>
      <c r="E57" s="114">
        <v>16242</v>
      </c>
      <c r="F57" s="114">
        <v>16030</v>
      </c>
      <c r="G57" s="114">
        <v>16171</v>
      </c>
      <c r="H57" s="140">
        <v>15897</v>
      </c>
      <c r="I57" s="115">
        <v>-221</v>
      </c>
      <c r="J57" s="116">
        <v>-1.3901994086934641</v>
      </c>
    </row>
    <row r="58" spans="1:16" s="110" customFormat="1" ht="14.45" customHeight="1" x14ac:dyDescent="0.2">
      <c r="A58" s="120"/>
      <c r="B58" s="119" t="s">
        <v>107</v>
      </c>
      <c r="C58" s="113">
        <v>58.115798754909555</v>
      </c>
      <c r="D58" s="115">
        <v>21751</v>
      </c>
      <c r="E58" s="114">
        <v>22569</v>
      </c>
      <c r="F58" s="114">
        <v>22583</v>
      </c>
      <c r="G58" s="114">
        <v>22740</v>
      </c>
      <c r="H58" s="140">
        <v>22496</v>
      </c>
      <c r="I58" s="115">
        <v>-745</v>
      </c>
      <c r="J58" s="116">
        <v>-3.3116998577524894</v>
      </c>
    </row>
    <row r="59" spans="1:16" s="110" customFormat="1" ht="14.45" customHeight="1" x14ac:dyDescent="0.2">
      <c r="A59" s="118" t="s">
        <v>105</v>
      </c>
      <c r="B59" s="121" t="s">
        <v>108</v>
      </c>
      <c r="C59" s="113">
        <v>16.653752638469555</v>
      </c>
      <c r="D59" s="115">
        <v>6233</v>
      </c>
      <c r="E59" s="114">
        <v>6512</v>
      </c>
      <c r="F59" s="114">
        <v>6402</v>
      </c>
      <c r="G59" s="114">
        <v>6645</v>
      </c>
      <c r="H59" s="140">
        <v>6365</v>
      </c>
      <c r="I59" s="115">
        <v>-132</v>
      </c>
      <c r="J59" s="116">
        <v>-2.0738413197172036</v>
      </c>
    </row>
    <row r="60" spans="1:16" s="110" customFormat="1" ht="14.45" customHeight="1" x14ac:dyDescent="0.2">
      <c r="A60" s="118"/>
      <c r="B60" s="121" t="s">
        <v>109</v>
      </c>
      <c r="C60" s="113">
        <v>53.212921153178186</v>
      </c>
      <c r="D60" s="115">
        <v>19916</v>
      </c>
      <c r="E60" s="114">
        <v>20693</v>
      </c>
      <c r="F60" s="114">
        <v>20714</v>
      </c>
      <c r="G60" s="114">
        <v>20854</v>
      </c>
      <c r="H60" s="140">
        <v>20728</v>
      </c>
      <c r="I60" s="115">
        <v>-812</v>
      </c>
      <c r="J60" s="116">
        <v>-3.9174064067927441</v>
      </c>
    </row>
    <row r="61" spans="1:16" s="110" customFormat="1" ht="14.45" customHeight="1" x14ac:dyDescent="0.2">
      <c r="A61" s="118"/>
      <c r="B61" s="121" t="s">
        <v>110</v>
      </c>
      <c r="C61" s="113">
        <v>16.894220749726134</v>
      </c>
      <c r="D61" s="115">
        <v>6323</v>
      </c>
      <c r="E61" s="114">
        <v>6514</v>
      </c>
      <c r="F61" s="114">
        <v>6499</v>
      </c>
      <c r="G61" s="114">
        <v>6468</v>
      </c>
      <c r="H61" s="140">
        <v>6381</v>
      </c>
      <c r="I61" s="115">
        <v>-58</v>
      </c>
      <c r="J61" s="116">
        <v>-0.90894844068327851</v>
      </c>
    </row>
    <row r="62" spans="1:16" s="110" customFormat="1" ht="14.45" customHeight="1" x14ac:dyDescent="0.2">
      <c r="A62" s="120"/>
      <c r="B62" s="121" t="s">
        <v>111</v>
      </c>
      <c r="C62" s="113">
        <v>13.239105458626126</v>
      </c>
      <c r="D62" s="115">
        <v>4955</v>
      </c>
      <c r="E62" s="114">
        <v>5092</v>
      </c>
      <c r="F62" s="114">
        <v>4998</v>
      </c>
      <c r="G62" s="114">
        <v>4944</v>
      </c>
      <c r="H62" s="140">
        <v>4919</v>
      </c>
      <c r="I62" s="115">
        <v>36</v>
      </c>
      <c r="J62" s="116">
        <v>0.73185606830656635</v>
      </c>
    </row>
    <row r="63" spans="1:16" s="110" customFormat="1" ht="14.45" customHeight="1" x14ac:dyDescent="0.2">
      <c r="A63" s="120"/>
      <c r="B63" s="121" t="s">
        <v>112</v>
      </c>
      <c r="C63" s="113">
        <v>1.1809656130600903</v>
      </c>
      <c r="D63" s="115">
        <v>442</v>
      </c>
      <c r="E63" s="114">
        <v>433</v>
      </c>
      <c r="F63" s="114">
        <v>451</v>
      </c>
      <c r="G63" s="114">
        <v>395</v>
      </c>
      <c r="H63" s="140">
        <v>422</v>
      </c>
      <c r="I63" s="115">
        <v>20</v>
      </c>
      <c r="J63" s="116">
        <v>4.7393364928909953</v>
      </c>
    </row>
    <row r="64" spans="1:16" s="110" customFormat="1" ht="14.45" customHeight="1" x14ac:dyDescent="0.2">
      <c r="A64" s="120" t="s">
        <v>113</v>
      </c>
      <c r="B64" s="119" t="s">
        <v>116</v>
      </c>
      <c r="C64" s="113">
        <v>75.066128730595565</v>
      </c>
      <c r="D64" s="115">
        <v>28095</v>
      </c>
      <c r="E64" s="114">
        <v>29176</v>
      </c>
      <c r="F64" s="114">
        <v>29094</v>
      </c>
      <c r="G64" s="114">
        <v>29373</v>
      </c>
      <c r="H64" s="140">
        <v>28990</v>
      </c>
      <c r="I64" s="115">
        <v>-895</v>
      </c>
      <c r="J64" s="116">
        <v>-3.0872714729216972</v>
      </c>
    </row>
    <row r="65" spans="1:10" s="110" customFormat="1" ht="14.45" customHeight="1" x14ac:dyDescent="0.2">
      <c r="A65" s="123"/>
      <c r="B65" s="124" t="s">
        <v>117</v>
      </c>
      <c r="C65" s="125">
        <v>24.698746893953562</v>
      </c>
      <c r="D65" s="143">
        <v>9244</v>
      </c>
      <c r="E65" s="144">
        <v>9542</v>
      </c>
      <c r="F65" s="144">
        <v>9426</v>
      </c>
      <c r="G65" s="144">
        <v>9439</v>
      </c>
      <c r="H65" s="145">
        <v>9312</v>
      </c>
      <c r="I65" s="143">
        <v>-68</v>
      </c>
      <c r="J65" s="146">
        <v>-0.73024054982817865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37798</v>
      </c>
      <c r="G11" s="114">
        <v>39138</v>
      </c>
      <c r="H11" s="114">
        <v>39020</v>
      </c>
      <c r="I11" s="114">
        <v>39264</v>
      </c>
      <c r="J11" s="140">
        <v>38827</v>
      </c>
      <c r="K11" s="114">
        <v>-1029</v>
      </c>
      <c r="L11" s="116">
        <v>-2.6502176320601643</v>
      </c>
    </row>
    <row r="12" spans="1:17" s="110" customFormat="1" ht="24" customHeight="1" x14ac:dyDescent="0.2">
      <c r="A12" s="606" t="s">
        <v>185</v>
      </c>
      <c r="B12" s="607"/>
      <c r="C12" s="607"/>
      <c r="D12" s="608"/>
      <c r="E12" s="113">
        <v>42.436107730567755</v>
      </c>
      <c r="F12" s="115">
        <v>16040</v>
      </c>
      <c r="G12" s="114">
        <v>16494</v>
      </c>
      <c r="H12" s="114">
        <v>16395</v>
      </c>
      <c r="I12" s="114">
        <v>16460</v>
      </c>
      <c r="J12" s="140">
        <v>16150</v>
      </c>
      <c r="K12" s="114">
        <v>-110</v>
      </c>
      <c r="L12" s="116">
        <v>-0.68111455108359131</v>
      </c>
    </row>
    <row r="13" spans="1:17" s="110" customFormat="1" ht="15" customHeight="1" x14ac:dyDescent="0.2">
      <c r="A13" s="120"/>
      <c r="B13" s="609" t="s">
        <v>107</v>
      </c>
      <c r="C13" s="609"/>
      <c r="E13" s="113">
        <v>57.563892269432245</v>
      </c>
      <c r="F13" s="115">
        <v>21758</v>
      </c>
      <c r="G13" s="114">
        <v>22644</v>
      </c>
      <c r="H13" s="114">
        <v>22625</v>
      </c>
      <c r="I13" s="114">
        <v>22804</v>
      </c>
      <c r="J13" s="140">
        <v>22677</v>
      </c>
      <c r="K13" s="114">
        <v>-919</v>
      </c>
      <c r="L13" s="116">
        <v>-4.0525642721700406</v>
      </c>
    </row>
    <row r="14" spans="1:17" s="110" customFormat="1" ht="22.5" customHeight="1" x14ac:dyDescent="0.2">
      <c r="A14" s="606" t="s">
        <v>186</v>
      </c>
      <c r="B14" s="607"/>
      <c r="C14" s="607"/>
      <c r="D14" s="608"/>
      <c r="E14" s="113">
        <v>18.273453621884755</v>
      </c>
      <c r="F14" s="115">
        <v>6907</v>
      </c>
      <c r="G14" s="114">
        <v>7142</v>
      </c>
      <c r="H14" s="114">
        <v>7032</v>
      </c>
      <c r="I14" s="114">
        <v>7180</v>
      </c>
      <c r="J14" s="140">
        <v>7032</v>
      </c>
      <c r="K14" s="114">
        <v>-125</v>
      </c>
      <c r="L14" s="116">
        <v>-1.7775881683731514</v>
      </c>
    </row>
    <row r="15" spans="1:17" s="110" customFormat="1" ht="15" customHeight="1" x14ac:dyDescent="0.2">
      <c r="A15" s="120"/>
      <c r="B15" s="119"/>
      <c r="C15" s="258" t="s">
        <v>106</v>
      </c>
      <c r="E15" s="113">
        <v>53.148979296366008</v>
      </c>
      <c r="F15" s="115">
        <v>3671</v>
      </c>
      <c r="G15" s="114">
        <v>3728</v>
      </c>
      <c r="H15" s="114">
        <v>3625</v>
      </c>
      <c r="I15" s="114">
        <v>3716</v>
      </c>
      <c r="J15" s="140">
        <v>3637</v>
      </c>
      <c r="K15" s="114">
        <v>34</v>
      </c>
      <c r="L15" s="116">
        <v>0.93483640362936482</v>
      </c>
    </row>
    <row r="16" spans="1:17" s="110" customFormat="1" ht="15" customHeight="1" x14ac:dyDescent="0.2">
      <c r="A16" s="120"/>
      <c r="B16" s="119"/>
      <c r="C16" s="258" t="s">
        <v>107</v>
      </c>
      <c r="E16" s="113">
        <v>46.851020703633992</v>
      </c>
      <c r="F16" s="115">
        <v>3236</v>
      </c>
      <c r="G16" s="114">
        <v>3414</v>
      </c>
      <c r="H16" s="114">
        <v>3407</v>
      </c>
      <c r="I16" s="114">
        <v>3464</v>
      </c>
      <c r="J16" s="140">
        <v>3395</v>
      </c>
      <c r="K16" s="114">
        <v>-159</v>
      </c>
      <c r="L16" s="116">
        <v>-4.6833578792341681</v>
      </c>
    </row>
    <row r="17" spans="1:12" s="110" customFormat="1" ht="15" customHeight="1" x14ac:dyDescent="0.2">
      <c r="A17" s="120"/>
      <c r="B17" s="121" t="s">
        <v>109</v>
      </c>
      <c r="C17" s="258"/>
      <c r="E17" s="113">
        <v>51.002698555479128</v>
      </c>
      <c r="F17" s="115">
        <v>19278</v>
      </c>
      <c r="G17" s="114">
        <v>20028</v>
      </c>
      <c r="H17" s="114">
        <v>20121</v>
      </c>
      <c r="I17" s="114">
        <v>20241</v>
      </c>
      <c r="J17" s="140">
        <v>20125</v>
      </c>
      <c r="K17" s="114">
        <v>-847</v>
      </c>
      <c r="L17" s="116">
        <v>-4.2086956521739127</v>
      </c>
    </row>
    <row r="18" spans="1:12" s="110" customFormat="1" ht="15" customHeight="1" x14ac:dyDescent="0.2">
      <c r="A18" s="120"/>
      <c r="B18" s="119"/>
      <c r="C18" s="258" t="s">
        <v>106</v>
      </c>
      <c r="E18" s="113">
        <v>38.058927274613552</v>
      </c>
      <c r="F18" s="115">
        <v>7337</v>
      </c>
      <c r="G18" s="114">
        <v>7620</v>
      </c>
      <c r="H18" s="114">
        <v>7611</v>
      </c>
      <c r="I18" s="114">
        <v>7616</v>
      </c>
      <c r="J18" s="140">
        <v>7459</v>
      </c>
      <c r="K18" s="114">
        <v>-122</v>
      </c>
      <c r="L18" s="116">
        <v>-1.6356079903472316</v>
      </c>
    </row>
    <row r="19" spans="1:12" s="110" customFormat="1" ht="15" customHeight="1" x14ac:dyDescent="0.2">
      <c r="A19" s="120"/>
      <c r="B19" s="119"/>
      <c r="C19" s="258" t="s">
        <v>107</v>
      </c>
      <c r="E19" s="113">
        <v>61.941072725386448</v>
      </c>
      <c r="F19" s="115">
        <v>11941</v>
      </c>
      <c r="G19" s="114">
        <v>12408</v>
      </c>
      <c r="H19" s="114">
        <v>12510</v>
      </c>
      <c r="I19" s="114">
        <v>12625</v>
      </c>
      <c r="J19" s="140">
        <v>12666</v>
      </c>
      <c r="K19" s="114">
        <v>-725</v>
      </c>
      <c r="L19" s="116">
        <v>-5.7239854729196278</v>
      </c>
    </row>
    <row r="20" spans="1:12" s="110" customFormat="1" ht="15" customHeight="1" x14ac:dyDescent="0.2">
      <c r="A20" s="120"/>
      <c r="B20" s="121" t="s">
        <v>110</v>
      </c>
      <c r="C20" s="258"/>
      <c r="E20" s="113">
        <v>17.074977512037673</v>
      </c>
      <c r="F20" s="115">
        <v>6454</v>
      </c>
      <c r="G20" s="114">
        <v>6680</v>
      </c>
      <c r="H20" s="114">
        <v>6682</v>
      </c>
      <c r="I20" s="114">
        <v>6680</v>
      </c>
      <c r="J20" s="140">
        <v>6598</v>
      </c>
      <c r="K20" s="114">
        <v>-144</v>
      </c>
      <c r="L20" s="116">
        <v>-2.1824795392543197</v>
      </c>
    </row>
    <row r="21" spans="1:12" s="110" customFormat="1" ht="15" customHeight="1" x14ac:dyDescent="0.2">
      <c r="A21" s="120"/>
      <c r="B21" s="119"/>
      <c r="C21" s="258" t="s">
        <v>106</v>
      </c>
      <c r="E21" s="113">
        <v>35.791757049891537</v>
      </c>
      <c r="F21" s="115">
        <v>2310</v>
      </c>
      <c r="G21" s="114">
        <v>2367</v>
      </c>
      <c r="H21" s="114">
        <v>2392</v>
      </c>
      <c r="I21" s="114">
        <v>2402</v>
      </c>
      <c r="J21" s="140">
        <v>2346</v>
      </c>
      <c r="K21" s="114">
        <v>-36</v>
      </c>
      <c r="L21" s="116">
        <v>-1.5345268542199488</v>
      </c>
    </row>
    <row r="22" spans="1:12" s="110" customFormat="1" ht="15" customHeight="1" x14ac:dyDescent="0.2">
      <c r="A22" s="120"/>
      <c r="B22" s="119"/>
      <c r="C22" s="258" t="s">
        <v>107</v>
      </c>
      <c r="E22" s="113">
        <v>64.208242950108456</v>
      </c>
      <c r="F22" s="115">
        <v>4144</v>
      </c>
      <c r="G22" s="114">
        <v>4313</v>
      </c>
      <c r="H22" s="114">
        <v>4290</v>
      </c>
      <c r="I22" s="114">
        <v>4278</v>
      </c>
      <c r="J22" s="140">
        <v>4252</v>
      </c>
      <c r="K22" s="114">
        <v>-108</v>
      </c>
      <c r="L22" s="116">
        <v>-2.5399811853245531</v>
      </c>
    </row>
    <row r="23" spans="1:12" s="110" customFormat="1" ht="15" customHeight="1" x14ac:dyDescent="0.2">
      <c r="A23" s="120"/>
      <c r="B23" s="121" t="s">
        <v>111</v>
      </c>
      <c r="C23" s="258"/>
      <c r="E23" s="113">
        <v>13.648870310598445</v>
      </c>
      <c r="F23" s="115">
        <v>5159</v>
      </c>
      <c r="G23" s="114">
        <v>5288</v>
      </c>
      <c r="H23" s="114">
        <v>5185</v>
      </c>
      <c r="I23" s="114">
        <v>5163</v>
      </c>
      <c r="J23" s="140">
        <v>5072</v>
      </c>
      <c r="K23" s="114">
        <v>87</v>
      </c>
      <c r="L23" s="116">
        <v>1.7152996845425867</v>
      </c>
    </row>
    <row r="24" spans="1:12" s="110" customFormat="1" ht="15" customHeight="1" x14ac:dyDescent="0.2">
      <c r="A24" s="120"/>
      <c r="B24" s="119"/>
      <c r="C24" s="258" t="s">
        <v>106</v>
      </c>
      <c r="E24" s="113">
        <v>52.762163209924402</v>
      </c>
      <c r="F24" s="115">
        <v>2722</v>
      </c>
      <c r="G24" s="114">
        <v>2779</v>
      </c>
      <c r="H24" s="114">
        <v>2767</v>
      </c>
      <c r="I24" s="114">
        <v>2726</v>
      </c>
      <c r="J24" s="140">
        <v>2708</v>
      </c>
      <c r="K24" s="114">
        <v>14</v>
      </c>
      <c r="L24" s="116">
        <v>0.51698670605612995</v>
      </c>
    </row>
    <row r="25" spans="1:12" s="110" customFormat="1" ht="15" customHeight="1" x14ac:dyDescent="0.2">
      <c r="A25" s="120"/>
      <c r="B25" s="119"/>
      <c r="C25" s="258" t="s">
        <v>107</v>
      </c>
      <c r="E25" s="113">
        <v>47.237836790075598</v>
      </c>
      <c r="F25" s="115">
        <v>2437</v>
      </c>
      <c r="G25" s="114">
        <v>2509</v>
      </c>
      <c r="H25" s="114">
        <v>2418</v>
      </c>
      <c r="I25" s="114">
        <v>2437</v>
      </c>
      <c r="J25" s="140">
        <v>2364</v>
      </c>
      <c r="K25" s="114">
        <v>73</v>
      </c>
      <c r="L25" s="116">
        <v>3.0879864636209815</v>
      </c>
    </row>
    <row r="26" spans="1:12" s="110" customFormat="1" ht="15" customHeight="1" x14ac:dyDescent="0.2">
      <c r="A26" s="120"/>
      <c r="C26" s="121" t="s">
        <v>187</v>
      </c>
      <c r="D26" s="110" t="s">
        <v>188</v>
      </c>
      <c r="E26" s="113">
        <v>1.1931848245938939</v>
      </c>
      <c r="F26" s="115">
        <v>451</v>
      </c>
      <c r="G26" s="114">
        <v>455</v>
      </c>
      <c r="H26" s="114">
        <v>462</v>
      </c>
      <c r="I26" s="114">
        <v>416</v>
      </c>
      <c r="J26" s="140">
        <v>392</v>
      </c>
      <c r="K26" s="114">
        <v>59</v>
      </c>
      <c r="L26" s="116">
        <v>15.051020408163266</v>
      </c>
    </row>
    <row r="27" spans="1:12" s="110" customFormat="1" ht="15" customHeight="1" x14ac:dyDescent="0.2">
      <c r="A27" s="120"/>
      <c r="B27" s="119"/>
      <c r="D27" s="259" t="s">
        <v>106</v>
      </c>
      <c r="E27" s="113">
        <v>47.893569844789354</v>
      </c>
      <c r="F27" s="115">
        <v>216</v>
      </c>
      <c r="G27" s="114">
        <v>201</v>
      </c>
      <c r="H27" s="114">
        <v>212</v>
      </c>
      <c r="I27" s="114">
        <v>188</v>
      </c>
      <c r="J27" s="140">
        <v>185</v>
      </c>
      <c r="K27" s="114">
        <v>31</v>
      </c>
      <c r="L27" s="116">
        <v>16.756756756756758</v>
      </c>
    </row>
    <row r="28" spans="1:12" s="110" customFormat="1" ht="15" customHeight="1" x14ac:dyDescent="0.2">
      <c r="A28" s="120"/>
      <c r="B28" s="119"/>
      <c r="D28" s="259" t="s">
        <v>107</v>
      </c>
      <c r="E28" s="113">
        <v>52.106430155210646</v>
      </c>
      <c r="F28" s="115">
        <v>235</v>
      </c>
      <c r="G28" s="114">
        <v>254</v>
      </c>
      <c r="H28" s="114">
        <v>250</v>
      </c>
      <c r="I28" s="114">
        <v>228</v>
      </c>
      <c r="J28" s="140">
        <v>207</v>
      </c>
      <c r="K28" s="114">
        <v>28</v>
      </c>
      <c r="L28" s="116">
        <v>13.526570048309178</v>
      </c>
    </row>
    <row r="29" spans="1:12" s="110" customFormat="1" ht="24" customHeight="1" x14ac:dyDescent="0.2">
      <c r="A29" s="606" t="s">
        <v>189</v>
      </c>
      <c r="B29" s="607"/>
      <c r="C29" s="607"/>
      <c r="D29" s="608"/>
      <c r="E29" s="113">
        <v>77.617863379014764</v>
      </c>
      <c r="F29" s="115">
        <v>29338</v>
      </c>
      <c r="G29" s="114">
        <v>30352</v>
      </c>
      <c r="H29" s="114">
        <v>30314</v>
      </c>
      <c r="I29" s="114">
        <v>30481</v>
      </c>
      <c r="J29" s="140">
        <v>30175</v>
      </c>
      <c r="K29" s="114">
        <v>-837</v>
      </c>
      <c r="L29" s="116">
        <v>-2.7738193869096937</v>
      </c>
    </row>
    <row r="30" spans="1:12" s="110" customFormat="1" ht="15" customHeight="1" x14ac:dyDescent="0.2">
      <c r="A30" s="120"/>
      <c r="B30" s="119"/>
      <c r="C30" s="258" t="s">
        <v>106</v>
      </c>
      <c r="E30" s="113">
        <v>41.795623423546253</v>
      </c>
      <c r="F30" s="115">
        <v>12262</v>
      </c>
      <c r="G30" s="114">
        <v>12566</v>
      </c>
      <c r="H30" s="114">
        <v>12502</v>
      </c>
      <c r="I30" s="114">
        <v>12508</v>
      </c>
      <c r="J30" s="140">
        <v>12269</v>
      </c>
      <c r="K30" s="114">
        <v>-7</v>
      </c>
      <c r="L30" s="116">
        <v>-5.7054364658896406E-2</v>
      </c>
    </row>
    <row r="31" spans="1:12" s="110" customFormat="1" ht="15" customHeight="1" x14ac:dyDescent="0.2">
      <c r="A31" s="120"/>
      <c r="B31" s="119"/>
      <c r="C31" s="258" t="s">
        <v>107</v>
      </c>
      <c r="E31" s="113">
        <v>58.204376576453747</v>
      </c>
      <c r="F31" s="115">
        <v>17076</v>
      </c>
      <c r="G31" s="114">
        <v>17786</v>
      </c>
      <c r="H31" s="114">
        <v>17812</v>
      </c>
      <c r="I31" s="114">
        <v>17973</v>
      </c>
      <c r="J31" s="140">
        <v>17906</v>
      </c>
      <c r="K31" s="114">
        <v>-830</v>
      </c>
      <c r="L31" s="116">
        <v>-4.635317770579694</v>
      </c>
    </row>
    <row r="32" spans="1:12" s="110" customFormat="1" ht="15" customHeight="1" x14ac:dyDescent="0.2">
      <c r="A32" s="120"/>
      <c r="B32" s="119" t="s">
        <v>117</v>
      </c>
      <c r="C32" s="258"/>
      <c r="E32" s="113">
        <v>22.144028784591779</v>
      </c>
      <c r="F32" s="114">
        <v>8370</v>
      </c>
      <c r="G32" s="114">
        <v>8694</v>
      </c>
      <c r="H32" s="114">
        <v>8617</v>
      </c>
      <c r="I32" s="114">
        <v>8687</v>
      </c>
      <c r="J32" s="140">
        <v>8565</v>
      </c>
      <c r="K32" s="114">
        <v>-195</v>
      </c>
      <c r="L32" s="116">
        <v>-2.276707530647986</v>
      </c>
    </row>
    <row r="33" spans="1:12" s="110" customFormat="1" ht="15" customHeight="1" x14ac:dyDescent="0.2">
      <c r="A33" s="120"/>
      <c r="B33" s="119"/>
      <c r="C33" s="258" t="s">
        <v>106</v>
      </c>
      <c r="E33" s="113">
        <v>44.850657108721627</v>
      </c>
      <c r="F33" s="114">
        <v>3754</v>
      </c>
      <c r="G33" s="114">
        <v>3904</v>
      </c>
      <c r="H33" s="114">
        <v>3874</v>
      </c>
      <c r="I33" s="114">
        <v>3923</v>
      </c>
      <c r="J33" s="140">
        <v>3856</v>
      </c>
      <c r="K33" s="114">
        <v>-102</v>
      </c>
      <c r="L33" s="116">
        <v>-2.6452282157676348</v>
      </c>
    </row>
    <row r="34" spans="1:12" s="110" customFormat="1" ht="15" customHeight="1" x14ac:dyDescent="0.2">
      <c r="A34" s="120"/>
      <c r="B34" s="119"/>
      <c r="C34" s="258" t="s">
        <v>107</v>
      </c>
      <c r="E34" s="113">
        <v>55.149342891278373</v>
      </c>
      <c r="F34" s="114">
        <v>4616</v>
      </c>
      <c r="G34" s="114">
        <v>4790</v>
      </c>
      <c r="H34" s="114">
        <v>4743</v>
      </c>
      <c r="I34" s="114">
        <v>4764</v>
      </c>
      <c r="J34" s="140">
        <v>4709</v>
      </c>
      <c r="K34" s="114">
        <v>-93</v>
      </c>
      <c r="L34" s="116">
        <v>-1.9749416011892122</v>
      </c>
    </row>
    <row r="35" spans="1:12" s="110" customFormat="1" ht="24" customHeight="1" x14ac:dyDescent="0.2">
      <c r="A35" s="606" t="s">
        <v>192</v>
      </c>
      <c r="B35" s="607"/>
      <c r="C35" s="607"/>
      <c r="D35" s="608"/>
      <c r="E35" s="113">
        <v>21.419122704905021</v>
      </c>
      <c r="F35" s="114">
        <v>8096</v>
      </c>
      <c r="G35" s="114">
        <v>8361</v>
      </c>
      <c r="H35" s="114">
        <v>8336</v>
      </c>
      <c r="I35" s="114">
        <v>8706</v>
      </c>
      <c r="J35" s="114">
        <v>8479</v>
      </c>
      <c r="K35" s="318">
        <v>-383</v>
      </c>
      <c r="L35" s="319">
        <v>-4.5170421040217006</v>
      </c>
    </row>
    <row r="36" spans="1:12" s="110" customFormat="1" ht="15" customHeight="1" x14ac:dyDescent="0.2">
      <c r="A36" s="120"/>
      <c r="B36" s="119"/>
      <c r="C36" s="258" t="s">
        <v>106</v>
      </c>
      <c r="E36" s="113">
        <v>44.651679841897234</v>
      </c>
      <c r="F36" s="114">
        <v>3615</v>
      </c>
      <c r="G36" s="114">
        <v>3651</v>
      </c>
      <c r="H36" s="114">
        <v>3574</v>
      </c>
      <c r="I36" s="114">
        <v>3786</v>
      </c>
      <c r="J36" s="114">
        <v>3654</v>
      </c>
      <c r="K36" s="318">
        <v>-39</v>
      </c>
      <c r="L36" s="116">
        <v>-1.0673234811165846</v>
      </c>
    </row>
    <row r="37" spans="1:12" s="110" customFormat="1" ht="15" customHeight="1" x14ac:dyDescent="0.2">
      <c r="A37" s="120"/>
      <c r="B37" s="119"/>
      <c r="C37" s="258" t="s">
        <v>107</v>
      </c>
      <c r="E37" s="113">
        <v>55.348320158102766</v>
      </c>
      <c r="F37" s="114">
        <v>4481</v>
      </c>
      <c r="G37" s="114">
        <v>4710</v>
      </c>
      <c r="H37" s="114">
        <v>4762</v>
      </c>
      <c r="I37" s="114">
        <v>4920</v>
      </c>
      <c r="J37" s="140">
        <v>4825</v>
      </c>
      <c r="K37" s="114">
        <v>-344</v>
      </c>
      <c r="L37" s="116">
        <v>-7.1295336787564763</v>
      </c>
    </row>
    <row r="38" spans="1:12" s="110" customFormat="1" ht="15" customHeight="1" x14ac:dyDescent="0.2">
      <c r="A38" s="120"/>
      <c r="B38" s="119" t="s">
        <v>328</v>
      </c>
      <c r="C38" s="258"/>
      <c r="E38" s="113">
        <v>53.473728768717919</v>
      </c>
      <c r="F38" s="114">
        <v>20212</v>
      </c>
      <c r="G38" s="114">
        <v>20789</v>
      </c>
      <c r="H38" s="114">
        <v>20738</v>
      </c>
      <c r="I38" s="114">
        <v>20746</v>
      </c>
      <c r="J38" s="140">
        <v>20563</v>
      </c>
      <c r="K38" s="114">
        <v>-351</v>
      </c>
      <c r="L38" s="116">
        <v>-1.7069493750911833</v>
      </c>
    </row>
    <row r="39" spans="1:12" s="110" customFormat="1" ht="15" customHeight="1" x14ac:dyDescent="0.2">
      <c r="A39" s="120"/>
      <c r="B39" s="119"/>
      <c r="C39" s="258" t="s">
        <v>106</v>
      </c>
      <c r="E39" s="113">
        <v>42.77162081931526</v>
      </c>
      <c r="F39" s="115">
        <v>8645</v>
      </c>
      <c r="G39" s="114">
        <v>8834</v>
      </c>
      <c r="H39" s="114">
        <v>8832</v>
      </c>
      <c r="I39" s="114">
        <v>8792</v>
      </c>
      <c r="J39" s="140">
        <v>8671</v>
      </c>
      <c r="K39" s="114">
        <v>-26</v>
      </c>
      <c r="L39" s="116">
        <v>-0.29985007496251875</v>
      </c>
    </row>
    <row r="40" spans="1:12" s="110" customFormat="1" ht="15" customHeight="1" x14ac:dyDescent="0.2">
      <c r="A40" s="120"/>
      <c r="B40" s="119"/>
      <c r="C40" s="258" t="s">
        <v>107</v>
      </c>
      <c r="E40" s="113">
        <v>57.22837918068474</v>
      </c>
      <c r="F40" s="115">
        <v>11567</v>
      </c>
      <c r="G40" s="114">
        <v>11955</v>
      </c>
      <c r="H40" s="114">
        <v>11906</v>
      </c>
      <c r="I40" s="114">
        <v>11954</v>
      </c>
      <c r="J40" s="140">
        <v>11892</v>
      </c>
      <c r="K40" s="114">
        <v>-325</v>
      </c>
      <c r="L40" s="116">
        <v>-2.7329297006390849</v>
      </c>
    </row>
    <row r="41" spans="1:12" s="110" customFormat="1" ht="15" customHeight="1" x14ac:dyDescent="0.2">
      <c r="A41" s="120"/>
      <c r="B41" s="320" t="s">
        <v>515</v>
      </c>
      <c r="C41" s="258"/>
      <c r="E41" s="113">
        <v>7.8893063125033072</v>
      </c>
      <c r="F41" s="115">
        <v>2982</v>
      </c>
      <c r="G41" s="114">
        <v>3060</v>
      </c>
      <c r="H41" s="114">
        <v>3033</v>
      </c>
      <c r="I41" s="114">
        <v>2990</v>
      </c>
      <c r="J41" s="140">
        <v>2854</v>
      </c>
      <c r="K41" s="114">
        <v>128</v>
      </c>
      <c r="L41" s="116">
        <v>4.4849334267694463</v>
      </c>
    </row>
    <row r="42" spans="1:12" s="110" customFormat="1" ht="15" customHeight="1" x14ac:dyDescent="0.2">
      <c r="A42" s="120"/>
      <c r="B42" s="119"/>
      <c r="C42" s="268" t="s">
        <v>106</v>
      </c>
      <c r="D42" s="182"/>
      <c r="E42" s="113">
        <v>44.232059020791418</v>
      </c>
      <c r="F42" s="115">
        <v>1319</v>
      </c>
      <c r="G42" s="114">
        <v>1359</v>
      </c>
      <c r="H42" s="114">
        <v>1349</v>
      </c>
      <c r="I42" s="114">
        <v>1335</v>
      </c>
      <c r="J42" s="140">
        <v>1241</v>
      </c>
      <c r="K42" s="114">
        <v>78</v>
      </c>
      <c r="L42" s="116">
        <v>6.2852538275584209</v>
      </c>
    </row>
    <row r="43" spans="1:12" s="110" customFormat="1" ht="15" customHeight="1" x14ac:dyDescent="0.2">
      <c r="A43" s="120"/>
      <c r="B43" s="119"/>
      <c r="C43" s="268" t="s">
        <v>107</v>
      </c>
      <c r="D43" s="182"/>
      <c r="E43" s="113">
        <v>55.767940979208582</v>
      </c>
      <c r="F43" s="115">
        <v>1663</v>
      </c>
      <c r="G43" s="114">
        <v>1701</v>
      </c>
      <c r="H43" s="114">
        <v>1684</v>
      </c>
      <c r="I43" s="114">
        <v>1655</v>
      </c>
      <c r="J43" s="140">
        <v>1613</v>
      </c>
      <c r="K43" s="114">
        <v>50</v>
      </c>
      <c r="L43" s="116">
        <v>3.0998140111593306</v>
      </c>
    </row>
    <row r="44" spans="1:12" s="110" customFormat="1" ht="15" customHeight="1" x14ac:dyDescent="0.2">
      <c r="A44" s="120"/>
      <c r="B44" s="119" t="s">
        <v>205</v>
      </c>
      <c r="C44" s="268"/>
      <c r="D44" s="182"/>
      <c r="E44" s="113">
        <v>17.217842213873752</v>
      </c>
      <c r="F44" s="115">
        <v>6508</v>
      </c>
      <c r="G44" s="114">
        <v>6928</v>
      </c>
      <c r="H44" s="114">
        <v>6913</v>
      </c>
      <c r="I44" s="114">
        <v>6822</v>
      </c>
      <c r="J44" s="140">
        <v>6931</v>
      </c>
      <c r="K44" s="114">
        <v>-423</v>
      </c>
      <c r="L44" s="116">
        <v>-6.103015437887751</v>
      </c>
    </row>
    <row r="45" spans="1:12" s="110" customFormat="1" ht="15" customHeight="1" x14ac:dyDescent="0.2">
      <c r="A45" s="120"/>
      <c r="B45" s="119"/>
      <c r="C45" s="268" t="s">
        <v>106</v>
      </c>
      <c r="D45" s="182"/>
      <c r="E45" s="113">
        <v>37.814996926859251</v>
      </c>
      <c r="F45" s="115">
        <v>2461</v>
      </c>
      <c r="G45" s="114">
        <v>2650</v>
      </c>
      <c r="H45" s="114">
        <v>2640</v>
      </c>
      <c r="I45" s="114">
        <v>2547</v>
      </c>
      <c r="J45" s="140">
        <v>2584</v>
      </c>
      <c r="K45" s="114">
        <v>-123</v>
      </c>
      <c r="L45" s="116">
        <v>-4.7600619195046443</v>
      </c>
    </row>
    <row r="46" spans="1:12" s="110" customFormat="1" ht="15" customHeight="1" x14ac:dyDescent="0.2">
      <c r="A46" s="123"/>
      <c r="B46" s="124"/>
      <c r="C46" s="260" t="s">
        <v>107</v>
      </c>
      <c r="D46" s="261"/>
      <c r="E46" s="125">
        <v>62.185003073140749</v>
      </c>
      <c r="F46" s="143">
        <v>4047</v>
      </c>
      <c r="G46" s="144">
        <v>4278</v>
      </c>
      <c r="H46" s="144">
        <v>4273</v>
      </c>
      <c r="I46" s="144">
        <v>4275</v>
      </c>
      <c r="J46" s="145">
        <v>4347</v>
      </c>
      <c r="K46" s="144">
        <v>-300</v>
      </c>
      <c r="L46" s="146">
        <v>-6.9013112491373363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37798</v>
      </c>
      <c r="E11" s="114">
        <v>39138</v>
      </c>
      <c r="F11" s="114">
        <v>39020</v>
      </c>
      <c r="G11" s="114">
        <v>39264</v>
      </c>
      <c r="H11" s="140">
        <v>38827</v>
      </c>
      <c r="I11" s="115">
        <v>-1029</v>
      </c>
      <c r="J11" s="116">
        <v>-2.6502176320601643</v>
      </c>
    </row>
    <row r="12" spans="1:15" s="110" customFormat="1" ht="24.95" customHeight="1" x14ac:dyDescent="0.2">
      <c r="A12" s="193" t="s">
        <v>132</v>
      </c>
      <c r="B12" s="194" t="s">
        <v>133</v>
      </c>
      <c r="C12" s="113">
        <v>0.62172601724958998</v>
      </c>
      <c r="D12" s="115">
        <v>235</v>
      </c>
      <c r="E12" s="114">
        <v>249</v>
      </c>
      <c r="F12" s="114">
        <v>227</v>
      </c>
      <c r="G12" s="114">
        <v>223</v>
      </c>
      <c r="H12" s="140">
        <v>218</v>
      </c>
      <c r="I12" s="115">
        <v>17</v>
      </c>
      <c r="J12" s="116">
        <v>7.7981651376146788</v>
      </c>
    </row>
    <row r="13" spans="1:15" s="110" customFormat="1" ht="24.95" customHeight="1" x14ac:dyDescent="0.2">
      <c r="A13" s="193" t="s">
        <v>134</v>
      </c>
      <c r="B13" s="199" t="s">
        <v>214</v>
      </c>
      <c r="C13" s="113">
        <v>0.68257579766125187</v>
      </c>
      <c r="D13" s="115">
        <v>258</v>
      </c>
      <c r="E13" s="114">
        <v>254</v>
      </c>
      <c r="F13" s="114">
        <v>262</v>
      </c>
      <c r="G13" s="114">
        <v>253</v>
      </c>
      <c r="H13" s="140">
        <v>259</v>
      </c>
      <c r="I13" s="115">
        <v>-1</v>
      </c>
      <c r="J13" s="116">
        <v>-0.38610038610038611</v>
      </c>
    </row>
    <row r="14" spans="1:15" s="287" customFormat="1" ht="24.95" customHeight="1" x14ac:dyDescent="0.2">
      <c r="A14" s="193" t="s">
        <v>215</v>
      </c>
      <c r="B14" s="199" t="s">
        <v>137</v>
      </c>
      <c r="C14" s="113">
        <v>7.9633843060479395</v>
      </c>
      <c r="D14" s="115">
        <v>3010</v>
      </c>
      <c r="E14" s="114">
        <v>3137</v>
      </c>
      <c r="F14" s="114">
        <v>3223</v>
      </c>
      <c r="G14" s="114">
        <v>3252</v>
      </c>
      <c r="H14" s="140">
        <v>3258</v>
      </c>
      <c r="I14" s="115">
        <v>-248</v>
      </c>
      <c r="J14" s="116">
        <v>-7.6120319214241867</v>
      </c>
      <c r="K14" s="110"/>
      <c r="L14" s="110"/>
      <c r="M14" s="110"/>
      <c r="N14" s="110"/>
      <c r="O14" s="110"/>
    </row>
    <row r="15" spans="1:15" s="110" customFormat="1" ht="24.95" customHeight="1" x14ac:dyDescent="0.2">
      <c r="A15" s="193" t="s">
        <v>216</v>
      </c>
      <c r="B15" s="199" t="s">
        <v>217</v>
      </c>
      <c r="C15" s="113">
        <v>3.3837769194137257</v>
      </c>
      <c r="D15" s="115">
        <v>1279</v>
      </c>
      <c r="E15" s="114">
        <v>1350</v>
      </c>
      <c r="F15" s="114">
        <v>1385</v>
      </c>
      <c r="G15" s="114">
        <v>1399</v>
      </c>
      <c r="H15" s="140">
        <v>1403</v>
      </c>
      <c r="I15" s="115">
        <v>-124</v>
      </c>
      <c r="J15" s="116">
        <v>-8.8382038488952244</v>
      </c>
    </row>
    <row r="16" spans="1:15" s="287" customFormat="1" ht="24.95" customHeight="1" x14ac:dyDescent="0.2">
      <c r="A16" s="193" t="s">
        <v>218</v>
      </c>
      <c r="B16" s="199" t="s">
        <v>141</v>
      </c>
      <c r="C16" s="113">
        <v>3.9658182972644056</v>
      </c>
      <c r="D16" s="115">
        <v>1499</v>
      </c>
      <c r="E16" s="114">
        <v>1543</v>
      </c>
      <c r="F16" s="114">
        <v>1589</v>
      </c>
      <c r="G16" s="114">
        <v>1593</v>
      </c>
      <c r="H16" s="140">
        <v>1606</v>
      </c>
      <c r="I16" s="115">
        <v>-107</v>
      </c>
      <c r="J16" s="116">
        <v>-6.6625155666251556</v>
      </c>
      <c r="K16" s="110"/>
      <c r="L16" s="110"/>
      <c r="M16" s="110"/>
      <c r="N16" s="110"/>
      <c r="O16" s="110"/>
    </row>
    <row r="17" spans="1:15" s="110" customFormat="1" ht="24.95" customHeight="1" x14ac:dyDescent="0.2">
      <c r="A17" s="193" t="s">
        <v>142</v>
      </c>
      <c r="B17" s="199" t="s">
        <v>220</v>
      </c>
      <c r="C17" s="113">
        <v>0.61378908936980792</v>
      </c>
      <c r="D17" s="115">
        <v>232</v>
      </c>
      <c r="E17" s="114">
        <v>244</v>
      </c>
      <c r="F17" s="114">
        <v>249</v>
      </c>
      <c r="G17" s="114">
        <v>260</v>
      </c>
      <c r="H17" s="140">
        <v>249</v>
      </c>
      <c r="I17" s="115">
        <v>-17</v>
      </c>
      <c r="J17" s="116">
        <v>-6.8273092369477908</v>
      </c>
    </row>
    <row r="18" spans="1:15" s="287" customFormat="1" ht="24.95" customHeight="1" x14ac:dyDescent="0.2">
      <c r="A18" s="201" t="s">
        <v>144</v>
      </c>
      <c r="B18" s="202" t="s">
        <v>145</v>
      </c>
      <c r="C18" s="113">
        <v>3.8123710249219536</v>
      </c>
      <c r="D18" s="115">
        <v>1441</v>
      </c>
      <c r="E18" s="114">
        <v>1436</v>
      </c>
      <c r="F18" s="114">
        <v>1452</v>
      </c>
      <c r="G18" s="114">
        <v>1466</v>
      </c>
      <c r="H18" s="140">
        <v>1451</v>
      </c>
      <c r="I18" s="115">
        <v>-10</v>
      </c>
      <c r="J18" s="116">
        <v>-0.68917987594762231</v>
      </c>
      <c r="K18" s="110"/>
      <c r="L18" s="110"/>
      <c r="M18" s="110"/>
      <c r="N18" s="110"/>
      <c r="O18" s="110"/>
    </row>
    <row r="19" spans="1:15" s="110" customFormat="1" ht="24.95" customHeight="1" x14ac:dyDescent="0.2">
      <c r="A19" s="193" t="s">
        <v>146</v>
      </c>
      <c r="B19" s="199" t="s">
        <v>147</v>
      </c>
      <c r="C19" s="113">
        <v>16.649029049156042</v>
      </c>
      <c r="D19" s="115">
        <v>6293</v>
      </c>
      <c r="E19" s="114">
        <v>6500</v>
      </c>
      <c r="F19" s="114">
        <v>6339</v>
      </c>
      <c r="G19" s="114">
        <v>6372</v>
      </c>
      <c r="H19" s="140">
        <v>6295</v>
      </c>
      <c r="I19" s="115">
        <v>-2</v>
      </c>
      <c r="J19" s="116">
        <v>-3.1771247021445591E-2</v>
      </c>
    </row>
    <row r="20" spans="1:15" s="287" customFormat="1" ht="24.95" customHeight="1" x14ac:dyDescent="0.2">
      <c r="A20" s="193" t="s">
        <v>148</v>
      </c>
      <c r="B20" s="199" t="s">
        <v>149</v>
      </c>
      <c r="C20" s="113">
        <v>11.712259907931637</v>
      </c>
      <c r="D20" s="115">
        <v>4427</v>
      </c>
      <c r="E20" s="114">
        <v>4582</v>
      </c>
      <c r="F20" s="114">
        <v>4622</v>
      </c>
      <c r="G20" s="114">
        <v>4759</v>
      </c>
      <c r="H20" s="140">
        <v>4693</v>
      </c>
      <c r="I20" s="115">
        <v>-266</v>
      </c>
      <c r="J20" s="116">
        <v>-5.668016194331984</v>
      </c>
      <c r="K20" s="110"/>
      <c r="L20" s="110"/>
      <c r="M20" s="110"/>
      <c r="N20" s="110"/>
      <c r="O20" s="110"/>
    </row>
    <row r="21" spans="1:15" s="110" customFormat="1" ht="24.95" customHeight="1" x14ac:dyDescent="0.2">
      <c r="A21" s="201" t="s">
        <v>150</v>
      </c>
      <c r="B21" s="202" t="s">
        <v>151</v>
      </c>
      <c r="C21" s="113">
        <v>8.915815651621779</v>
      </c>
      <c r="D21" s="115">
        <v>3370</v>
      </c>
      <c r="E21" s="114">
        <v>3640</v>
      </c>
      <c r="F21" s="114">
        <v>3629</v>
      </c>
      <c r="G21" s="114">
        <v>3612</v>
      </c>
      <c r="H21" s="140">
        <v>3418</v>
      </c>
      <c r="I21" s="115">
        <v>-48</v>
      </c>
      <c r="J21" s="116">
        <v>-1.4043300175541251</v>
      </c>
    </row>
    <row r="22" spans="1:15" s="110" customFormat="1" ht="24.95" customHeight="1" x14ac:dyDescent="0.2">
      <c r="A22" s="201" t="s">
        <v>152</v>
      </c>
      <c r="B22" s="199" t="s">
        <v>153</v>
      </c>
      <c r="C22" s="113">
        <v>1.6376527858616858</v>
      </c>
      <c r="D22" s="115">
        <v>619</v>
      </c>
      <c r="E22" s="114">
        <v>661</v>
      </c>
      <c r="F22" s="114">
        <v>642</v>
      </c>
      <c r="G22" s="114">
        <v>664</v>
      </c>
      <c r="H22" s="140">
        <v>667</v>
      </c>
      <c r="I22" s="115">
        <v>-48</v>
      </c>
      <c r="J22" s="116">
        <v>-7.1964017991004496</v>
      </c>
    </row>
    <row r="23" spans="1:15" s="110" customFormat="1" ht="24.95" customHeight="1" x14ac:dyDescent="0.2">
      <c r="A23" s="193" t="s">
        <v>154</v>
      </c>
      <c r="B23" s="199" t="s">
        <v>155</v>
      </c>
      <c r="C23" s="113">
        <v>0.94184877506746389</v>
      </c>
      <c r="D23" s="115">
        <v>356</v>
      </c>
      <c r="E23" s="114">
        <v>348</v>
      </c>
      <c r="F23" s="114">
        <v>345</v>
      </c>
      <c r="G23" s="114">
        <v>340</v>
      </c>
      <c r="H23" s="140">
        <v>339</v>
      </c>
      <c r="I23" s="115">
        <v>17</v>
      </c>
      <c r="J23" s="116">
        <v>5.0147492625368733</v>
      </c>
    </row>
    <row r="24" spans="1:15" s="110" customFormat="1" ht="24.95" customHeight="1" x14ac:dyDescent="0.2">
      <c r="A24" s="193" t="s">
        <v>156</v>
      </c>
      <c r="B24" s="199" t="s">
        <v>221</v>
      </c>
      <c r="C24" s="113">
        <v>10.050796338430604</v>
      </c>
      <c r="D24" s="115">
        <v>3799</v>
      </c>
      <c r="E24" s="114">
        <v>3802</v>
      </c>
      <c r="F24" s="114">
        <v>3821</v>
      </c>
      <c r="G24" s="114">
        <v>3829</v>
      </c>
      <c r="H24" s="140">
        <v>3794</v>
      </c>
      <c r="I24" s="115">
        <v>5</v>
      </c>
      <c r="J24" s="116">
        <v>0.13178703215603585</v>
      </c>
    </row>
    <row r="25" spans="1:15" s="110" customFormat="1" ht="24.95" customHeight="1" x14ac:dyDescent="0.2">
      <c r="A25" s="193" t="s">
        <v>222</v>
      </c>
      <c r="B25" s="204" t="s">
        <v>159</v>
      </c>
      <c r="C25" s="113">
        <v>12.767871315942642</v>
      </c>
      <c r="D25" s="115">
        <v>4826</v>
      </c>
      <c r="E25" s="114">
        <v>5011</v>
      </c>
      <c r="F25" s="114">
        <v>4999</v>
      </c>
      <c r="G25" s="114">
        <v>4986</v>
      </c>
      <c r="H25" s="140">
        <v>5003</v>
      </c>
      <c r="I25" s="115">
        <v>-177</v>
      </c>
      <c r="J25" s="116">
        <v>-3.5378772736358184</v>
      </c>
    </row>
    <row r="26" spans="1:15" s="110" customFormat="1" ht="24.95" customHeight="1" x14ac:dyDescent="0.2">
      <c r="A26" s="201">
        <v>782.78300000000002</v>
      </c>
      <c r="B26" s="203" t="s">
        <v>160</v>
      </c>
      <c r="C26" s="113">
        <v>0.12963648870310598</v>
      </c>
      <c r="D26" s="115">
        <v>49</v>
      </c>
      <c r="E26" s="114">
        <v>53</v>
      </c>
      <c r="F26" s="114">
        <v>59</v>
      </c>
      <c r="G26" s="114">
        <v>70</v>
      </c>
      <c r="H26" s="140">
        <v>65</v>
      </c>
      <c r="I26" s="115">
        <v>-16</v>
      </c>
      <c r="J26" s="116">
        <v>-24.615384615384617</v>
      </c>
    </row>
    <row r="27" spans="1:15" s="110" customFormat="1" ht="24.95" customHeight="1" x14ac:dyDescent="0.2">
      <c r="A27" s="193" t="s">
        <v>161</v>
      </c>
      <c r="B27" s="199" t="s">
        <v>162</v>
      </c>
      <c r="C27" s="113">
        <v>3.1853537224191757</v>
      </c>
      <c r="D27" s="115">
        <v>1204</v>
      </c>
      <c r="E27" s="114">
        <v>1239</v>
      </c>
      <c r="F27" s="114">
        <v>1241</v>
      </c>
      <c r="G27" s="114">
        <v>1258</v>
      </c>
      <c r="H27" s="140">
        <v>1234</v>
      </c>
      <c r="I27" s="115">
        <v>-30</v>
      </c>
      <c r="J27" s="116">
        <v>-2.4311183144246353</v>
      </c>
    </row>
    <row r="28" spans="1:15" s="110" customFormat="1" ht="24.95" customHeight="1" x14ac:dyDescent="0.2">
      <c r="A28" s="193" t="s">
        <v>163</v>
      </c>
      <c r="B28" s="199" t="s">
        <v>164</v>
      </c>
      <c r="C28" s="113">
        <v>1.3307582411767818</v>
      </c>
      <c r="D28" s="115">
        <v>503</v>
      </c>
      <c r="E28" s="114">
        <v>540</v>
      </c>
      <c r="F28" s="114">
        <v>530</v>
      </c>
      <c r="G28" s="114">
        <v>549</v>
      </c>
      <c r="H28" s="140">
        <v>544</v>
      </c>
      <c r="I28" s="115">
        <v>-41</v>
      </c>
      <c r="J28" s="116">
        <v>-7.5367647058823533</v>
      </c>
    </row>
    <row r="29" spans="1:15" s="110" customFormat="1" ht="24.95" customHeight="1" x14ac:dyDescent="0.2">
      <c r="A29" s="193">
        <v>86</v>
      </c>
      <c r="B29" s="199" t="s">
        <v>165</v>
      </c>
      <c r="C29" s="113">
        <v>4.5901899571405895</v>
      </c>
      <c r="D29" s="115">
        <v>1735</v>
      </c>
      <c r="E29" s="114">
        <v>1745</v>
      </c>
      <c r="F29" s="114">
        <v>1737</v>
      </c>
      <c r="G29" s="114">
        <v>1733</v>
      </c>
      <c r="H29" s="140">
        <v>1738</v>
      </c>
      <c r="I29" s="115">
        <v>-3</v>
      </c>
      <c r="J29" s="116">
        <v>-0.17261219792865362</v>
      </c>
    </row>
    <row r="30" spans="1:15" s="110" customFormat="1" ht="24.95" customHeight="1" x14ac:dyDescent="0.2">
      <c r="A30" s="193">
        <v>87.88</v>
      </c>
      <c r="B30" s="204" t="s">
        <v>166</v>
      </c>
      <c r="C30" s="113">
        <v>3.7621038150166677</v>
      </c>
      <c r="D30" s="115">
        <v>1422</v>
      </c>
      <c r="E30" s="114">
        <v>1453</v>
      </c>
      <c r="F30" s="114">
        <v>1462</v>
      </c>
      <c r="G30" s="114">
        <v>1467</v>
      </c>
      <c r="H30" s="140">
        <v>1428</v>
      </c>
      <c r="I30" s="115">
        <v>-6</v>
      </c>
      <c r="J30" s="116">
        <v>-0.42016806722689076</v>
      </c>
    </row>
    <row r="31" spans="1:15" s="110" customFormat="1" ht="24.95" customHeight="1" x14ac:dyDescent="0.2">
      <c r="A31" s="193" t="s">
        <v>167</v>
      </c>
      <c r="B31" s="199" t="s">
        <v>168</v>
      </c>
      <c r="C31" s="113">
        <v>11.243981163024499</v>
      </c>
      <c r="D31" s="115">
        <v>4250</v>
      </c>
      <c r="E31" s="114">
        <v>4487</v>
      </c>
      <c r="F31" s="114">
        <v>4429</v>
      </c>
      <c r="G31" s="114">
        <v>4430</v>
      </c>
      <c r="H31" s="140">
        <v>4422</v>
      </c>
      <c r="I31" s="115">
        <v>-172</v>
      </c>
      <c r="J31" s="116">
        <v>-3.8896426956128449</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0.62172601724958998</v>
      </c>
      <c r="D34" s="115">
        <v>235</v>
      </c>
      <c r="E34" s="114">
        <v>249</v>
      </c>
      <c r="F34" s="114">
        <v>227</v>
      </c>
      <c r="G34" s="114">
        <v>223</v>
      </c>
      <c r="H34" s="140">
        <v>218</v>
      </c>
      <c r="I34" s="115">
        <v>17</v>
      </c>
      <c r="J34" s="116">
        <v>7.7981651376146788</v>
      </c>
    </row>
    <row r="35" spans="1:10" s="110" customFormat="1" ht="24.95" customHeight="1" x14ac:dyDescent="0.2">
      <c r="A35" s="292" t="s">
        <v>171</v>
      </c>
      <c r="B35" s="293" t="s">
        <v>172</v>
      </c>
      <c r="C35" s="113">
        <v>12.458331128631144</v>
      </c>
      <c r="D35" s="115">
        <v>4709</v>
      </c>
      <c r="E35" s="114">
        <v>4827</v>
      </c>
      <c r="F35" s="114">
        <v>4937</v>
      </c>
      <c r="G35" s="114">
        <v>4971</v>
      </c>
      <c r="H35" s="140">
        <v>4968</v>
      </c>
      <c r="I35" s="115">
        <v>-259</v>
      </c>
      <c r="J35" s="116">
        <v>-5.2133655394524956</v>
      </c>
    </row>
    <row r="36" spans="1:10" s="110" customFormat="1" ht="24.95" customHeight="1" x14ac:dyDescent="0.2">
      <c r="A36" s="294" t="s">
        <v>173</v>
      </c>
      <c r="B36" s="295" t="s">
        <v>174</v>
      </c>
      <c r="C36" s="125">
        <v>86.917297211492667</v>
      </c>
      <c r="D36" s="143">
        <v>32853</v>
      </c>
      <c r="E36" s="144">
        <v>34061</v>
      </c>
      <c r="F36" s="144">
        <v>33855</v>
      </c>
      <c r="G36" s="144">
        <v>34069</v>
      </c>
      <c r="H36" s="145">
        <v>33640</v>
      </c>
      <c r="I36" s="143">
        <v>-787</v>
      </c>
      <c r="J36" s="146">
        <v>-2.339476813317479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37798</v>
      </c>
      <c r="F11" s="264">
        <v>39138</v>
      </c>
      <c r="G11" s="264">
        <v>39020</v>
      </c>
      <c r="H11" s="264">
        <v>39264</v>
      </c>
      <c r="I11" s="265">
        <v>38827</v>
      </c>
      <c r="J11" s="263">
        <v>-1029</v>
      </c>
      <c r="K11" s="266">
        <v>-2.6502176320601643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44.930948727445895</v>
      </c>
      <c r="E13" s="115">
        <v>16983</v>
      </c>
      <c r="F13" s="114">
        <v>17521</v>
      </c>
      <c r="G13" s="114">
        <v>17465</v>
      </c>
      <c r="H13" s="114">
        <v>17706</v>
      </c>
      <c r="I13" s="140">
        <v>17500</v>
      </c>
      <c r="J13" s="115">
        <v>-517</v>
      </c>
      <c r="K13" s="116">
        <v>-2.9542857142857142</v>
      </c>
    </row>
    <row r="14" spans="1:15" ht="15.95" customHeight="1" x14ac:dyDescent="0.2">
      <c r="A14" s="306" t="s">
        <v>230</v>
      </c>
      <c r="B14" s="307"/>
      <c r="C14" s="308"/>
      <c r="D14" s="113">
        <v>44.208688290385737</v>
      </c>
      <c r="E14" s="115">
        <v>16710</v>
      </c>
      <c r="F14" s="114">
        <v>17354</v>
      </c>
      <c r="G14" s="114">
        <v>17345</v>
      </c>
      <c r="H14" s="114">
        <v>17408</v>
      </c>
      <c r="I14" s="140">
        <v>17233</v>
      </c>
      <c r="J14" s="115">
        <v>-523</v>
      </c>
      <c r="K14" s="116">
        <v>-3.0348749492253235</v>
      </c>
    </row>
    <row r="15" spans="1:15" ht="15.95" customHeight="1" x14ac:dyDescent="0.2">
      <c r="A15" s="306" t="s">
        <v>231</v>
      </c>
      <c r="B15" s="307"/>
      <c r="C15" s="308"/>
      <c r="D15" s="113">
        <v>5.4473781681570452</v>
      </c>
      <c r="E15" s="115">
        <v>2059</v>
      </c>
      <c r="F15" s="114">
        <v>2103</v>
      </c>
      <c r="G15" s="114">
        <v>2069</v>
      </c>
      <c r="H15" s="114">
        <v>1984</v>
      </c>
      <c r="I15" s="140">
        <v>1969</v>
      </c>
      <c r="J15" s="115">
        <v>90</v>
      </c>
      <c r="K15" s="116">
        <v>4.5708481462671404</v>
      </c>
    </row>
    <row r="16" spans="1:15" ht="15.95" customHeight="1" x14ac:dyDescent="0.2">
      <c r="A16" s="306" t="s">
        <v>232</v>
      </c>
      <c r="B16" s="307"/>
      <c r="C16" s="308"/>
      <c r="D16" s="113">
        <v>2.1297423144081695</v>
      </c>
      <c r="E16" s="115">
        <v>805</v>
      </c>
      <c r="F16" s="114">
        <v>839</v>
      </c>
      <c r="G16" s="114">
        <v>859</v>
      </c>
      <c r="H16" s="114">
        <v>854</v>
      </c>
      <c r="I16" s="140">
        <v>846</v>
      </c>
      <c r="J16" s="115">
        <v>-41</v>
      </c>
      <c r="K16" s="116">
        <v>-4.8463356973995273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0.66934758452828191</v>
      </c>
      <c r="E18" s="115">
        <v>253</v>
      </c>
      <c r="F18" s="114">
        <v>246</v>
      </c>
      <c r="G18" s="114">
        <v>246</v>
      </c>
      <c r="H18" s="114">
        <v>233</v>
      </c>
      <c r="I18" s="140">
        <v>232</v>
      </c>
      <c r="J18" s="115">
        <v>21</v>
      </c>
      <c r="K18" s="116">
        <v>9.0517241379310338</v>
      </c>
    </row>
    <row r="19" spans="1:11" ht="14.1" customHeight="1" x14ac:dyDescent="0.2">
      <c r="A19" s="306" t="s">
        <v>235</v>
      </c>
      <c r="B19" s="307" t="s">
        <v>236</v>
      </c>
      <c r="C19" s="308"/>
      <c r="D19" s="113">
        <v>0.38626382348272398</v>
      </c>
      <c r="E19" s="115">
        <v>146</v>
      </c>
      <c r="F19" s="114">
        <v>145</v>
      </c>
      <c r="G19" s="114">
        <v>148</v>
      </c>
      <c r="H19" s="114">
        <v>140</v>
      </c>
      <c r="I19" s="140">
        <v>140</v>
      </c>
      <c r="J19" s="115">
        <v>6</v>
      </c>
      <c r="K19" s="116">
        <v>4.2857142857142856</v>
      </c>
    </row>
    <row r="20" spans="1:11" ht="14.1" customHeight="1" x14ac:dyDescent="0.2">
      <c r="A20" s="306">
        <v>12</v>
      </c>
      <c r="B20" s="307" t="s">
        <v>237</v>
      </c>
      <c r="C20" s="308"/>
      <c r="D20" s="113">
        <v>0.79633843060479392</v>
      </c>
      <c r="E20" s="115">
        <v>301</v>
      </c>
      <c r="F20" s="114">
        <v>308</v>
      </c>
      <c r="G20" s="114">
        <v>307</v>
      </c>
      <c r="H20" s="114">
        <v>303</v>
      </c>
      <c r="I20" s="140">
        <v>289</v>
      </c>
      <c r="J20" s="115">
        <v>12</v>
      </c>
      <c r="K20" s="116">
        <v>4.1522491349480966</v>
      </c>
    </row>
    <row r="21" spans="1:11" ht="14.1" customHeight="1" x14ac:dyDescent="0.2">
      <c r="A21" s="306">
        <v>21</v>
      </c>
      <c r="B21" s="307" t="s">
        <v>238</v>
      </c>
      <c r="C21" s="308"/>
      <c r="D21" s="113">
        <v>7.4077993544631987E-2</v>
      </c>
      <c r="E21" s="115">
        <v>28</v>
      </c>
      <c r="F21" s="114">
        <v>26</v>
      </c>
      <c r="G21" s="114">
        <v>24</v>
      </c>
      <c r="H21" s="114">
        <v>27</v>
      </c>
      <c r="I21" s="140">
        <v>30</v>
      </c>
      <c r="J21" s="115">
        <v>-2</v>
      </c>
      <c r="K21" s="116">
        <v>-6.666666666666667</v>
      </c>
    </row>
    <row r="22" spans="1:11" ht="14.1" customHeight="1" x14ac:dyDescent="0.2">
      <c r="A22" s="306">
        <v>22</v>
      </c>
      <c r="B22" s="307" t="s">
        <v>239</v>
      </c>
      <c r="C22" s="308"/>
      <c r="D22" s="113">
        <v>0.39155510873591193</v>
      </c>
      <c r="E22" s="115">
        <v>148</v>
      </c>
      <c r="F22" s="114">
        <v>173</v>
      </c>
      <c r="G22" s="114">
        <v>179</v>
      </c>
      <c r="H22" s="114">
        <v>186</v>
      </c>
      <c r="I22" s="140">
        <v>166</v>
      </c>
      <c r="J22" s="115">
        <v>-18</v>
      </c>
      <c r="K22" s="116">
        <v>-10.843373493975903</v>
      </c>
    </row>
    <row r="23" spans="1:11" ht="14.1" customHeight="1" x14ac:dyDescent="0.2">
      <c r="A23" s="306">
        <v>23</v>
      </c>
      <c r="B23" s="307" t="s">
        <v>240</v>
      </c>
      <c r="C23" s="308"/>
      <c r="D23" s="113">
        <v>0.45769617440076193</v>
      </c>
      <c r="E23" s="115">
        <v>173</v>
      </c>
      <c r="F23" s="114">
        <v>176</v>
      </c>
      <c r="G23" s="114">
        <v>177</v>
      </c>
      <c r="H23" s="114">
        <v>189</v>
      </c>
      <c r="I23" s="140">
        <v>197</v>
      </c>
      <c r="J23" s="115">
        <v>-24</v>
      </c>
      <c r="K23" s="116">
        <v>-12.182741116751268</v>
      </c>
    </row>
    <row r="24" spans="1:11" ht="14.1" customHeight="1" x14ac:dyDescent="0.2">
      <c r="A24" s="306">
        <v>24</v>
      </c>
      <c r="B24" s="307" t="s">
        <v>241</v>
      </c>
      <c r="C24" s="308"/>
      <c r="D24" s="113">
        <v>0.86512513889623788</v>
      </c>
      <c r="E24" s="115">
        <v>327</v>
      </c>
      <c r="F24" s="114">
        <v>329</v>
      </c>
      <c r="G24" s="114">
        <v>389</v>
      </c>
      <c r="H24" s="114">
        <v>405</v>
      </c>
      <c r="I24" s="140">
        <v>410</v>
      </c>
      <c r="J24" s="115">
        <v>-83</v>
      </c>
      <c r="K24" s="116">
        <v>-20.243902439024389</v>
      </c>
    </row>
    <row r="25" spans="1:11" ht="14.1" customHeight="1" x14ac:dyDescent="0.2">
      <c r="A25" s="306">
        <v>25</v>
      </c>
      <c r="B25" s="307" t="s">
        <v>242</v>
      </c>
      <c r="C25" s="308"/>
      <c r="D25" s="113">
        <v>1.5450552939308959</v>
      </c>
      <c r="E25" s="115">
        <v>584</v>
      </c>
      <c r="F25" s="114">
        <v>637</v>
      </c>
      <c r="G25" s="114">
        <v>639</v>
      </c>
      <c r="H25" s="114">
        <v>639</v>
      </c>
      <c r="I25" s="140">
        <v>631</v>
      </c>
      <c r="J25" s="115">
        <v>-47</v>
      </c>
      <c r="K25" s="116">
        <v>-7.4484944532488111</v>
      </c>
    </row>
    <row r="26" spans="1:11" ht="14.1" customHeight="1" x14ac:dyDescent="0.2">
      <c r="A26" s="306">
        <v>26</v>
      </c>
      <c r="B26" s="307" t="s">
        <v>243</v>
      </c>
      <c r="C26" s="308"/>
      <c r="D26" s="113">
        <v>0.81221228636435794</v>
      </c>
      <c r="E26" s="115">
        <v>307</v>
      </c>
      <c r="F26" s="114">
        <v>302</v>
      </c>
      <c r="G26" s="114">
        <v>306</v>
      </c>
      <c r="H26" s="114">
        <v>317</v>
      </c>
      <c r="I26" s="140">
        <v>323</v>
      </c>
      <c r="J26" s="115">
        <v>-16</v>
      </c>
      <c r="K26" s="116">
        <v>-4.9535603715170282</v>
      </c>
    </row>
    <row r="27" spans="1:11" ht="14.1" customHeight="1" x14ac:dyDescent="0.2">
      <c r="A27" s="306">
        <v>27</v>
      </c>
      <c r="B27" s="307" t="s">
        <v>244</v>
      </c>
      <c r="C27" s="308"/>
      <c r="D27" s="113">
        <v>0.50796338430604793</v>
      </c>
      <c r="E27" s="115">
        <v>192</v>
      </c>
      <c r="F27" s="114">
        <v>209</v>
      </c>
      <c r="G27" s="114">
        <v>219</v>
      </c>
      <c r="H27" s="114">
        <v>219</v>
      </c>
      <c r="I27" s="140">
        <v>214</v>
      </c>
      <c r="J27" s="115">
        <v>-22</v>
      </c>
      <c r="K27" s="116">
        <v>-10.280373831775702</v>
      </c>
    </row>
    <row r="28" spans="1:11" ht="14.1" customHeight="1" x14ac:dyDescent="0.2">
      <c r="A28" s="306">
        <v>28</v>
      </c>
      <c r="B28" s="307" t="s">
        <v>245</v>
      </c>
      <c r="C28" s="308"/>
      <c r="D28" s="113">
        <v>0.37832689560294197</v>
      </c>
      <c r="E28" s="115">
        <v>143</v>
      </c>
      <c r="F28" s="114">
        <v>149</v>
      </c>
      <c r="G28" s="114">
        <v>150</v>
      </c>
      <c r="H28" s="114">
        <v>132</v>
      </c>
      <c r="I28" s="140">
        <v>137</v>
      </c>
      <c r="J28" s="115">
        <v>6</v>
      </c>
      <c r="K28" s="116">
        <v>4.3795620437956204</v>
      </c>
    </row>
    <row r="29" spans="1:11" ht="14.1" customHeight="1" x14ac:dyDescent="0.2">
      <c r="A29" s="306">
        <v>29</v>
      </c>
      <c r="B29" s="307" t="s">
        <v>246</v>
      </c>
      <c r="C29" s="308"/>
      <c r="D29" s="113">
        <v>2.5398169215302397</v>
      </c>
      <c r="E29" s="115">
        <v>960</v>
      </c>
      <c r="F29" s="114">
        <v>1048</v>
      </c>
      <c r="G29" s="114">
        <v>1021</v>
      </c>
      <c r="H29" s="114">
        <v>1032</v>
      </c>
      <c r="I29" s="140">
        <v>1009</v>
      </c>
      <c r="J29" s="115">
        <v>-49</v>
      </c>
      <c r="K29" s="116">
        <v>-4.8562933597621409</v>
      </c>
    </row>
    <row r="30" spans="1:11" ht="14.1" customHeight="1" x14ac:dyDescent="0.2">
      <c r="A30" s="306" t="s">
        <v>247</v>
      </c>
      <c r="B30" s="307" t="s">
        <v>248</v>
      </c>
      <c r="C30" s="308"/>
      <c r="D30" s="113">
        <v>0.40213767924228794</v>
      </c>
      <c r="E30" s="115">
        <v>152</v>
      </c>
      <c r="F30" s="114">
        <v>157</v>
      </c>
      <c r="G30" s="114">
        <v>147</v>
      </c>
      <c r="H30" s="114">
        <v>145</v>
      </c>
      <c r="I30" s="140">
        <v>148</v>
      </c>
      <c r="J30" s="115">
        <v>4</v>
      </c>
      <c r="K30" s="116">
        <v>2.7027027027027026</v>
      </c>
    </row>
    <row r="31" spans="1:11" ht="14.1" customHeight="1" x14ac:dyDescent="0.2">
      <c r="A31" s="306" t="s">
        <v>249</v>
      </c>
      <c r="B31" s="307" t="s">
        <v>250</v>
      </c>
      <c r="C31" s="308"/>
      <c r="D31" s="113">
        <v>2.1165141012751998</v>
      </c>
      <c r="E31" s="115">
        <v>800</v>
      </c>
      <c r="F31" s="114">
        <v>882</v>
      </c>
      <c r="G31" s="114">
        <v>857</v>
      </c>
      <c r="H31" s="114">
        <v>879</v>
      </c>
      <c r="I31" s="140">
        <v>853</v>
      </c>
      <c r="J31" s="115">
        <v>-53</v>
      </c>
      <c r="K31" s="116">
        <v>-6.2133645955451344</v>
      </c>
    </row>
    <row r="32" spans="1:11" ht="14.1" customHeight="1" x14ac:dyDescent="0.2">
      <c r="A32" s="306">
        <v>31</v>
      </c>
      <c r="B32" s="307" t="s">
        <v>251</v>
      </c>
      <c r="C32" s="308"/>
      <c r="D32" s="113">
        <v>0.14286470183607597</v>
      </c>
      <c r="E32" s="115">
        <v>54</v>
      </c>
      <c r="F32" s="114">
        <v>53</v>
      </c>
      <c r="G32" s="114">
        <v>61</v>
      </c>
      <c r="H32" s="114">
        <v>58</v>
      </c>
      <c r="I32" s="140">
        <v>54</v>
      </c>
      <c r="J32" s="115">
        <v>0</v>
      </c>
      <c r="K32" s="116">
        <v>0</v>
      </c>
    </row>
    <row r="33" spans="1:11" ht="14.1" customHeight="1" x14ac:dyDescent="0.2">
      <c r="A33" s="306">
        <v>32</v>
      </c>
      <c r="B33" s="307" t="s">
        <v>252</v>
      </c>
      <c r="C33" s="308"/>
      <c r="D33" s="113">
        <v>0.5423567384517699</v>
      </c>
      <c r="E33" s="115">
        <v>205</v>
      </c>
      <c r="F33" s="114">
        <v>200</v>
      </c>
      <c r="G33" s="114">
        <v>212</v>
      </c>
      <c r="H33" s="114">
        <v>197</v>
      </c>
      <c r="I33" s="140">
        <v>187</v>
      </c>
      <c r="J33" s="115">
        <v>18</v>
      </c>
      <c r="K33" s="116">
        <v>9.6256684491978604</v>
      </c>
    </row>
    <row r="34" spans="1:11" ht="14.1" customHeight="1" x14ac:dyDescent="0.2">
      <c r="A34" s="306">
        <v>33</v>
      </c>
      <c r="B34" s="307" t="s">
        <v>253</v>
      </c>
      <c r="C34" s="308"/>
      <c r="D34" s="113">
        <v>0.46827874490713794</v>
      </c>
      <c r="E34" s="115">
        <v>177</v>
      </c>
      <c r="F34" s="114">
        <v>178</v>
      </c>
      <c r="G34" s="114">
        <v>192</v>
      </c>
      <c r="H34" s="114">
        <v>208</v>
      </c>
      <c r="I34" s="140">
        <v>208</v>
      </c>
      <c r="J34" s="115">
        <v>-31</v>
      </c>
      <c r="K34" s="116">
        <v>-14.903846153846153</v>
      </c>
    </row>
    <row r="35" spans="1:11" ht="14.1" customHeight="1" x14ac:dyDescent="0.2">
      <c r="A35" s="306">
        <v>34</v>
      </c>
      <c r="B35" s="307" t="s">
        <v>254</v>
      </c>
      <c r="C35" s="308"/>
      <c r="D35" s="113">
        <v>5.8653897031588977</v>
      </c>
      <c r="E35" s="115">
        <v>2217</v>
      </c>
      <c r="F35" s="114">
        <v>2232</v>
      </c>
      <c r="G35" s="114">
        <v>2225</v>
      </c>
      <c r="H35" s="114">
        <v>2186</v>
      </c>
      <c r="I35" s="140">
        <v>2185</v>
      </c>
      <c r="J35" s="115">
        <v>32</v>
      </c>
      <c r="K35" s="116">
        <v>1.4645308924485125</v>
      </c>
    </row>
    <row r="36" spans="1:11" ht="14.1" customHeight="1" x14ac:dyDescent="0.2">
      <c r="A36" s="306">
        <v>41</v>
      </c>
      <c r="B36" s="307" t="s">
        <v>255</v>
      </c>
      <c r="C36" s="308"/>
      <c r="D36" s="113">
        <v>8.9951849304195988E-2</v>
      </c>
      <c r="E36" s="115">
        <v>34</v>
      </c>
      <c r="F36" s="114">
        <v>37</v>
      </c>
      <c r="G36" s="114">
        <v>38</v>
      </c>
      <c r="H36" s="114">
        <v>38</v>
      </c>
      <c r="I36" s="140">
        <v>35</v>
      </c>
      <c r="J36" s="115">
        <v>-1</v>
      </c>
      <c r="K36" s="116">
        <v>-2.8571428571428572</v>
      </c>
    </row>
    <row r="37" spans="1:11" ht="14.1" customHeight="1" x14ac:dyDescent="0.2">
      <c r="A37" s="306">
        <v>42</v>
      </c>
      <c r="B37" s="307" t="s">
        <v>256</v>
      </c>
      <c r="C37" s="308"/>
      <c r="D37" s="113">
        <v>1.8519498386157997E-2</v>
      </c>
      <c r="E37" s="115">
        <v>7</v>
      </c>
      <c r="F37" s="114">
        <v>10</v>
      </c>
      <c r="G37" s="114">
        <v>9</v>
      </c>
      <c r="H37" s="114">
        <v>9</v>
      </c>
      <c r="I37" s="140">
        <v>9</v>
      </c>
      <c r="J37" s="115">
        <v>-2</v>
      </c>
      <c r="K37" s="116">
        <v>-22.222222222222221</v>
      </c>
    </row>
    <row r="38" spans="1:11" ht="14.1" customHeight="1" x14ac:dyDescent="0.2">
      <c r="A38" s="306">
        <v>43</v>
      </c>
      <c r="B38" s="307" t="s">
        <v>257</v>
      </c>
      <c r="C38" s="308"/>
      <c r="D38" s="113">
        <v>0.48150695804010796</v>
      </c>
      <c r="E38" s="115">
        <v>182</v>
      </c>
      <c r="F38" s="114">
        <v>182</v>
      </c>
      <c r="G38" s="114">
        <v>177</v>
      </c>
      <c r="H38" s="114">
        <v>182</v>
      </c>
      <c r="I38" s="140">
        <v>176</v>
      </c>
      <c r="J38" s="115">
        <v>6</v>
      </c>
      <c r="K38" s="116">
        <v>3.4090909090909092</v>
      </c>
    </row>
    <row r="39" spans="1:11" ht="14.1" customHeight="1" x14ac:dyDescent="0.2">
      <c r="A39" s="306">
        <v>51</v>
      </c>
      <c r="B39" s="307" t="s">
        <v>258</v>
      </c>
      <c r="C39" s="308"/>
      <c r="D39" s="113">
        <v>11.968887242711254</v>
      </c>
      <c r="E39" s="115">
        <v>4524</v>
      </c>
      <c r="F39" s="114">
        <v>4614</v>
      </c>
      <c r="G39" s="114">
        <v>4640</v>
      </c>
      <c r="H39" s="114">
        <v>4795</v>
      </c>
      <c r="I39" s="140">
        <v>4699</v>
      </c>
      <c r="J39" s="115">
        <v>-175</v>
      </c>
      <c r="K39" s="116">
        <v>-3.7241966375824642</v>
      </c>
    </row>
    <row r="40" spans="1:11" ht="14.1" customHeight="1" x14ac:dyDescent="0.2">
      <c r="A40" s="306" t="s">
        <v>259</v>
      </c>
      <c r="B40" s="307" t="s">
        <v>260</v>
      </c>
      <c r="C40" s="308"/>
      <c r="D40" s="113">
        <v>11.79427482935605</v>
      </c>
      <c r="E40" s="115">
        <v>4458</v>
      </c>
      <c r="F40" s="114">
        <v>4553</v>
      </c>
      <c r="G40" s="114">
        <v>4572</v>
      </c>
      <c r="H40" s="114">
        <v>4730</v>
      </c>
      <c r="I40" s="140">
        <v>4640</v>
      </c>
      <c r="J40" s="115">
        <v>-182</v>
      </c>
      <c r="K40" s="116">
        <v>-3.9224137931034484</v>
      </c>
    </row>
    <row r="41" spans="1:11" ht="14.1" customHeight="1" x14ac:dyDescent="0.2">
      <c r="A41" s="306"/>
      <c r="B41" s="307" t="s">
        <v>261</v>
      </c>
      <c r="C41" s="308"/>
      <c r="D41" s="113">
        <v>2.6377056987142176</v>
      </c>
      <c r="E41" s="115">
        <v>997</v>
      </c>
      <c r="F41" s="114">
        <v>1018</v>
      </c>
      <c r="G41" s="114">
        <v>1036</v>
      </c>
      <c r="H41" s="114">
        <v>1079</v>
      </c>
      <c r="I41" s="140">
        <v>1029</v>
      </c>
      <c r="J41" s="115">
        <v>-32</v>
      </c>
      <c r="K41" s="116">
        <v>-3.1098153547133141</v>
      </c>
    </row>
    <row r="42" spans="1:11" ht="14.1" customHeight="1" x14ac:dyDescent="0.2">
      <c r="A42" s="306">
        <v>52</v>
      </c>
      <c r="B42" s="307" t="s">
        <v>262</v>
      </c>
      <c r="C42" s="308"/>
      <c r="D42" s="113">
        <v>4.5293401767289279</v>
      </c>
      <c r="E42" s="115">
        <v>1712</v>
      </c>
      <c r="F42" s="114">
        <v>1839</v>
      </c>
      <c r="G42" s="114">
        <v>1866</v>
      </c>
      <c r="H42" s="114">
        <v>1816</v>
      </c>
      <c r="I42" s="140">
        <v>1785</v>
      </c>
      <c r="J42" s="115">
        <v>-73</v>
      </c>
      <c r="K42" s="116">
        <v>-4.0896358543417364</v>
      </c>
    </row>
    <row r="43" spans="1:11" ht="14.1" customHeight="1" x14ac:dyDescent="0.2">
      <c r="A43" s="306" t="s">
        <v>263</v>
      </c>
      <c r="B43" s="307" t="s">
        <v>264</v>
      </c>
      <c r="C43" s="308"/>
      <c r="D43" s="113">
        <v>4.4393883274247319</v>
      </c>
      <c r="E43" s="115">
        <v>1678</v>
      </c>
      <c r="F43" s="114">
        <v>1810</v>
      </c>
      <c r="G43" s="114">
        <v>1838</v>
      </c>
      <c r="H43" s="114">
        <v>1791</v>
      </c>
      <c r="I43" s="140">
        <v>1760</v>
      </c>
      <c r="J43" s="115">
        <v>-82</v>
      </c>
      <c r="K43" s="116">
        <v>-4.6590909090909092</v>
      </c>
    </row>
    <row r="44" spans="1:11" ht="14.1" customHeight="1" x14ac:dyDescent="0.2">
      <c r="A44" s="306">
        <v>53</v>
      </c>
      <c r="B44" s="307" t="s">
        <v>265</v>
      </c>
      <c r="C44" s="308"/>
      <c r="D44" s="113">
        <v>1.7619979893116038</v>
      </c>
      <c r="E44" s="115">
        <v>666</v>
      </c>
      <c r="F44" s="114">
        <v>674</v>
      </c>
      <c r="G44" s="114">
        <v>697</v>
      </c>
      <c r="H44" s="114">
        <v>681</v>
      </c>
      <c r="I44" s="140">
        <v>638</v>
      </c>
      <c r="J44" s="115">
        <v>28</v>
      </c>
      <c r="K44" s="116">
        <v>4.3887147335423196</v>
      </c>
    </row>
    <row r="45" spans="1:11" ht="14.1" customHeight="1" x14ac:dyDescent="0.2">
      <c r="A45" s="306" t="s">
        <v>266</v>
      </c>
      <c r="B45" s="307" t="s">
        <v>267</v>
      </c>
      <c r="C45" s="308"/>
      <c r="D45" s="113">
        <v>1.6958569236467538</v>
      </c>
      <c r="E45" s="115">
        <v>641</v>
      </c>
      <c r="F45" s="114">
        <v>646</v>
      </c>
      <c r="G45" s="114">
        <v>678</v>
      </c>
      <c r="H45" s="114">
        <v>666</v>
      </c>
      <c r="I45" s="140">
        <v>621</v>
      </c>
      <c r="J45" s="115">
        <v>20</v>
      </c>
      <c r="K45" s="116">
        <v>3.2206119162640903</v>
      </c>
    </row>
    <row r="46" spans="1:11" ht="14.1" customHeight="1" x14ac:dyDescent="0.2">
      <c r="A46" s="306">
        <v>54</v>
      </c>
      <c r="B46" s="307" t="s">
        <v>268</v>
      </c>
      <c r="C46" s="308"/>
      <c r="D46" s="113">
        <v>16.556431557225249</v>
      </c>
      <c r="E46" s="115">
        <v>6258</v>
      </c>
      <c r="F46" s="114">
        <v>6451</v>
      </c>
      <c r="G46" s="114">
        <v>6569</v>
      </c>
      <c r="H46" s="114">
        <v>6621</v>
      </c>
      <c r="I46" s="140">
        <v>6625</v>
      </c>
      <c r="J46" s="115">
        <v>-367</v>
      </c>
      <c r="K46" s="116">
        <v>-5.5396226415094336</v>
      </c>
    </row>
    <row r="47" spans="1:11" ht="14.1" customHeight="1" x14ac:dyDescent="0.2">
      <c r="A47" s="306">
        <v>61</v>
      </c>
      <c r="B47" s="307" t="s">
        <v>269</v>
      </c>
      <c r="C47" s="308"/>
      <c r="D47" s="113">
        <v>0.7143235091803799</v>
      </c>
      <c r="E47" s="115">
        <v>270</v>
      </c>
      <c r="F47" s="114">
        <v>268</v>
      </c>
      <c r="G47" s="114">
        <v>254</v>
      </c>
      <c r="H47" s="114">
        <v>255</v>
      </c>
      <c r="I47" s="140">
        <v>260</v>
      </c>
      <c r="J47" s="115">
        <v>10</v>
      </c>
      <c r="K47" s="116">
        <v>3.8461538461538463</v>
      </c>
    </row>
    <row r="48" spans="1:11" ht="14.1" customHeight="1" x14ac:dyDescent="0.2">
      <c r="A48" s="306">
        <v>62</v>
      </c>
      <c r="B48" s="307" t="s">
        <v>270</v>
      </c>
      <c r="C48" s="308"/>
      <c r="D48" s="113">
        <v>11.116990316947987</v>
      </c>
      <c r="E48" s="115">
        <v>4202</v>
      </c>
      <c r="F48" s="114">
        <v>4305</v>
      </c>
      <c r="G48" s="114">
        <v>4164</v>
      </c>
      <c r="H48" s="114">
        <v>4251</v>
      </c>
      <c r="I48" s="140">
        <v>4200</v>
      </c>
      <c r="J48" s="115">
        <v>2</v>
      </c>
      <c r="K48" s="116">
        <v>4.7619047619047616E-2</v>
      </c>
    </row>
    <row r="49" spans="1:11" ht="14.1" customHeight="1" x14ac:dyDescent="0.2">
      <c r="A49" s="306">
        <v>63</v>
      </c>
      <c r="B49" s="307" t="s">
        <v>271</v>
      </c>
      <c r="C49" s="308"/>
      <c r="D49" s="113">
        <v>9.0242869993121335</v>
      </c>
      <c r="E49" s="115">
        <v>3411</v>
      </c>
      <c r="F49" s="114">
        <v>3750</v>
      </c>
      <c r="G49" s="114">
        <v>3621</v>
      </c>
      <c r="H49" s="114">
        <v>3598</v>
      </c>
      <c r="I49" s="140">
        <v>3494</v>
      </c>
      <c r="J49" s="115">
        <v>-83</v>
      </c>
      <c r="K49" s="116">
        <v>-2.3755008586147683</v>
      </c>
    </row>
    <row r="50" spans="1:11" ht="14.1" customHeight="1" x14ac:dyDescent="0.2">
      <c r="A50" s="306" t="s">
        <v>272</v>
      </c>
      <c r="B50" s="307" t="s">
        <v>273</v>
      </c>
      <c r="C50" s="308"/>
      <c r="D50" s="113">
        <v>0.69580401079422194</v>
      </c>
      <c r="E50" s="115">
        <v>263</v>
      </c>
      <c r="F50" s="114">
        <v>272</v>
      </c>
      <c r="G50" s="114">
        <v>270</v>
      </c>
      <c r="H50" s="114">
        <v>264</v>
      </c>
      <c r="I50" s="140">
        <v>258</v>
      </c>
      <c r="J50" s="115">
        <v>5</v>
      </c>
      <c r="K50" s="116">
        <v>1.9379844961240309</v>
      </c>
    </row>
    <row r="51" spans="1:11" ht="14.1" customHeight="1" x14ac:dyDescent="0.2">
      <c r="A51" s="306" t="s">
        <v>274</v>
      </c>
      <c r="B51" s="307" t="s">
        <v>275</v>
      </c>
      <c r="C51" s="308"/>
      <c r="D51" s="113">
        <v>6.8945446849039635</v>
      </c>
      <c r="E51" s="115">
        <v>2606</v>
      </c>
      <c r="F51" s="114">
        <v>2854</v>
      </c>
      <c r="G51" s="114">
        <v>2840</v>
      </c>
      <c r="H51" s="114">
        <v>2828</v>
      </c>
      <c r="I51" s="140">
        <v>2696</v>
      </c>
      <c r="J51" s="115">
        <v>-90</v>
      </c>
      <c r="K51" s="116">
        <v>-3.3382789317507418</v>
      </c>
    </row>
    <row r="52" spans="1:11" ht="14.1" customHeight="1" x14ac:dyDescent="0.2">
      <c r="A52" s="306">
        <v>71</v>
      </c>
      <c r="B52" s="307" t="s">
        <v>276</v>
      </c>
      <c r="C52" s="308"/>
      <c r="D52" s="113">
        <v>10.810095772263082</v>
      </c>
      <c r="E52" s="115">
        <v>4086</v>
      </c>
      <c r="F52" s="114">
        <v>4155</v>
      </c>
      <c r="G52" s="114">
        <v>4129</v>
      </c>
      <c r="H52" s="114">
        <v>4167</v>
      </c>
      <c r="I52" s="140">
        <v>4199</v>
      </c>
      <c r="J52" s="115">
        <v>-113</v>
      </c>
      <c r="K52" s="116">
        <v>-2.6911169326030007</v>
      </c>
    </row>
    <row r="53" spans="1:11" ht="14.1" customHeight="1" x14ac:dyDescent="0.2">
      <c r="A53" s="306" t="s">
        <v>277</v>
      </c>
      <c r="B53" s="307" t="s">
        <v>278</v>
      </c>
      <c r="C53" s="308"/>
      <c r="D53" s="113">
        <v>1.1138155457960739</v>
      </c>
      <c r="E53" s="115">
        <v>421</v>
      </c>
      <c r="F53" s="114">
        <v>440</v>
      </c>
      <c r="G53" s="114">
        <v>435</v>
      </c>
      <c r="H53" s="114">
        <v>438</v>
      </c>
      <c r="I53" s="140">
        <v>460</v>
      </c>
      <c r="J53" s="115">
        <v>-39</v>
      </c>
      <c r="K53" s="116">
        <v>-8.4782608695652169</v>
      </c>
    </row>
    <row r="54" spans="1:11" ht="14.1" customHeight="1" x14ac:dyDescent="0.2">
      <c r="A54" s="306" t="s">
        <v>279</v>
      </c>
      <c r="B54" s="307" t="s">
        <v>280</v>
      </c>
      <c r="C54" s="308"/>
      <c r="D54" s="113">
        <v>9.3470553997566004</v>
      </c>
      <c r="E54" s="115">
        <v>3533</v>
      </c>
      <c r="F54" s="114">
        <v>3590</v>
      </c>
      <c r="G54" s="114">
        <v>3574</v>
      </c>
      <c r="H54" s="114">
        <v>3606</v>
      </c>
      <c r="I54" s="140">
        <v>3617</v>
      </c>
      <c r="J54" s="115">
        <v>-84</v>
      </c>
      <c r="K54" s="116">
        <v>-2.3223666021564835</v>
      </c>
    </row>
    <row r="55" spans="1:11" ht="14.1" customHeight="1" x14ac:dyDescent="0.2">
      <c r="A55" s="306">
        <v>72</v>
      </c>
      <c r="B55" s="307" t="s">
        <v>281</v>
      </c>
      <c r="C55" s="308"/>
      <c r="D55" s="113">
        <v>1.3148843854172179</v>
      </c>
      <c r="E55" s="115">
        <v>497</v>
      </c>
      <c r="F55" s="114">
        <v>482</v>
      </c>
      <c r="G55" s="114">
        <v>481</v>
      </c>
      <c r="H55" s="114">
        <v>475</v>
      </c>
      <c r="I55" s="140">
        <v>473</v>
      </c>
      <c r="J55" s="115">
        <v>24</v>
      </c>
      <c r="K55" s="116">
        <v>5.07399577167019</v>
      </c>
    </row>
    <row r="56" spans="1:11" ht="14.1" customHeight="1" x14ac:dyDescent="0.2">
      <c r="A56" s="306" t="s">
        <v>282</v>
      </c>
      <c r="B56" s="307" t="s">
        <v>283</v>
      </c>
      <c r="C56" s="308"/>
      <c r="D56" s="113">
        <v>0.17461241335520397</v>
      </c>
      <c r="E56" s="115">
        <v>66</v>
      </c>
      <c r="F56" s="114">
        <v>66</v>
      </c>
      <c r="G56" s="114">
        <v>67</v>
      </c>
      <c r="H56" s="114">
        <v>67</v>
      </c>
      <c r="I56" s="140">
        <v>65</v>
      </c>
      <c r="J56" s="115">
        <v>1</v>
      </c>
      <c r="K56" s="116">
        <v>1.5384615384615385</v>
      </c>
    </row>
    <row r="57" spans="1:11" ht="14.1" customHeight="1" x14ac:dyDescent="0.2">
      <c r="A57" s="306" t="s">
        <v>284</v>
      </c>
      <c r="B57" s="307" t="s">
        <v>285</v>
      </c>
      <c r="C57" s="308"/>
      <c r="D57" s="113">
        <v>0.91803799142811793</v>
      </c>
      <c r="E57" s="115">
        <v>347</v>
      </c>
      <c r="F57" s="114">
        <v>337</v>
      </c>
      <c r="G57" s="114">
        <v>335</v>
      </c>
      <c r="H57" s="114">
        <v>328</v>
      </c>
      <c r="I57" s="140">
        <v>326</v>
      </c>
      <c r="J57" s="115">
        <v>21</v>
      </c>
      <c r="K57" s="116">
        <v>6.4417177914110431</v>
      </c>
    </row>
    <row r="58" spans="1:11" ht="14.1" customHeight="1" x14ac:dyDescent="0.2">
      <c r="A58" s="306">
        <v>73</v>
      </c>
      <c r="B58" s="307" t="s">
        <v>286</v>
      </c>
      <c r="C58" s="308"/>
      <c r="D58" s="113">
        <v>0.8862902799089899</v>
      </c>
      <c r="E58" s="115">
        <v>335</v>
      </c>
      <c r="F58" s="114">
        <v>356</v>
      </c>
      <c r="G58" s="114">
        <v>360</v>
      </c>
      <c r="H58" s="114">
        <v>340</v>
      </c>
      <c r="I58" s="140">
        <v>328</v>
      </c>
      <c r="J58" s="115">
        <v>7</v>
      </c>
      <c r="K58" s="116">
        <v>2.1341463414634148</v>
      </c>
    </row>
    <row r="59" spans="1:11" ht="14.1" customHeight="1" x14ac:dyDescent="0.2">
      <c r="A59" s="306" t="s">
        <v>287</v>
      </c>
      <c r="B59" s="307" t="s">
        <v>288</v>
      </c>
      <c r="C59" s="308"/>
      <c r="D59" s="113">
        <v>0.7090322239271919</v>
      </c>
      <c r="E59" s="115">
        <v>268</v>
      </c>
      <c r="F59" s="114">
        <v>284</v>
      </c>
      <c r="G59" s="114">
        <v>289</v>
      </c>
      <c r="H59" s="114">
        <v>267</v>
      </c>
      <c r="I59" s="140">
        <v>255</v>
      </c>
      <c r="J59" s="115">
        <v>13</v>
      </c>
      <c r="K59" s="116">
        <v>5.0980392156862742</v>
      </c>
    </row>
    <row r="60" spans="1:11" ht="14.1" customHeight="1" x14ac:dyDescent="0.2">
      <c r="A60" s="306">
        <v>81</v>
      </c>
      <c r="B60" s="307" t="s">
        <v>289</v>
      </c>
      <c r="C60" s="308"/>
      <c r="D60" s="113">
        <v>3.4446266998253874</v>
      </c>
      <c r="E60" s="115">
        <v>1302</v>
      </c>
      <c r="F60" s="114">
        <v>1328</v>
      </c>
      <c r="G60" s="114">
        <v>1321</v>
      </c>
      <c r="H60" s="114">
        <v>1336</v>
      </c>
      <c r="I60" s="140">
        <v>1328</v>
      </c>
      <c r="J60" s="115">
        <v>-26</v>
      </c>
      <c r="K60" s="116">
        <v>-1.9578313253012047</v>
      </c>
    </row>
    <row r="61" spans="1:11" ht="14.1" customHeight="1" x14ac:dyDescent="0.2">
      <c r="A61" s="306" t="s">
        <v>290</v>
      </c>
      <c r="B61" s="307" t="s">
        <v>291</v>
      </c>
      <c r="C61" s="308"/>
      <c r="D61" s="113">
        <v>1.0741309063971638</v>
      </c>
      <c r="E61" s="115">
        <v>406</v>
      </c>
      <c r="F61" s="114">
        <v>424</v>
      </c>
      <c r="G61" s="114">
        <v>408</v>
      </c>
      <c r="H61" s="114">
        <v>426</v>
      </c>
      <c r="I61" s="140">
        <v>424</v>
      </c>
      <c r="J61" s="115">
        <v>-18</v>
      </c>
      <c r="K61" s="116">
        <v>-4.2452830188679247</v>
      </c>
    </row>
    <row r="62" spans="1:11" ht="14.1" customHeight="1" x14ac:dyDescent="0.2">
      <c r="A62" s="306" t="s">
        <v>292</v>
      </c>
      <c r="B62" s="307" t="s">
        <v>293</v>
      </c>
      <c r="C62" s="308"/>
      <c r="D62" s="113">
        <v>1.4762685856394517</v>
      </c>
      <c r="E62" s="115">
        <v>558</v>
      </c>
      <c r="F62" s="114">
        <v>562</v>
      </c>
      <c r="G62" s="114">
        <v>568</v>
      </c>
      <c r="H62" s="114">
        <v>582</v>
      </c>
      <c r="I62" s="140">
        <v>566</v>
      </c>
      <c r="J62" s="115">
        <v>-8</v>
      </c>
      <c r="K62" s="116">
        <v>-1.4134275618374559</v>
      </c>
    </row>
    <row r="63" spans="1:11" ht="14.1" customHeight="1" x14ac:dyDescent="0.2">
      <c r="A63" s="306"/>
      <c r="B63" s="307" t="s">
        <v>294</v>
      </c>
      <c r="C63" s="308"/>
      <c r="D63" s="113">
        <v>1.1164611884226678</v>
      </c>
      <c r="E63" s="115">
        <v>422</v>
      </c>
      <c r="F63" s="114">
        <v>432</v>
      </c>
      <c r="G63" s="114">
        <v>436</v>
      </c>
      <c r="H63" s="114">
        <v>455</v>
      </c>
      <c r="I63" s="140">
        <v>440</v>
      </c>
      <c r="J63" s="115">
        <v>-18</v>
      </c>
      <c r="K63" s="116">
        <v>-4.0909090909090908</v>
      </c>
    </row>
    <row r="64" spans="1:11" ht="14.1" customHeight="1" x14ac:dyDescent="0.2">
      <c r="A64" s="306" t="s">
        <v>295</v>
      </c>
      <c r="B64" s="307" t="s">
        <v>296</v>
      </c>
      <c r="C64" s="308"/>
      <c r="D64" s="113">
        <v>6.3495423038255991E-2</v>
      </c>
      <c r="E64" s="115">
        <v>24</v>
      </c>
      <c r="F64" s="114">
        <v>25</v>
      </c>
      <c r="G64" s="114">
        <v>26</v>
      </c>
      <c r="H64" s="114">
        <v>25</v>
      </c>
      <c r="I64" s="140">
        <v>24</v>
      </c>
      <c r="J64" s="115">
        <v>0</v>
      </c>
      <c r="K64" s="116">
        <v>0</v>
      </c>
    </row>
    <row r="65" spans="1:11" ht="14.1" customHeight="1" x14ac:dyDescent="0.2">
      <c r="A65" s="306" t="s">
        <v>297</v>
      </c>
      <c r="B65" s="307" t="s">
        <v>298</v>
      </c>
      <c r="C65" s="308"/>
      <c r="D65" s="113">
        <v>0.57939573522408594</v>
      </c>
      <c r="E65" s="115">
        <v>219</v>
      </c>
      <c r="F65" s="114">
        <v>216</v>
      </c>
      <c r="G65" s="114">
        <v>213</v>
      </c>
      <c r="H65" s="114">
        <v>198</v>
      </c>
      <c r="I65" s="140">
        <v>209</v>
      </c>
      <c r="J65" s="115">
        <v>10</v>
      </c>
      <c r="K65" s="116">
        <v>4.7846889952153111</v>
      </c>
    </row>
    <row r="66" spans="1:11" ht="14.1" customHeight="1" x14ac:dyDescent="0.2">
      <c r="A66" s="306">
        <v>82</v>
      </c>
      <c r="B66" s="307" t="s">
        <v>299</v>
      </c>
      <c r="C66" s="308"/>
      <c r="D66" s="113">
        <v>2.3175829408963438</v>
      </c>
      <c r="E66" s="115">
        <v>876</v>
      </c>
      <c r="F66" s="114">
        <v>880</v>
      </c>
      <c r="G66" s="114">
        <v>873</v>
      </c>
      <c r="H66" s="114">
        <v>887</v>
      </c>
      <c r="I66" s="140">
        <v>868</v>
      </c>
      <c r="J66" s="115">
        <v>8</v>
      </c>
      <c r="K66" s="116">
        <v>0.92165898617511521</v>
      </c>
    </row>
    <row r="67" spans="1:11" ht="14.1" customHeight="1" x14ac:dyDescent="0.2">
      <c r="A67" s="306" t="s">
        <v>300</v>
      </c>
      <c r="B67" s="307" t="s">
        <v>301</v>
      </c>
      <c r="C67" s="308"/>
      <c r="D67" s="113">
        <v>1.2249325361130219</v>
      </c>
      <c r="E67" s="115">
        <v>463</v>
      </c>
      <c r="F67" s="114">
        <v>450</v>
      </c>
      <c r="G67" s="114">
        <v>467</v>
      </c>
      <c r="H67" s="114">
        <v>463</v>
      </c>
      <c r="I67" s="140">
        <v>453</v>
      </c>
      <c r="J67" s="115">
        <v>10</v>
      </c>
      <c r="K67" s="116">
        <v>2.2075055187637971</v>
      </c>
    </row>
    <row r="68" spans="1:11" ht="14.1" customHeight="1" x14ac:dyDescent="0.2">
      <c r="A68" s="306" t="s">
        <v>302</v>
      </c>
      <c r="B68" s="307" t="s">
        <v>303</v>
      </c>
      <c r="C68" s="308"/>
      <c r="D68" s="113">
        <v>0.67199322715487597</v>
      </c>
      <c r="E68" s="115">
        <v>254</v>
      </c>
      <c r="F68" s="114">
        <v>263</v>
      </c>
      <c r="G68" s="114">
        <v>247</v>
      </c>
      <c r="H68" s="114">
        <v>266</v>
      </c>
      <c r="I68" s="140">
        <v>259</v>
      </c>
      <c r="J68" s="115">
        <v>-5</v>
      </c>
      <c r="K68" s="116">
        <v>-1.9305019305019304</v>
      </c>
    </row>
    <row r="69" spans="1:11" ht="14.1" customHeight="1" x14ac:dyDescent="0.2">
      <c r="A69" s="306">
        <v>83</v>
      </c>
      <c r="B69" s="307" t="s">
        <v>304</v>
      </c>
      <c r="C69" s="308"/>
      <c r="D69" s="113">
        <v>3.1377321551404838</v>
      </c>
      <c r="E69" s="115">
        <v>1186</v>
      </c>
      <c r="F69" s="114">
        <v>1233</v>
      </c>
      <c r="G69" s="114">
        <v>1226</v>
      </c>
      <c r="H69" s="114">
        <v>1237</v>
      </c>
      <c r="I69" s="140">
        <v>1227</v>
      </c>
      <c r="J69" s="115">
        <v>-41</v>
      </c>
      <c r="K69" s="116">
        <v>-3.3414832925835372</v>
      </c>
    </row>
    <row r="70" spans="1:11" ht="14.1" customHeight="1" x14ac:dyDescent="0.2">
      <c r="A70" s="306" t="s">
        <v>305</v>
      </c>
      <c r="B70" s="307" t="s">
        <v>306</v>
      </c>
      <c r="C70" s="308"/>
      <c r="D70" s="113">
        <v>2.3731414360548175</v>
      </c>
      <c r="E70" s="115">
        <v>897</v>
      </c>
      <c r="F70" s="114">
        <v>930</v>
      </c>
      <c r="G70" s="114">
        <v>913</v>
      </c>
      <c r="H70" s="114">
        <v>929</v>
      </c>
      <c r="I70" s="140">
        <v>921</v>
      </c>
      <c r="J70" s="115">
        <v>-24</v>
      </c>
      <c r="K70" s="116">
        <v>-2.6058631921824102</v>
      </c>
    </row>
    <row r="71" spans="1:11" ht="14.1" customHeight="1" x14ac:dyDescent="0.2">
      <c r="A71" s="306"/>
      <c r="B71" s="307" t="s">
        <v>307</v>
      </c>
      <c r="C71" s="308"/>
      <c r="D71" s="113">
        <v>1.6429440711148737</v>
      </c>
      <c r="E71" s="115">
        <v>621</v>
      </c>
      <c r="F71" s="114">
        <v>655</v>
      </c>
      <c r="G71" s="114">
        <v>631</v>
      </c>
      <c r="H71" s="114">
        <v>642</v>
      </c>
      <c r="I71" s="140">
        <v>638</v>
      </c>
      <c r="J71" s="115">
        <v>-17</v>
      </c>
      <c r="K71" s="116">
        <v>-2.6645768025078369</v>
      </c>
    </row>
    <row r="72" spans="1:11" ht="14.1" customHeight="1" x14ac:dyDescent="0.2">
      <c r="A72" s="306">
        <v>84</v>
      </c>
      <c r="B72" s="307" t="s">
        <v>308</v>
      </c>
      <c r="C72" s="308"/>
      <c r="D72" s="113">
        <v>1.5397640086777078</v>
      </c>
      <c r="E72" s="115">
        <v>582</v>
      </c>
      <c r="F72" s="114">
        <v>612</v>
      </c>
      <c r="G72" s="114">
        <v>604</v>
      </c>
      <c r="H72" s="114">
        <v>587</v>
      </c>
      <c r="I72" s="140">
        <v>577</v>
      </c>
      <c r="J72" s="115">
        <v>5</v>
      </c>
      <c r="K72" s="116">
        <v>0.86655112651646449</v>
      </c>
    </row>
    <row r="73" spans="1:11" ht="14.1" customHeight="1" x14ac:dyDescent="0.2">
      <c r="A73" s="306" t="s">
        <v>309</v>
      </c>
      <c r="B73" s="307" t="s">
        <v>310</v>
      </c>
      <c r="C73" s="308"/>
      <c r="D73" s="113">
        <v>3.9684639398909996E-2</v>
      </c>
      <c r="E73" s="115">
        <v>15</v>
      </c>
      <c r="F73" s="114">
        <v>16</v>
      </c>
      <c r="G73" s="114">
        <v>19</v>
      </c>
      <c r="H73" s="114">
        <v>21</v>
      </c>
      <c r="I73" s="140">
        <v>22</v>
      </c>
      <c r="J73" s="115">
        <v>-7</v>
      </c>
      <c r="K73" s="116">
        <v>-31.818181818181817</v>
      </c>
    </row>
    <row r="74" spans="1:11" ht="14.1" customHeight="1" x14ac:dyDescent="0.2">
      <c r="A74" s="306" t="s">
        <v>311</v>
      </c>
      <c r="B74" s="307" t="s">
        <v>312</v>
      </c>
      <c r="C74" s="308"/>
      <c r="D74" s="113">
        <v>6.8786708291443996E-2</v>
      </c>
      <c r="E74" s="115">
        <v>26</v>
      </c>
      <c r="F74" s="114">
        <v>33</v>
      </c>
      <c r="G74" s="114">
        <v>29</v>
      </c>
      <c r="H74" s="114">
        <v>32</v>
      </c>
      <c r="I74" s="140">
        <v>32</v>
      </c>
      <c r="J74" s="115">
        <v>-6</v>
      </c>
      <c r="K74" s="116">
        <v>-18.75</v>
      </c>
    </row>
    <row r="75" spans="1:11" ht="14.1" customHeight="1" x14ac:dyDescent="0.2">
      <c r="A75" s="306" t="s">
        <v>313</v>
      </c>
      <c r="B75" s="307" t="s">
        <v>314</v>
      </c>
      <c r="C75" s="308"/>
      <c r="D75" s="113">
        <v>1.0582570506375998E-2</v>
      </c>
      <c r="E75" s="115">
        <v>4</v>
      </c>
      <c r="F75" s="114">
        <v>3</v>
      </c>
      <c r="G75" s="114">
        <v>3</v>
      </c>
      <c r="H75" s="114">
        <v>3</v>
      </c>
      <c r="I75" s="140">
        <v>3</v>
      </c>
      <c r="J75" s="115">
        <v>1</v>
      </c>
      <c r="K75" s="116">
        <v>33.333333333333336</v>
      </c>
    </row>
    <row r="76" spans="1:11" ht="14.1" customHeight="1" x14ac:dyDescent="0.2">
      <c r="A76" s="306">
        <v>91</v>
      </c>
      <c r="B76" s="307" t="s">
        <v>315</v>
      </c>
      <c r="C76" s="308"/>
      <c r="D76" s="113">
        <v>2.6456426265939997E-2</v>
      </c>
      <c r="E76" s="115">
        <v>10</v>
      </c>
      <c r="F76" s="114">
        <v>9</v>
      </c>
      <c r="G76" s="114">
        <v>11</v>
      </c>
      <c r="H76" s="114">
        <v>12</v>
      </c>
      <c r="I76" s="140">
        <v>11</v>
      </c>
      <c r="J76" s="115">
        <v>-1</v>
      </c>
      <c r="K76" s="116">
        <v>-9.0909090909090917</v>
      </c>
    </row>
    <row r="77" spans="1:11" ht="14.1" customHeight="1" x14ac:dyDescent="0.2">
      <c r="A77" s="306">
        <v>92</v>
      </c>
      <c r="B77" s="307" t="s">
        <v>316</v>
      </c>
      <c r="C77" s="308"/>
      <c r="D77" s="113">
        <v>0.37038996772315996</v>
      </c>
      <c r="E77" s="115">
        <v>140</v>
      </c>
      <c r="F77" s="114">
        <v>137</v>
      </c>
      <c r="G77" s="114">
        <v>130</v>
      </c>
      <c r="H77" s="114">
        <v>137</v>
      </c>
      <c r="I77" s="140">
        <v>135</v>
      </c>
      <c r="J77" s="115">
        <v>5</v>
      </c>
      <c r="K77" s="116">
        <v>3.7037037037037037</v>
      </c>
    </row>
    <row r="78" spans="1:11" ht="14.1" customHeight="1" x14ac:dyDescent="0.2">
      <c r="A78" s="306">
        <v>93</v>
      </c>
      <c r="B78" s="307" t="s">
        <v>317</v>
      </c>
      <c r="C78" s="308"/>
      <c r="D78" s="113">
        <v>9.2597491930789991E-2</v>
      </c>
      <c r="E78" s="115">
        <v>35</v>
      </c>
      <c r="F78" s="114">
        <v>36</v>
      </c>
      <c r="G78" s="114">
        <v>35</v>
      </c>
      <c r="H78" s="114">
        <v>34</v>
      </c>
      <c r="I78" s="140">
        <v>39</v>
      </c>
      <c r="J78" s="115">
        <v>-4</v>
      </c>
      <c r="K78" s="116">
        <v>-10.256410256410257</v>
      </c>
    </row>
    <row r="79" spans="1:11" ht="14.1" customHeight="1" x14ac:dyDescent="0.2">
      <c r="A79" s="306">
        <v>94</v>
      </c>
      <c r="B79" s="307" t="s">
        <v>318</v>
      </c>
      <c r="C79" s="308"/>
      <c r="D79" s="113">
        <v>0.42065717762844596</v>
      </c>
      <c r="E79" s="115">
        <v>159</v>
      </c>
      <c r="F79" s="114">
        <v>181</v>
      </c>
      <c r="G79" s="114">
        <v>173</v>
      </c>
      <c r="H79" s="114">
        <v>151</v>
      </c>
      <c r="I79" s="140">
        <v>159</v>
      </c>
      <c r="J79" s="115">
        <v>0</v>
      </c>
      <c r="K79" s="116">
        <v>0</v>
      </c>
    </row>
    <row r="80" spans="1:11" ht="14.1" customHeight="1" x14ac:dyDescent="0.2">
      <c r="A80" s="306" t="s">
        <v>319</v>
      </c>
      <c r="B80" s="307" t="s">
        <v>320</v>
      </c>
      <c r="C80" s="308"/>
      <c r="D80" s="113">
        <v>3.7038996772315994E-2</v>
      </c>
      <c r="E80" s="115">
        <v>14</v>
      </c>
      <c r="F80" s="114">
        <v>12</v>
      </c>
      <c r="G80" s="114">
        <v>13</v>
      </c>
      <c r="H80" s="114">
        <v>12</v>
      </c>
      <c r="I80" s="140">
        <v>11</v>
      </c>
      <c r="J80" s="115">
        <v>3</v>
      </c>
      <c r="K80" s="116">
        <v>27.272727272727273</v>
      </c>
    </row>
    <row r="81" spans="1:11" ht="14.1" customHeight="1" x14ac:dyDescent="0.2">
      <c r="A81" s="310" t="s">
        <v>321</v>
      </c>
      <c r="B81" s="311" t="s">
        <v>333</v>
      </c>
      <c r="C81" s="312"/>
      <c r="D81" s="125">
        <v>3.2832424996031535</v>
      </c>
      <c r="E81" s="143">
        <v>1241</v>
      </c>
      <c r="F81" s="144">
        <v>1321</v>
      </c>
      <c r="G81" s="144">
        <v>1282</v>
      </c>
      <c r="H81" s="144">
        <v>1312</v>
      </c>
      <c r="I81" s="145">
        <v>1279</v>
      </c>
      <c r="J81" s="143">
        <v>-38</v>
      </c>
      <c r="K81" s="146">
        <v>-2.9710711493354185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519</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10981</v>
      </c>
      <c r="G12" s="535">
        <v>51719</v>
      </c>
      <c r="H12" s="535">
        <v>17871</v>
      </c>
      <c r="I12" s="535">
        <v>10932</v>
      </c>
      <c r="J12" s="536">
        <v>13228</v>
      </c>
      <c r="K12" s="537">
        <v>-2247</v>
      </c>
      <c r="L12" s="348">
        <v>-16.986694889628062</v>
      </c>
    </row>
    <row r="13" spans="1:17" s="110" customFormat="1" ht="15" customHeight="1" x14ac:dyDescent="0.2">
      <c r="A13" s="349" t="s">
        <v>344</v>
      </c>
      <c r="B13" s="350" t="s">
        <v>345</v>
      </c>
      <c r="C13" s="346"/>
      <c r="D13" s="346"/>
      <c r="E13" s="347"/>
      <c r="F13" s="535">
        <v>6260</v>
      </c>
      <c r="G13" s="535">
        <v>40043</v>
      </c>
      <c r="H13" s="535">
        <v>10419</v>
      </c>
      <c r="I13" s="535">
        <v>6573</v>
      </c>
      <c r="J13" s="536">
        <v>8046</v>
      </c>
      <c r="K13" s="537">
        <v>-1786</v>
      </c>
      <c r="L13" s="348">
        <v>-22.197365150385284</v>
      </c>
    </row>
    <row r="14" spans="1:17" s="110" customFormat="1" ht="22.5" customHeight="1" x14ac:dyDescent="0.2">
      <c r="A14" s="349"/>
      <c r="B14" s="350" t="s">
        <v>346</v>
      </c>
      <c r="C14" s="346"/>
      <c r="D14" s="346"/>
      <c r="E14" s="347"/>
      <c r="F14" s="535">
        <v>4721</v>
      </c>
      <c r="G14" s="535">
        <v>11676</v>
      </c>
      <c r="H14" s="535">
        <v>7452</v>
      </c>
      <c r="I14" s="535">
        <v>4359</v>
      </c>
      <c r="J14" s="536">
        <v>5182</v>
      </c>
      <c r="K14" s="537">
        <v>-461</v>
      </c>
      <c r="L14" s="348">
        <v>-8.8961790814357382</v>
      </c>
    </row>
    <row r="15" spans="1:17" s="110" customFormat="1" ht="15" customHeight="1" x14ac:dyDescent="0.2">
      <c r="A15" s="349" t="s">
        <v>347</v>
      </c>
      <c r="B15" s="350" t="s">
        <v>108</v>
      </c>
      <c r="C15" s="346"/>
      <c r="D15" s="346"/>
      <c r="E15" s="347"/>
      <c r="F15" s="535">
        <v>2977</v>
      </c>
      <c r="G15" s="535">
        <v>6035</v>
      </c>
      <c r="H15" s="535">
        <v>8784</v>
      </c>
      <c r="I15" s="535">
        <v>3365</v>
      </c>
      <c r="J15" s="536">
        <v>3451</v>
      </c>
      <c r="K15" s="537">
        <v>-474</v>
      </c>
      <c r="L15" s="348">
        <v>-13.735149232106636</v>
      </c>
    </row>
    <row r="16" spans="1:17" s="110" customFormat="1" ht="15" customHeight="1" x14ac:dyDescent="0.2">
      <c r="A16" s="349"/>
      <c r="B16" s="350" t="s">
        <v>109</v>
      </c>
      <c r="C16" s="346"/>
      <c r="D16" s="346"/>
      <c r="E16" s="347"/>
      <c r="F16" s="535">
        <v>7021</v>
      </c>
      <c r="G16" s="535">
        <v>33779</v>
      </c>
      <c r="H16" s="535">
        <v>8115</v>
      </c>
      <c r="I16" s="535">
        <v>6744</v>
      </c>
      <c r="J16" s="536">
        <v>8655</v>
      </c>
      <c r="K16" s="537">
        <v>-1634</v>
      </c>
      <c r="L16" s="348">
        <v>-18.879260543038708</v>
      </c>
    </row>
    <row r="17" spans="1:12" s="110" customFormat="1" ht="15" customHeight="1" x14ac:dyDescent="0.2">
      <c r="A17" s="349"/>
      <c r="B17" s="350" t="s">
        <v>110</v>
      </c>
      <c r="C17" s="346"/>
      <c r="D17" s="346"/>
      <c r="E17" s="347"/>
      <c r="F17" s="535">
        <v>871</v>
      </c>
      <c r="G17" s="535">
        <v>11684</v>
      </c>
      <c r="H17" s="535">
        <v>816</v>
      </c>
      <c r="I17" s="535">
        <v>687</v>
      </c>
      <c r="J17" s="536">
        <v>953</v>
      </c>
      <c r="K17" s="537">
        <v>-82</v>
      </c>
      <c r="L17" s="348">
        <v>-8.6044071353620151</v>
      </c>
    </row>
    <row r="18" spans="1:12" s="110" customFormat="1" ht="15" customHeight="1" x14ac:dyDescent="0.2">
      <c r="A18" s="349"/>
      <c r="B18" s="350" t="s">
        <v>111</v>
      </c>
      <c r="C18" s="346"/>
      <c r="D18" s="346"/>
      <c r="E18" s="347"/>
      <c r="F18" s="535">
        <v>112</v>
      </c>
      <c r="G18" s="535">
        <v>221</v>
      </c>
      <c r="H18" s="535">
        <v>156</v>
      </c>
      <c r="I18" s="535">
        <v>136</v>
      </c>
      <c r="J18" s="536">
        <v>169</v>
      </c>
      <c r="K18" s="537">
        <v>-57</v>
      </c>
      <c r="L18" s="348">
        <v>-33.727810650887577</v>
      </c>
    </row>
    <row r="19" spans="1:12" s="110" customFormat="1" ht="15" customHeight="1" x14ac:dyDescent="0.2">
      <c r="A19" s="118" t="s">
        <v>113</v>
      </c>
      <c r="B19" s="119" t="s">
        <v>181</v>
      </c>
      <c r="C19" s="346"/>
      <c r="D19" s="346"/>
      <c r="E19" s="347"/>
      <c r="F19" s="535">
        <v>7611</v>
      </c>
      <c r="G19" s="535">
        <v>45385</v>
      </c>
      <c r="H19" s="535">
        <v>14076</v>
      </c>
      <c r="I19" s="535">
        <v>7914</v>
      </c>
      <c r="J19" s="536">
        <v>9546</v>
      </c>
      <c r="K19" s="537">
        <v>-1935</v>
      </c>
      <c r="L19" s="348">
        <v>-20.27027027027027</v>
      </c>
    </row>
    <row r="20" spans="1:12" s="110" customFormat="1" ht="15" customHeight="1" x14ac:dyDescent="0.2">
      <c r="A20" s="118"/>
      <c r="B20" s="119" t="s">
        <v>182</v>
      </c>
      <c r="C20" s="346"/>
      <c r="D20" s="346"/>
      <c r="E20" s="347"/>
      <c r="F20" s="535">
        <v>3370</v>
      </c>
      <c r="G20" s="535">
        <v>6334</v>
      </c>
      <c r="H20" s="535">
        <v>3795</v>
      </c>
      <c r="I20" s="535">
        <v>3018</v>
      </c>
      <c r="J20" s="536">
        <v>3682</v>
      </c>
      <c r="K20" s="537">
        <v>-312</v>
      </c>
      <c r="L20" s="348">
        <v>-8.4736556219445962</v>
      </c>
    </row>
    <row r="21" spans="1:12" s="110" customFormat="1" ht="15" customHeight="1" x14ac:dyDescent="0.2">
      <c r="A21" s="118" t="s">
        <v>113</v>
      </c>
      <c r="B21" s="119" t="s">
        <v>116</v>
      </c>
      <c r="C21" s="346"/>
      <c r="D21" s="346"/>
      <c r="E21" s="347"/>
      <c r="F21" s="535">
        <v>7319</v>
      </c>
      <c r="G21" s="535">
        <v>44119</v>
      </c>
      <c r="H21" s="535">
        <v>13331</v>
      </c>
      <c r="I21" s="535">
        <v>7549</v>
      </c>
      <c r="J21" s="536">
        <v>9207</v>
      </c>
      <c r="K21" s="537">
        <v>-1888</v>
      </c>
      <c r="L21" s="348">
        <v>-20.506136635168893</v>
      </c>
    </row>
    <row r="22" spans="1:12" s="110" customFormat="1" ht="15" customHeight="1" x14ac:dyDescent="0.2">
      <c r="A22" s="118"/>
      <c r="B22" s="119" t="s">
        <v>117</v>
      </c>
      <c r="C22" s="346"/>
      <c r="D22" s="346"/>
      <c r="E22" s="347"/>
      <c r="F22" s="535">
        <v>3656</v>
      </c>
      <c r="G22" s="535">
        <v>7591</v>
      </c>
      <c r="H22" s="535">
        <v>4532</v>
      </c>
      <c r="I22" s="535">
        <v>3377</v>
      </c>
      <c r="J22" s="536">
        <v>4015</v>
      </c>
      <c r="K22" s="537">
        <v>-359</v>
      </c>
      <c r="L22" s="348">
        <v>-8.9414694894146951</v>
      </c>
    </row>
    <row r="23" spans="1:12" s="110" customFormat="1" ht="15" customHeight="1" x14ac:dyDescent="0.2">
      <c r="A23" s="351" t="s">
        <v>347</v>
      </c>
      <c r="B23" s="352" t="s">
        <v>193</v>
      </c>
      <c r="C23" s="353"/>
      <c r="D23" s="353"/>
      <c r="E23" s="354"/>
      <c r="F23" s="538">
        <v>189</v>
      </c>
      <c r="G23" s="538">
        <v>1511</v>
      </c>
      <c r="H23" s="538">
        <v>2464</v>
      </c>
      <c r="I23" s="538">
        <v>177</v>
      </c>
      <c r="J23" s="539">
        <v>240</v>
      </c>
      <c r="K23" s="540">
        <v>-51</v>
      </c>
      <c r="L23" s="355">
        <v>-21.25</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37.299999999999997</v>
      </c>
      <c r="G25" s="541">
        <v>11.6</v>
      </c>
      <c r="H25" s="541">
        <v>53</v>
      </c>
      <c r="I25" s="541">
        <v>46.4</v>
      </c>
      <c r="J25" s="541">
        <v>38.700000000000003</v>
      </c>
      <c r="K25" s="542" t="s">
        <v>349</v>
      </c>
      <c r="L25" s="363">
        <v>-1.4000000000000057</v>
      </c>
    </row>
    <row r="26" spans="1:12" s="110" customFormat="1" ht="15" customHeight="1" x14ac:dyDescent="0.2">
      <c r="A26" s="364" t="s">
        <v>105</v>
      </c>
      <c r="B26" s="365" t="s">
        <v>345</v>
      </c>
      <c r="C26" s="361"/>
      <c r="D26" s="361"/>
      <c r="E26" s="362"/>
      <c r="F26" s="541">
        <v>37.6</v>
      </c>
      <c r="G26" s="541">
        <v>8.8000000000000007</v>
      </c>
      <c r="H26" s="541">
        <v>51.6</v>
      </c>
      <c r="I26" s="541">
        <v>46</v>
      </c>
      <c r="J26" s="543">
        <v>37.6</v>
      </c>
      <c r="K26" s="542" t="s">
        <v>349</v>
      </c>
      <c r="L26" s="363">
        <v>0</v>
      </c>
    </row>
    <row r="27" spans="1:12" s="110" customFormat="1" ht="15" customHeight="1" x14ac:dyDescent="0.2">
      <c r="A27" s="364"/>
      <c r="B27" s="365" t="s">
        <v>346</v>
      </c>
      <c r="C27" s="361"/>
      <c r="D27" s="361"/>
      <c r="E27" s="362"/>
      <c r="F27" s="541">
        <v>37</v>
      </c>
      <c r="G27" s="541">
        <v>21.3</v>
      </c>
      <c r="H27" s="541">
        <v>55</v>
      </c>
      <c r="I27" s="541">
        <v>47</v>
      </c>
      <c r="J27" s="541">
        <v>40.4</v>
      </c>
      <c r="K27" s="542" t="s">
        <v>349</v>
      </c>
      <c r="L27" s="363">
        <v>-3.3999999999999986</v>
      </c>
    </row>
    <row r="28" spans="1:12" s="110" customFormat="1" ht="15" customHeight="1" x14ac:dyDescent="0.2">
      <c r="A28" s="364" t="s">
        <v>113</v>
      </c>
      <c r="B28" s="365" t="s">
        <v>108</v>
      </c>
      <c r="C28" s="361"/>
      <c r="D28" s="361"/>
      <c r="E28" s="362"/>
      <c r="F28" s="541">
        <v>55.5</v>
      </c>
      <c r="G28" s="541">
        <v>55.5</v>
      </c>
      <c r="H28" s="541">
        <v>75</v>
      </c>
      <c r="I28" s="541">
        <v>73.900000000000006</v>
      </c>
      <c r="J28" s="541">
        <v>59.9</v>
      </c>
      <c r="K28" s="542" t="s">
        <v>349</v>
      </c>
      <c r="L28" s="363">
        <v>-4.3999999999999986</v>
      </c>
    </row>
    <row r="29" spans="1:12" s="110" customFormat="1" ht="11.25" x14ac:dyDescent="0.2">
      <c r="A29" s="364"/>
      <c r="B29" s="365" t="s">
        <v>109</v>
      </c>
      <c r="C29" s="361"/>
      <c r="D29" s="361"/>
      <c r="E29" s="362"/>
      <c r="F29" s="541">
        <v>30.4</v>
      </c>
      <c r="G29" s="541">
        <v>8.6999999999999993</v>
      </c>
      <c r="H29" s="541">
        <v>36.9</v>
      </c>
      <c r="I29" s="541">
        <v>34.4</v>
      </c>
      <c r="J29" s="543">
        <v>31.5</v>
      </c>
      <c r="K29" s="542" t="s">
        <v>349</v>
      </c>
      <c r="L29" s="363">
        <v>-1.1000000000000014</v>
      </c>
    </row>
    <row r="30" spans="1:12" s="110" customFormat="1" ht="15" customHeight="1" x14ac:dyDescent="0.2">
      <c r="A30" s="364"/>
      <c r="B30" s="365" t="s">
        <v>110</v>
      </c>
      <c r="C30" s="361"/>
      <c r="D30" s="361"/>
      <c r="E30" s="362"/>
      <c r="F30" s="541">
        <v>32.200000000000003</v>
      </c>
      <c r="G30" s="541">
        <v>2.2999999999999998</v>
      </c>
      <c r="H30" s="541">
        <v>38.5</v>
      </c>
      <c r="I30" s="541">
        <v>31.7</v>
      </c>
      <c r="J30" s="541">
        <v>31.1</v>
      </c>
      <c r="K30" s="542" t="s">
        <v>349</v>
      </c>
      <c r="L30" s="363">
        <v>1.1000000000000014</v>
      </c>
    </row>
    <row r="31" spans="1:12" s="110" customFormat="1" ht="15" customHeight="1" x14ac:dyDescent="0.2">
      <c r="A31" s="364"/>
      <c r="B31" s="365" t="s">
        <v>111</v>
      </c>
      <c r="C31" s="361"/>
      <c r="D31" s="361"/>
      <c r="E31" s="362"/>
      <c r="F31" s="541">
        <v>59.8</v>
      </c>
      <c r="G31" s="541">
        <v>46.2</v>
      </c>
      <c r="H31" s="541">
        <v>73.099999999999994</v>
      </c>
      <c r="I31" s="541">
        <v>62.5</v>
      </c>
      <c r="J31" s="541">
        <v>52.1</v>
      </c>
      <c r="K31" s="542" t="s">
        <v>349</v>
      </c>
      <c r="L31" s="363">
        <v>7.6999999999999957</v>
      </c>
    </row>
    <row r="32" spans="1:12" s="110" customFormat="1" ht="15" customHeight="1" x14ac:dyDescent="0.2">
      <c r="A32" s="366" t="s">
        <v>113</v>
      </c>
      <c r="B32" s="367" t="s">
        <v>181</v>
      </c>
      <c r="C32" s="361"/>
      <c r="D32" s="361"/>
      <c r="E32" s="362"/>
      <c r="F32" s="541">
        <v>35.5</v>
      </c>
      <c r="G32" s="541">
        <v>7.9</v>
      </c>
      <c r="H32" s="541">
        <v>54.1</v>
      </c>
      <c r="I32" s="541">
        <v>45.5</v>
      </c>
      <c r="J32" s="543">
        <v>36.200000000000003</v>
      </c>
      <c r="K32" s="542" t="s">
        <v>349</v>
      </c>
      <c r="L32" s="363">
        <v>-0.70000000000000284</v>
      </c>
    </row>
    <row r="33" spans="1:12" s="110" customFormat="1" ht="15" customHeight="1" x14ac:dyDescent="0.2">
      <c r="A33" s="366"/>
      <c r="B33" s="367" t="s">
        <v>182</v>
      </c>
      <c r="C33" s="361"/>
      <c r="D33" s="361"/>
      <c r="E33" s="362"/>
      <c r="F33" s="541">
        <v>41.4</v>
      </c>
      <c r="G33" s="541">
        <v>36.799999999999997</v>
      </c>
      <c r="H33" s="541">
        <v>49.7</v>
      </c>
      <c r="I33" s="541">
        <v>48.6</v>
      </c>
      <c r="J33" s="541">
        <v>45</v>
      </c>
      <c r="K33" s="542" t="s">
        <v>349</v>
      </c>
      <c r="L33" s="363">
        <v>-3.6000000000000014</v>
      </c>
    </row>
    <row r="34" spans="1:12" s="368" customFormat="1" ht="15" customHeight="1" x14ac:dyDescent="0.2">
      <c r="A34" s="366" t="s">
        <v>113</v>
      </c>
      <c r="B34" s="367" t="s">
        <v>116</v>
      </c>
      <c r="C34" s="361"/>
      <c r="D34" s="361"/>
      <c r="E34" s="362"/>
      <c r="F34" s="541">
        <v>35.700000000000003</v>
      </c>
      <c r="G34" s="541">
        <v>9.8000000000000007</v>
      </c>
      <c r="H34" s="541">
        <v>55.2</v>
      </c>
      <c r="I34" s="541">
        <v>46.8</v>
      </c>
      <c r="J34" s="541">
        <v>38.5</v>
      </c>
      <c r="K34" s="542" t="s">
        <v>349</v>
      </c>
      <c r="L34" s="363">
        <v>-2.7999999999999972</v>
      </c>
    </row>
    <row r="35" spans="1:12" s="368" customFormat="1" ht="11.25" x14ac:dyDescent="0.2">
      <c r="A35" s="369"/>
      <c r="B35" s="370" t="s">
        <v>117</v>
      </c>
      <c r="C35" s="371"/>
      <c r="D35" s="371"/>
      <c r="E35" s="372"/>
      <c r="F35" s="544">
        <v>40.6</v>
      </c>
      <c r="G35" s="544">
        <v>22</v>
      </c>
      <c r="H35" s="544">
        <v>47.3</v>
      </c>
      <c r="I35" s="544">
        <v>45.5</v>
      </c>
      <c r="J35" s="545">
        <v>39.200000000000003</v>
      </c>
      <c r="K35" s="546" t="s">
        <v>349</v>
      </c>
      <c r="L35" s="373">
        <v>1.3999999999999986</v>
      </c>
    </row>
    <row r="36" spans="1:12" s="368" customFormat="1" ht="15.95" customHeight="1" x14ac:dyDescent="0.2">
      <c r="A36" s="374" t="s">
        <v>350</v>
      </c>
      <c r="B36" s="375"/>
      <c r="C36" s="376"/>
      <c r="D36" s="375"/>
      <c r="E36" s="377"/>
      <c r="F36" s="547">
        <v>10713</v>
      </c>
      <c r="G36" s="547">
        <v>50087</v>
      </c>
      <c r="H36" s="547">
        <v>14938</v>
      </c>
      <c r="I36" s="547">
        <v>10683</v>
      </c>
      <c r="J36" s="547">
        <v>12864</v>
      </c>
      <c r="K36" s="548">
        <v>-2151</v>
      </c>
      <c r="L36" s="379">
        <v>-16.72108208955224</v>
      </c>
    </row>
    <row r="37" spans="1:12" s="368" customFormat="1" ht="15.95" customHeight="1" x14ac:dyDescent="0.2">
      <c r="A37" s="380"/>
      <c r="B37" s="381" t="s">
        <v>113</v>
      </c>
      <c r="C37" s="381" t="s">
        <v>351</v>
      </c>
      <c r="D37" s="381"/>
      <c r="E37" s="382"/>
      <c r="F37" s="547">
        <v>3998</v>
      </c>
      <c r="G37" s="547">
        <v>5795</v>
      </c>
      <c r="H37" s="547">
        <v>7920</v>
      </c>
      <c r="I37" s="547">
        <v>4954</v>
      </c>
      <c r="J37" s="547">
        <v>4980</v>
      </c>
      <c r="K37" s="548">
        <v>-982</v>
      </c>
      <c r="L37" s="379">
        <v>-19.718875502008032</v>
      </c>
    </row>
    <row r="38" spans="1:12" s="368" customFormat="1" ht="15.95" customHeight="1" x14ac:dyDescent="0.2">
      <c r="A38" s="380"/>
      <c r="B38" s="383" t="s">
        <v>105</v>
      </c>
      <c r="C38" s="383" t="s">
        <v>106</v>
      </c>
      <c r="D38" s="384"/>
      <c r="E38" s="382"/>
      <c r="F38" s="547">
        <v>6136</v>
      </c>
      <c r="G38" s="547">
        <v>38983</v>
      </c>
      <c r="H38" s="547">
        <v>8738</v>
      </c>
      <c r="I38" s="547">
        <v>6451</v>
      </c>
      <c r="J38" s="549">
        <v>7863</v>
      </c>
      <c r="K38" s="548">
        <v>-1727</v>
      </c>
      <c r="L38" s="379">
        <v>-21.963627114332951</v>
      </c>
    </row>
    <row r="39" spans="1:12" s="368" customFormat="1" ht="15.95" customHeight="1" x14ac:dyDescent="0.2">
      <c r="A39" s="380"/>
      <c r="B39" s="384"/>
      <c r="C39" s="381" t="s">
        <v>352</v>
      </c>
      <c r="D39" s="384"/>
      <c r="E39" s="382"/>
      <c r="F39" s="547">
        <v>2305</v>
      </c>
      <c r="G39" s="547">
        <v>3425</v>
      </c>
      <c r="H39" s="547">
        <v>4509</v>
      </c>
      <c r="I39" s="547">
        <v>2966</v>
      </c>
      <c r="J39" s="547">
        <v>2960</v>
      </c>
      <c r="K39" s="548">
        <v>-655</v>
      </c>
      <c r="L39" s="379">
        <v>-22.128378378378379</v>
      </c>
    </row>
    <row r="40" spans="1:12" s="368" customFormat="1" ht="15.95" customHeight="1" x14ac:dyDescent="0.2">
      <c r="A40" s="380"/>
      <c r="B40" s="383"/>
      <c r="C40" s="383" t="s">
        <v>107</v>
      </c>
      <c r="D40" s="384"/>
      <c r="E40" s="382"/>
      <c r="F40" s="547">
        <v>4577</v>
      </c>
      <c r="G40" s="547">
        <v>11104</v>
      </c>
      <c r="H40" s="547">
        <v>6200</v>
      </c>
      <c r="I40" s="547">
        <v>4232</v>
      </c>
      <c r="J40" s="547">
        <v>5001</v>
      </c>
      <c r="K40" s="548">
        <v>-424</v>
      </c>
      <c r="L40" s="379">
        <v>-8.4783043391321744</v>
      </c>
    </row>
    <row r="41" spans="1:12" s="368" customFormat="1" ht="24" customHeight="1" x14ac:dyDescent="0.2">
      <c r="A41" s="380"/>
      <c r="B41" s="384"/>
      <c r="C41" s="381" t="s">
        <v>352</v>
      </c>
      <c r="D41" s="384"/>
      <c r="E41" s="382"/>
      <c r="F41" s="547">
        <v>1693</v>
      </c>
      <c r="G41" s="547">
        <v>2370</v>
      </c>
      <c r="H41" s="547">
        <v>3411</v>
      </c>
      <c r="I41" s="547">
        <v>1988</v>
      </c>
      <c r="J41" s="549">
        <v>2020</v>
      </c>
      <c r="K41" s="548">
        <v>-327</v>
      </c>
      <c r="L41" s="379">
        <v>-16.188118811881189</v>
      </c>
    </row>
    <row r="42" spans="1:12" s="110" customFormat="1" ht="15" customHeight="1" x14ac:dyDescent="0.2">
      <c r="A42" s="380"/>
      <c r="B42" s="383" t="s">
        <v>113</v>
      </c>
      <c r="C42" s="383" t="s">
        <v>353</v>
      </c>
      <c r="D42" s="384"/>
      <c r="E42" s="382"/>
      <c r="F42" s="547">
        <v>2765</v>
      </c>
      <c r="G42" s="547">
        <v>4523</v>
      </c>
      <c r="H42" s="547">
        <v>6148</v>
      </c>
      <c r="I42" s="547">
        <v>3182</v>
      </c>
      <c r="J42" s="547">
        <v>3163</v>
      </c>
      <c r="K42" s="548">
        <v>-398</v>
      </c>
      <c r="L42" s="379">
        <v>-12.582990831489093</v>
      </c>
    </row>
    <row r="43" spans="1:12" s="110" customFormat="1" ht="15" customHeight="1" x14ac:dyDescent="0.2">
      <c r="A43" s="380"/>
      <c r="B43" s="384"/>
      <c r="C43" s="381" t="s">
        <v>352</v>
      </c>
      <c r="D43" s="384"/>
      <c r="E43" s="382"/>
      <c r="F43" s="547">
        <v>1535</v>
      </c>
      <c r="G43" s="547">
        <v>2509</v>
      </c>
      <c r="H43" s="547">
        <v>4609</v>
      </c>
      <c r="I43" s="547">
        <v>2351</v>
      </c>
      <c r="J43" s="547">
        <v>1894</v>
      </c>
      <c r="K43" s="548">
        <v>-359</v>
      </c>
      <c r="L43" s="379">
        <v>-18.954593453009505</v>
      </c>
    </row>
    <row r="44" spans="1:12" s="110" customFormat="1" ht="15" customHeight="1" x14ac:dyDescent="0.2">
      <c r="A44" s="380"/>
      <c r="B44" s="383"/>
      <c r="C44" s="365" t="s">
        <v>109</v>
      </c>
      <c r="D44" s="384"/>
      <c r="E44" s="382"/>
      <c r="F44" s="547">
        <v>6966</v>
      </c>
      <c r="G44" s="547">
        <v>33660</v>
      </c>
      <c r="H44" s="547">
        <v>7821</v>
      </c>
      <c r="I44" s="547">
        <v>6678</v>
      </c>
      <c r="J44" s="549">
        <v>8579</v>
      </c>
      <c r="K44" s="548">
        <v>-1613</v>
      </c>
      <c r="L44" s="379">
        <v>-18.801725142790534</v>
      </c>
    </row>
    <row r="45" spans="1:12" s="110" customFormat="1" ht="15" customHeight="1" x14ac:dyDescent="0.2">
      <c r="A45" s="380"/>
      <c r="B45" s="384"/>
      <c r="C45" s="381" t="s">
        <v>352</v>
      </c>
      <c r="D45" s="384"/>
      <c r="E45" s="382"/>
      <c r="F45" s="547">
        <v>2116</v>
      </c>
      <c r="G45" s="547">
        <v>2916</v>
      </c>
      <c r="H45" s="547">
        <v>2884</v>
      </c>
      <c r="I45" s="547">
        <v>2300</v>
      </c>
      <c r="J45" s="547">
        <v>2702</v>
      </c>
      <c r="K45" s="548">
        <v>-586</v>
      </c>
      <c r="L45" s="379">
        <v>-21.687638786084381</v>
      </c>
    </row>
    <row r="46" spans="1:12" s="110" customFormat="1" ht="15" customHeight="1" x14ac:dyDescent="0.2">
      <c r="A46" s="380"/>
      <c r="B46" s="383"/>
      <c r="C46" s="365" t="s">
        <v>110</v>
      </c>
      <c r="D46" s="384"/>
      <c r="E46" s="382"/>
      <c r="F46" s="547">
        <v>870</v>
      </c>
      <c r="G46" s="547">
        <v>11683</v>
      </c>
      <c r="H46" s="547">
        <v>813</v>
      </c>
      <c r="I46" s="547">
        <v>687</v>
      </c>
      <c r="J46" s="547">
        <v>953</v>
      </c>
      <c r="K46" s="548">
        <v>-83</v>
      </c>
      <c r="L46" s="379">
        <v>-8.7093389296956971</v>
      </c>
    </row>
    <row r="47" spans="1:12" s="110" customFormat="1" ht="15" customHeight="1" x14ac:dyDescent="0.2">
      <c r="A47" s="380"/>
      <c r="B47" s="384"/>
      <c r="C47" s="381" t="s">
        <v>352</v>
      </c>
      <c r="D47" s="384"/>
      <c r="E47" s="382"/>
      <c r="F47" s="547">
        <v>280</v>
      </c>
      <c r="G47" s="547">
        <v>268</v>
      </c>
      <c r="H47" s="547">
        <v>313</v>
      </c>
      <c r="I47" s="547">
        <v>218</v>
      </c>
      <c r="J47" s="549">
        <v>296</v>
      </c>
      <c r="K47" s="548">
        <v>-16</v>
      </c>
      <c r="L47" s="379">
        <v>-5.4054054054054053</v>
      </c>
    </row>
    <row r="48" spans="1:12" s="110" customFormat="1" ht="15" customHeight="1" x14ac:dyDescent="0.2">
      <c r="A48" s="380"/>
      <c r="B48" s="384"/>
      <c r="C48" s="365" t="s">
        <v>111</v>
      </c>
      <c r="D48" s="385"/>
      <c r="E48" s="386"/>
      <c r="F48" s="547">
        <v>112</v>
      </c>
      <c r="G48" s="547">
        <v>221</v>
      </c>
      <c r="H48" s="547">
        <v>156</v>
      </c>
      <c r="I48" s="547">
        <v>136</v>
      </c>
      <c r="J48" s="547">
        <v>169</v>
      </c>
      <c r="K48" s="548">
        <v>-57</v>
      </c>
      <c r="L48" s="379">
        <v>-33.727810650887577</v>
      </c>
    </row>
    <row r="49" spans="1:12" s="110" customFormat="1" ht="15" customHeight="1" x14ac:dyDescent="0.2">
      <c r="A49" s="380"/>
      <c r="B49" s="384"/>
      <c r="C49" s="381" t="s">
        <v>352</v>
      </c>
      <c r="D49" s="384"/>
      <c r="E49" s="382"/>
      <c r="F49" s="547">
        <v>67</v>
      </c>
      <c r="G49" s="547">
        <v>102</v>
      </c>
      <c r="H49" s="547">
        <v>114</v>
      </c>
      <c r="I49" s="547">
        <v>85</v>
      </c>
      <c r="J49" s="547">
        <v>88</v>
      </c>
      <c r="K49" s="548">
        <v>-21</v>
      </c>
      <c r="L49" s="379">
        <v>-23.863636363636363</v>
      </c>
    </row>
    <row r="50" spans="1:12" s="110" customFormat="1" ht="15" customHeight="1" x14ac:dyDescent="0.2">
      <c r="A50" s="380"/>
      <c r="B50" s="383" t="s">
        <v>113</v>
      </c>
      <c r="C50" s="381" t="s">
        <v>181</v>
      </c>
      <c r="D50" s="384"/>
      <c r="E50" s="382"/>
      <c r="F50" s="547">
        <v>7367</v>
      </c>
      <c r="G50" s="547">
        <v>43777</v>
      </c>
      <c r="H50" s="547">
        <v>11208</v>
      </c>
      <c r="I50" s="547">
        <v>7678</v>
      </c>
      <c r="J50" s="549">
        <v>9210</v>
      </c>
      <c r="K50" s="548">
        <v>-1843</v>
      </c>
      <c r="L50" s="379">
        <v>-20.010857763300759</v>
      </c>
    </row>
    <row r="51" spans="1:12" s="110" customFormat="1" ht="15" customHeight="1" x14ac:dyDescent="0.2">
      <c r="A51" s="380"/>
      <c r="B51" s="384"/>
      <c r="C51" s="381" t="s">
        <v>352</v>
      </c>
      <c r="D51" s="384"/>
      <c r="E51" s="382"/>
      <c r="F51" s="547">
        <v>2614</v>
      </c>
      <c r="G51" s="547">
        <v>3472</v>
      </c>
      <c r="H51" s="547">
        <v>6066</v>
      </c>
      <c r="I51" s="547">
        <v>3494</v>
      </c>
      <c r="J51" s="547">
        <v>3335</v>
      </c>
      <c r="K51" s="548">
        <v>-721</v>
      </c>
      <c r="L51" s="379">
        <v>-21.6191904047976</v>
      </c>
    </row>
    <row r="52" spans="1:12" s="110" customFormat="1" ht="15" customHeight="1" x14ac:dyDescent="0.2">
      <c r="A52" s="380"/>
      <c r="B52" s="383"/>
      <c r="C52" s="381" t="s">
        <v>182</v>
      </c>
      <c r="D52" s="384"/>
      <c r="E52" s="382"/>
      <c r="F52" s="547">
        <v>3346</v>
      </c>
      <c r="G52" s="547">
        <v>6310</v>
      </c>
      <c r="H52" s="547">
        <v>3730</v>
      </c>
      <c r="I52" s="547">
        <v>3005</v>
      </c>
      <c r="J52" s="547">
        <v>3654</v>
      </c>
      <c r="K52" s="548">
        <v>-308</v>
      </c>
      <c r="L52" s="379">
        <v>-8.4291187739463602</v>
      </c>
    </row>
    <row r="53" spans="1:12" s="269" customFormat="1" ht="11.25" customHeight="1" x14ac:dyDescent="0.2">
      <c r="A53" s="380"/>
      <c r="B53" s="384"/>
      <c r="C53" s="381" t="s">
        <v>352</v>
      </c>
      <c r="D53" s="384"/>
      <c r="E53" s="382"/>
      <c r="F53" s="547">
        <v>1384</v>
      </c>
      <c r="G53" s="547">
        <v>2323</v>
      </c>
      <c r="H53" s="547">
        <v>1854</v>
      </c>
      <c r="I53" s="547">
        <v>1460</v>
      </c>
      <c r="J53" s="549">
        <v>1645</v>
      </c>
      <c r="K53" s="548">
        <v>-261</v>
      </c>
      <c r="L53" s="379">
        <v>-15.866261398176292</v>
      </c>
    </row>
    <row r="54" spans="1:12" s="151" customFormat="1" ht="12.75" customHeight="1" x14ac:dyDescent="0.2">
      <c r="A54" s="380"/>
      <c r="B54" s="383" t="s">
        <v>113</v>
      </c>
      <c r="C54" s="383" t="s">
        <v>116</v>
      </c>
      <c r="D54" s="384"/>
      <c r="E54" s="382"/>
      <c r="F54" s="547">
        <v>7129</v>
      </c>
      <c r="G54" s="547">
        <v>42710</v>
      </c>
      <c r="H54" s="547">
        <v>10890</v>
      </c>
      <c r="I54" s="547">
        <v>7379</v>
      </c>
      <c r="J54" s="547">
        <v>8955</v>
      </c>
      <c r="K54" s="548">
        <v>-1826</v>
      </c>
      <c r="L54" s="379">
        <v>-20.390843104410944</v>
      </c>
    </row>
    <row r="55" spans="1:12" ht="11.25" x14ac:dyDescent="0.2">
      <c r="A55" s="380"/>
      <c r="B55" s="384"/>
      <c r="C55" s="381" t="s">
        <v>352</v>
      </c>
      <c r="D55" s="384"/>
      <c r="E55" s="382"/>
      <c r="F55" s="547">
        <v>2544</v>
      </c>
      <c r="G55" s="547">
        <v>4170</v>
      </c>
      <c r="H55" s="547">
        <v>6006</v>
      </c>
      <c r="I55" s="547">
        <v>3451</v>
      </c>
      <c r="J55" s="547">
        <v>3450</v>
      </c>
      <c r="K55" s="548">
        <v>-906</v>
      </c>
      <c r="L55" s="379">
        <v>-26.260869565217391</v>
      </c>
    </row>
    <row r="56" spans="1:12" ht="14.25" customHeight="1" x14ac:dyDescent="0.2">
      <c r="A56" s="380"/>
      <c r="B56" s="384"/>
      <c r="C56" s="383" t="s">
        <v>117</v>
      </c>
      <c r="D56" s="384"/>
      <c r="E56" s="382"/>
      <c r="F56" s="547">
        <v>3578</v>
      </c>
      <c r="G56" s="547">
        <v>7369</v>
      </c>
      <c r="H56" s="547">
        <v>4041</v>
      </c>
      <c r="I56" s="547">
        <v>3298</v>
      </c>
      <c r="J56" s="547">
        <v>3903</v>
      </c>
      <c r="K56" s="548">
        <v>-325</v>
      </c>
      <c r="L56" s="379">
        <v>-8.3269280040994111</v>
      </c>
    </row>
    <row r="57" spans="1:12" ht="18.75" customHeight="1" x14ac:dyDescent="0.2">
      <c r="A57" s="387"/>
      <c r="B57" s="388"/>
      <c r="C57" s="389" t="s">
        <v>352</v>
      </c>
      <c r="D57" s="388"/>
      <c r="E57" s="390"/>
      <c r="F57" s="550">
        <v>1453</v>
      </c>
      <c r="G57" s="551">
        <v>1624</v>
      </c>
      <c r="H57" s="551">
        <v>1913</v>
      </c>
      <c r="I57" s="551">
        <v>1501</v>
      </c>
      <c r="J57" s="551">
        <v>1529</v>
      </c>
      <c r="K57" s="552">
        <f t="shared" ref="K57" si="0">IF(OR(F57=".",J57=".")=TRUE,".",IF(OR(F57="*",J57="*")=TRUE,"*",IF(AND(F57="-",J57="-")=TRUE,"-",IF(AND(ISNUMBER(J57),ISNUMBER(F57))=TRUE,IF(F57-J57=0,0,F57-J57),IF(ISNUMBER(F57)=TRUE,F57,-J57)))))</f>
        <v>-76</v>
      </c>
      <c r="L57" s="391">
        <f t="shared" ref="L57" si="1">IF(K57 =".",".",IF(K57 ="*","*",IF(K57="-","-",IF(K57=0,0,IF(OR(J57="-",J57=".",F57="-",F57=".")=TRUE,"X",IF(J57=0,"0,0",IF(ABS(K57*100/J57)&gt;250,".X",(K57*100/J57))))))))</f>
        <v>-4.9705689993459776</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519</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10981</v>
      </c>
      <c r="E11" s="114">
        <v>51719</v>
      </c>
      <c r="F11" s="114">
        <v>17871</v>
      </c>
      <c r="G11" s="114">
        <v>10932</v>
      </c>
      <c r="H11" s="140">
        <v>13228</v>
      </c>
      <c r="I11" s="115">
        <v>-2247</v>
      </c>
      <c r="J11" s="116">
        <v>-16.986694889628062</v>
      </c>
    </row>
    <row r="12" spans="1:15" s="110" customFormat="1" ht="24.95" customHeight="1" x14ac:dyDescent="0.2">
      <c r="A12" s="193" t="s">
        <v>132</v>
      </c>
      <c r="B12" s="194" t="s">
        <v>133</v>
      </c>
      <c r="C12" s="113">
        <v>0.47354521446134235</v>
      </c>
      <c r="D12" s="115">
        <v>52</v>
      </c>
      <c r="E12" s="114">
        <v>26</v>
      </c>
      <c r="F12" s="114">
        <v>72</v>
      </c>
      <c r="G12" s="114">
        <v>73</v>
      </c>
      <c r="H12" s="140">
        <v>41</v>
      </c>
      <c r="I12" s="115">
        <v>11</v>
      </c>
      <c r="J12" s="116">
        <v>26.829268292682926</v>
      </c>
    </row>
    <row r="13" spans="1:15" s="110" customFormat="1" ht="24.95" customHeight="1" x14ac:dyDescent="0.2">
      <c r="A13" s="193" t="s">
        <v>134</v>
      </c>
      <c r="B13" s="199" t="s">
        <v>214</v>
      </c>
      <c r="C13" s="113">
        <v>0.25498588470995354</v>
      </c>
      <c r="D13" s="115">
        <v>28</v>
      </c>
      <c r="E13" s="114">
        <v>20</v>
      </c>
      <c r="F13" s="114">
        <v>67</v>
      </c>
      <c r="G13" s="114">
        <v>42</v>
      </c>
      <c r="H13" s="140">
        <v>212</v>
      </c>
      <c r="I13" s="115">
        <v>-184</v>
      </c>
      <c r="J13" s="116">
        <v>-86.79245283018868</v>
      </c>
    </row>
    <row r="14" spans="1:15" s="287" customFormat="1" ht="24.95" customHeight="1" x14ac:dyDescent="0.2">
      <c r="A14" s="193" t="s">
        <v>215</v>
      </c>
      <c r="B14" s="199" t="s">
        <v>137</v>
      </c>
      <c r="C14" s="113">
        <v>19.023768327110464</v>
      </c>
      <c r="D14" s="115">
        <v>2089</v>
      </c>
      <c r="E14" s="114">
        <v>35804</v>
      </c>
      <c r="F14" s="114">
        <v>6228</v>
      </c>
      <c r="G14" s="114">
        <v>3430</v>
      </c>
      <c r="H14" s="140">
        <v>3688</v>
      </c>
      <c r="I14" s="115">
        <v>-1599</v>
      </c>
      <c r="J14" s="116">
        <v>-43.356832971800436</v>
      </c>
      <c r="K14" s="110"/>
      <c r="L14" s="110"/>
      <c r="M14" s="110"/>
      <c r="N14" s="110"/>
      <c r="O14" s="110"/>
    </row>
    <row r="15" spans="1:15" s="110" customFormat="1" ht="24.95" customHeight="1" x14ac:dyDescent="0.2">
      <c r="A15" s="193" t="s">
        <v>216</v>
      </c>
      <c r="B15" s="199" t="s">
        <v>217</v>
      </c>
      <c r="C15" s="113">
        <v>2.6500318732355885</v>
      </c>
      <c r="D15" s="115">
        <v>291</v>
      </c>
      <c r="E15" s="114">
        <v>215</v>
      </c>
      <c r="F15" s="114">
        <v>342</v>
      </c>
      <c r="G15" s="114">
        <v>194</v>
      </c>
      <c r="H15" s="140">
        <v>410</v>
      </c>
      <c r="I15" s="115">
        <v>-119</v>
      </c>
      <c r="J15" s="116">
        <v>-29.024390243902438</v>
      </c>
    </row>
    <row r="16" spans="1:15" s="287" customFormat="1" ht="24.95" customHeight="1" x14ac:dyDescent="0.2">
      <c r="A16" s="193" t="s">
        <v>218</v>
      </c>
      <c r="B16" s="199" t="s">
        <v>141</v>
      </c>
      <c r="C16" s="113">
        <v>15.41753938621255</v>
      </c>
      <c r="D16" s="115">
        <v>1693</v>
      </c>
      <c r="E16" s="114">
        <v>35527</v>
      </c>
      <c r="F16" s="114">
        <v>5702</v>
      </c>
      <c r="G16" s="114">
        <v>3154</v>
      </c>
      <c r="H16" s="140">
        <v>3136</v>
      </c>
      <c r="I16" s="115">
        <v>-1443</v>
      </c>
      <c r="J16" s="116">
        <v>-46.014030612244895</v>
      </c>
      <c r="K16" s="110"/>
      <c r="L16" s="110"/>
      <c r="M16" s="110"/>
      <c r="N16" s="110"/>
      <c r="O16" s="110"/>
    </row>
    <row r="17" spans="1:15" s="110" customFormat="1" ht="24.95" customHeight="1" x14ac:dyDescent="0.2">
      <c r="A17" s="193" t="s">
        <v>142</v>
      </c>
      <c r="B17" s="199" t="s">
        <v>220</v>
      </c>
      <c r="C17" s="113">
        <v>0.95619706766232582</v>
      </c>
      <c r="D17" s="115">
        <v>105</v>
      </c>
      <c r="E17" s="114">
        <v>62</v>
      </c>
      <c r="F17" s="114">
        <v>184</v>
      </c>
      <c r="G17" s="114">
        <v>82</v>
      </c>
      <c r="H17" s="140">
        <v>142</v>
      </c>
      <c r="I17" s="115">
        <v>-37</v>
      </c>
      <c r="J17" s="116">
        <v>-26.056338028169016</v>
      </c>
    </row>
    <row r="18" spans="1:15" s="287" customFormat="1" ht="24.95" customHeight="1" x14ac:dyDescent="0.2">
      <c r="A18" s="201" t="s">
        <v>144</v>
      </c>
      <c r="B18" s="202" t="s">
        <v>145</v>
      </c>
      <c r="C18" s="113">
        <v>7.9683088971860485</v>
      </c>
      <c r="D18" s="115">
        <v>875</v>
      </c>
      <c r="E18" s="114">
        <v>480</v>
      </c>
      <c r="F18" s="114">
        <v>861</v>
      </c>
      <c r="G18" s="114">
        <v>451</v>
      </c>
      <c r="H18" s="140">
        <v>718</v>
      </c>
      <c r="I18" s="115">
        <v>157</v>
      </c>
      <c r="J18" s="116">
        <v>21.866295264623954</v>
      </c>
      <c r="K18" s="110"/>
      <c r="L18" s="110"/>
      <c r="M18" s="110"/>
      <c r="N18" s="110"/>
      <c r="O18" s="110"/>
    </row>
    <row r="19" spans="1:15" s="110" customFormat="1" ht="24.95" customHeight="1" x14ac:dyDescent="0.2">
      <c r="A19" s="193" t="s">
        <v>146</v>
      </c>
      <c r="B19" s="199" t="s">
        <v>147</v>
      </c>
      <c r="C19" s="113">
        <v>17.284400327838995</v>
      </c>
      <c r="D19" s="115">
        <v>1898</v>
      </c>
      <c r="E19" s="114">
        <v>8293</v>
      </c>
      <c r="F19" s="114">
        <v>2274</v>
      </c>
      <c r="G19" s="114">
        <v>1359</v>
      </c>
      <c r="H19" s="140">
        <v>1762</v>
      </c>
      <c r="I19" s="115">
        <v>136</v>
      </c>
      <c r="J19" s="116">
        <v>7.7185017026106699</v>
      </c>
    </row>
    <row r="20" spans="1:15" s="287" customFormat="1" ht="24.95" customHeight="1" x14ac:dyDescent="0.2">
      <c r="A20" s="193" t="s">
        <v>148</v>
      </c>
      <c r="B20" s="199" t="s">
        <v>149</v>
      </c>
      <c r="C20" s="113">
        <v>4.3529733175484928</v>
      </c>
      <c r="D20" s="115">
        <v>478</v>
      </c>
      <c r="E20" s="114">
        <v>427</v>
      </c>
      <c r="F20" s="114">
        <v>740</v>
      </c>
      <c r="G20" s="114">
        <v>458</v>
      </c>
      <c r="H20" s="140">
        <v>530</v>
      </c>
      <c r="I20" s="115">
        <v>-52</v>
      </c>
      <c r="J20" s="116">
        <v>-9.8113207547169807</v>
      </c>
      <c r="K20" s="110"/>
      <c r="L20" s="110"/>
      <c r="M20" s="110"/>
      <c r="N20" s="110"/>
      <c r="O20" s="110"/>
    </row>
    <row r="21" spans="1:15" s="110" customFormat="1" ht="24.95" customHeight="1" x14ac:dyDescent="0.2">
      <c r="A21" s="201" t="s">
        <v>150</v>
      </c>
      <c r="B21" s="202" t="s">
        <v>151</v>
      </c>
      <c r="C21" s="113">
        <v>4.8629450869684003</v>
      </c>
      <c r="D21" s="115">
        <v>534</v>
      </c>
      <c r="E21" s="114">
        <v>525</v>
      </c>
      <c r="F21" s="114">
        <v>582</v>
      </c>
      <c r="G21" s="114">
        <v>562</v>
      </c>
      <c r="H21" s="140">
        <v>587</v>
      </c>
      <c r="I21" s="115">
        <v>-53</v>
      </c>
      <c r="J21" s="116">
        <v>-9.0289608177172056</v>
      </c>
    </row>
    <row r="22" spans="1:15" s="110" customFormat="1" ht="24.95" customHeight="1" x14ac:dyDescent="0.2">
      <c r="A22" s="201" t="s">
        <v>152</v>
      </c>
      <c r="B22" s="199" t="s">
        <v>153</v>
      </c>
      <c r="C22" s="113">
        <v>3.5424824697204262</v>
      </c>
      <c r="D22" s="115">
        <v>389</v>
      </c>
      <c r="E22" s="114">
        <v>449</v>
      </c>
      <c r="F22" s="114">
        <v>566</v>
      </c>
      <c r="G22" s="114">
        <v>333</v>
      </c>
      <c r="H22" s="140">
        <v>381</v>
      </c>
      <c r="I22" s="115">
        <v>8</v>
      </c>
      <c r="J22" s="116">
        <v>2.0997375328083989</v>
      </c>
    </row>
    <row r="23" spans="1:15" s="110" customFormat="1" ht="24.95" customHeight="1" x14ac:dyDescent="0.2">
      <c r="A23" s="193" t="s">
        <v>154</v>
      </c>
      <c r="B23" s="199" t="s">
        <v>155</v>
      </c>
      <c r="C23" s="113">
        <v>1.2293962298515617</v>
      </c>
      <c r="D23" s="115">
        <v>135</v>
      </c>
      <c r="E23" s="114">
        <v>96</v>
      </c>
      <c r="F23" s="114">
        <v>194</v>
      </c>
      <c r="G23" s="114">
        <v>99</v>
      </c>
      <c r="H23" s="140">
        <v>143</v>
      </c>
      <c r="I23" s="115">
        <v>-8</v>
      </c>
      <c r="J23" s="116">
        <v>-5.5944055944055942</v>
      </c>
    </row>
    <row r="24" spans="1:15" s="110" customFormat="1" ht="24.95" customHeight="1" x14ac:dyDescent="0.2">
      <c r="A24" s="193" t="s">
        <v>156</v>
      </c>
      <c r="B24" s="199" t="s">
        <v>221</v>
      </c>
      <c r="C24" s="113">
        <v>11.483471450687551</v>
      </c>
      <c r="D24" s="115">
        <v>1261</v>
      </c>
      <c r="E24" s="114">
        <v>2695</v>
      </c>
      <c r="F24" s="114">
        <v>1604</v>
      </c>
      <c r="G24" s="114">
        <v>1316</v>
      </c>
      <c r="H24" s="140">
        <v>1943</v>
      </c>
      <c r="I24" s="115">
        <v>-682</v>
      </c>
      <c r="J24" s="116">
        <v>-35.10036026762738</v>
      </c>
    </row>
    <row r="25" spans="1:15" s="110" customFormat="1" ht="24.95" customHeight="1" x14ac:dyDescent="0.2">
      <c r="A25" s="193" t="s">
        <v>222</v>
      </c>
      <c r="B25" s="204" t="s">
        <v>159</v>
      </c>
      <c r="C25" s="113">
        <v>5.3273836626901012</v>
      </c>
      <c r="D25" s="115">
        <v>585</v>
      </c>
      <c r="E25" s="114">
        <v>510</v>
      </c>
      <c r="F25" s="114">
        <v>804</v>
      </c>
      <c r="G25" s="114">
        <v>637</v>
      </c>
      <c r="H25" s="140">
        <v>622</v>
      </c>
      <c r="I25" s="115">
        <v>-37</v>
      </c>
      <c r="J25" s="116">
        <v>-5.948553054662379</v>
      </c>
    </row>
    <row r="26" spans="1:15" s="110" customFormat="1" ht="24.95" customHeight="1" x14ac:dyDescent="0.2">
      <c r="A26" s="201">
        <v>782.78300000000002</v>
      </c>
      <c r="B26" s="203" t="s">
        <v>160</v>
      </c>
      <c r="C26" s="113">
        <v>6.1014479555596033</v>
      </c>
      <c r="D26" s="115">
        <v>670</v>
      </c>
      <c r="E26" s="114">
        <v>550</v>
      </c>
      <c r="F26" s="114">
        <v>804</v>
      </c>
      <c r="G26" s="114">
        <v>651</v>
      </c>
      <c r="H26" s="140">
        <v>757</v>
      </c>
      <c r="I26" s="115">
        <v>-87</v>
      </c>
      <c r="J26" s="116">
        <v>-11.492734478203435</v>
      </c>
    </row>
    <row r="27" spans="1:15" s="110" customFormat="1" ht="24.95" customHeight="1" x14ac:dyDescent="0.2">
      <c r="A27" s="193" t="s">
        <v>161</v>
      </c>
      <c r="B27" s="199" t="s">
        <v>162</v>
      </c>
      <c r="C27" s="113">
        <v>3.6153355796375557</v>
      </c>
      <c r="D27" s="115">
        <v>397</v>
      </c>
      <c r="E27" s="114">
        <v>309</v>
      </c>
      <c r="F27" s="114">
        <v>791</v>
      </c>
      <c r="G27" s="114">
        <v>299</v>
      </c>
      <c r="H27" s="140">
        <v>397</v>
      </c>
      <c r="I27" s="115">
        <v>0</v>
      </c>
      <c r="J27" s="116">
        <v>0</v>
      </c>
    </row>
    <row r="28" spans="1:15" s="110" customFormat="1" ht="24.95" customHeight="1" x14ac:dyDescent="0.2">
      <c r="A28" s="193" t="s">
        <v>163</v>
      </c>
      <c r="B28" s="199" t="s">
        <v>164</v>
      </c>
      <c r="C28" s="113">
        <v>1.4752754758218742</v>
      </c>
      <c r="D28" s="115">
        <v>162</v>
      </c>
      <c r="E28" s="114">
        <v>127</v>
      </c>
      <c r="F28" s="114">
        <v>493</v>
      </c>
      <c r="G28" s="114">
        <v>118</v>
      </c>
      <c r="H28" s="140">
        <v>149</v>
      </c>
      <c r="I28" s="115">
        <v>13</v>
      </c>
      <c r="J28" s="116">
        <v>8.724832214765101</v>
      </c>
    </row>
    <row r="29" spans="1:15" s="110" customFormat="1" ht="24.95" customHeight="1" x14ac:dyDescent="0.2">
      <c r="A29" s="193">
        <v>86</v>
      </c>
      <c r="B29" s="199" t="s">
        <v>165</v>
      </c>
      <c r="C29" s="113">
        <v>4.5715326472998816</v>
      </c>
      <c r="D29" s="115">
        <v>502</v>
      </c>
      <c r="E29" s="114">
        <v>504</v>
      </c>
      <c r="F29" s="114">
        <v>495</v>
      </c>
      <c r="G29" s="114">
        <v>368</v>
      </c>
      <c r="H29" s="140">
        <v>495</v>
      </c>
      <c r="I29" s="115">
        <v>7</v>
      </c>
      <c r="J29" s="116">
        <v>1.4141414141414141</v>
      </c>
    </row>
    <row r="30" spans="1:15" s="110" customFormat="1" ht="24.95" customHeight="1" x14ac:dyDescent="0.2">
      <c r="A30" s="193">
        <v>87.88</v>
      </c>
      <c r="B30" s="204" t="s">
        <v>166</v>
      </c>
      <c r="C30" s="113">
        <v>4.9631181131044535</v>
      </c>
      <c r="D30" s="115">
        <v>545</v>
      </c>
      <c r="E30" s="114">
        <v>606</v>
      </c>
      <c r="F30" s="114">
        <v>915</v>
      </c>
      <c r="G30" s="114">
        <v>462</v>
      </c>
      <c r="H30" s="140">
        <v>522</v>
      </c>
      <c r="I30" s="115">
        <v>23</v>
      </c>
      <c r="J30" s="116">
        <v>4.4061302681992336</v>
      </c>
    </row>
    <row r="31" spans="1:15" s="110" customFormat="1" ht="24.95" customHeight="1" x14ac:dyDescent="0.2">
      <c r="A31" s="193" t="s">
        <v>167</v>
      </c>
      <c r="B31" s="199" t="s">
        <v>168</v>
      </c>
      <c r="C31" s="113">
        <v>3.4605227210636555</v>
      </c>
      <c r="D31" s="115">
        <v>380</v>
      </c>
      <c r="E31" s="114">
        <v>298</v>
      </c>
      <c r="F31" s="114">
        <v>381</v>
      </c>
      <c r="G31" s="114">
        <v>274</v>
      </c>
      <c r="H31" s="140">
        <v>281</v>
      </c>
      <c r="I31" s="115">
        <v>99</v>
      </c>
      <c r="J31" s="116">
        <v>35.231316725978651</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0.47354521446134235</v>
      </c>
      <c r="D34" s="115">
        <v>52</v>
      </c>
      <c r="E34" s="114">
        <v>26</v>
      </c>
      <c r="F34" s="114">
        <v>72</v>
      </c>
      <c r="G34" s="114">
        <v>73</v>
      </c>
      <c r="H34" s="140">
        <v>41</v>
      </c>
      <c r="I34" s="115">
        <v>11</v>
      </c>
      <c r="J34" s="116">
        <v>26.829268292682926</v>
      </c>
    </row>
    <row r="35" spans="1:10" s="110" customFormat="1" ht="24.95" customHeight="1" x14ac:dyDescent="0.2">
      <c r="A35" s="292" t="s">
        <v>171</v>
      </c>
      <c r="B35" s="293" t="s">
        <v>172</v>
      </c>
      <c r="C35" s="113">
        <v>27.247063109006465</v>
      </c>
      <c r="D35" s="115">
        <v>2992</v>
      </c>
      <c r="E35" s="114">
        <v>36304</v>
      </c>
      <c r="F35" s="114">
        <v>7156</v>
      </c>
      <c r="G35" s="114">
        <v>3923</v>
      </c>
      <c r="H35" s="140">
        <v>4618</v>
      </c>
      <c r="I35" s="115">
        <v>-1626</v>
      </c>
      <c r="J35" s="116">
        <v>-35.210047639670854</v>
      </c>
    </row>
    <row r="36" spans="1:10" s="110" customFormat="1" ht="24.95" customHeight="1" x14ac:dyDescent="0.2">
      <c r="A36" s="294" t="s">
        <v>173</v>
      </c>
      <c r="B36" s="295" t="s">
        <v>174</v>
      </c>
      <c r="C36" s="125">
        <v>72.270285037792547</v>
      </c>
      <c r="D36" s="143">
        <v>7936</v>
      </c>
      <c r="E36" s="144">
        <v>15389</v>
      </c>
      <c r="F36" s="144">
        <v>10643</v>
      </c>
      <c r="G36" s="144">
        <v>6936</v>
      </c>
      <c r="H36" s="145">
        <v>8569</v>
      </c>
      <c r="I36" s="143">
        <v>-633</v>
      </c>
      <c r="J36" s="146">
        <v>-7.3870930096860778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519</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10981</v>
      </c>
      <c r="F11" s="264">
        <v>51719</v>
      </c>
      <c r="G11" s="264">
        <v>17871</v>
      </c>
      <c r="H11" s="264">
        <v>10932</v>
      </c>
      <c r="I11" s="265">
        <v>13228</v>
      </c>
      <c r="J11" s="263">
        <v>-2247</v>
      </c>
      <c r="K11" s="266">
        <v>-16.986694889628062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24.797377288042984</v>
      </c>
      <c r="E13" s="115">
        <v>2723</v>
      </c>
      <c r="F13" s="114">
        <v>8913</v>
      </c>
      <c r="G13" s="114">
        <v>5804</v>
      </c>
      <c r="H13" s="114">
        <v>3401</v>
      </c>
      <c r="I13" s="140">
        <v>3105</v>
      </c>
      <c r="J13" s="115">
        <v>-382</v>
      </c>
      <c r="K13" s="116">
        <v>-12.302737520128824</v>
      </c>
    </row>
    <row r="14" spans="1:15" ht="15.95" customHeight="1" x14ac:dyDescent="0.2">
      <c r="A14" s="306" t="s">
        <v>230</v>
      </c>
      <c r="B14" s="307"/>
      <c r="C14" s="308"/>
      <c r="D14" s="113">
        <v>52.062653674528732</v>
      </c>
      <c r="E14" s="115">
        <v>5717</v>
      </c>
      <c r="F14" s="114">
        <v>21383</v>
      </c>
      <c r="G14" s="114">
        <v>8857</v>
      </c>
      <c r="H14" s="114">
        <v>5001</v>
      </c>
      <c r="I14" s="140">
        <v>6662</v>
      </c>
      <c r="J14" s="115">
        <v>-945</v>
      </c>
      <c r="K14" s="116">
        <v>-14.184929450615432</v>
      </c>
    </row>
    <row r="15" spans="1:15" ht="15.95" customHeight="1" x14ac:dyDescent="0.2">
      <c r="A15" s="306" t="s">
        <v>231</v>
      </c>
      <c r="B15" s="307"/>
      <c r="C15" s="308"/>
      <c r="D15" s="113">
        <v>11.601857754302888</v>
      </c>
      <c r="E15" s="115">
        <v>1274</v>
      </c>
      <c r="F15" s="114">
        <v>12274</v>
      </c>
      <c r="G15" s="114">
        <v>1641</v>
      </c>
      <c r="H15" s="114">
        <v>1209</v>
      </c>
      <c r="I15" s="140">
        <v>1730</v>
      </c>
      <c r="J15" s="115">
        <v>-456</v>
      </c>
      <c r="K15" s="116">
        <v>-26.358381502890172</v>
      </c>
    </row>
    <row r="16" spans="1:15" ht="15.95" customHeight="1" x14ac:dyDescent="0.2">
      <c r="A16" s="306" t="s">
        <v>232</v>
      </c>
      <c r="B16" s="307"/>
      <c r="C16" s="308"/>
      <c r="D16" s="113">
        <v>11.492578089427193</v>
      </c>
      <c r="E16" s="115">
        <v>1262</v>
      </c>
      <c r="F16" s="114">
        <v>9135</v>
      </c>
      <c r="G16" s="114">
        <v>1553</v>
      </c>
      <c r="H16" s="114">
        <v>1310</v>
      </c>
      <c r="I16" s="140">
        <v>1726</v>
      </c>
      <c r="J16" s="115">
        <v>-464</v>
      </c>
      <c r="K16" s="116">
        <v>-26.882966396292005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0.63746471177488384</v>
      </c>
      <c r="E18" s="115">
        <v>70</v>
      </c>
      <c r="F18" s="114">
        <v>67</v>
      </c>
      <c r="G18" s="114">
        <v>104</v>
      </c>
      <c r="H18" s="114">
        <v>95</v>
      </c>
      <c r="I18" s="140">
        <v>63</v>
      </c>
      <c r="J18" s="115">
        <v>7</v>
      </c>
      <c r="K18" s="116">
        <v>11.111111111111111</v>
      </c>
    </row>
    <row r="19" spans="1:11" ht="14.1" customHeight="1" x14ac:dyDescent="0.2">
      <c r="A19" s="306" t="s">
        <v>235</v>
      </c>
      <c r="B19" s="307" t="s">
        <v>236</v>
      </c>
      <c r="C19" s="308"/>
      <c r="D19" s="113">
        <v>0.50997176941990707</v>
      </c>
      <c r="E19" s="115">
        <v>56</v>
      </c>
      <c r="F19" s="114">
        <v>42</v>
      </c>
      <c r="G19" s="114">
        <v>68</v>
      </c>
      <c r="H19" s="114">
        <v>74</v>
      </c>
      <c r="I19" s="140">
        <v>41</v>
      </c>
      <c r="J19" s="115">
        <v>15</v>
      </c>
      <c r="K19" s="116">
        <v>36.585365853658537</v>
      </c>
    </row>
    <row r="20" spans="1:11" ht="14.1" customHeight="1" x14ac:dyDescent="0.2">
      <c r="A20" s="306">
        <v>12</v>
      </c>
      <c r="B20" s="307" t="s">
        <v>237</v>
      </c>
      <c r="C20" s="308"/>
      <c r="D20" s="113">
        <v>0.77406429286950185</v>
      </c>
      <c r="E20" s="115">
        <v>85</v>
      </c>
      <c r="F20" s="114">
        <v>57</v>
      </c>
      <c r="G20" s="114">
        <v>122</v>
      </c>
      <c r="H20" s="114">
        <v>78</v>
      </c>
      <c r="I20" s="140">
        <v>106</v>
      </c>
      <c r="J20" s="115">
        <v>-21</v>
      </c>
      <c r="K20" s="116">
        <v>-19.811320754716981</v>
      </c>
    </row>
    <row r="21" spans="1:11" ht="14.1" customHeight="1" x14ac:dyDescent="0.2">
      <c r="A21" s="306">
        <v>21</v>
      </c>
      <c r="B21" s="307" t="s">
        <v>238</v>
      </c>
      <c r="C21" s="308"/>
      <c r="D21" s="113">
        <v>0.17302613605318276</v>
      </c>
      <c r="E21" s="115">
        <v>19</v>
      </c>
      <c r="F21" s="114">
        <v>28</v>
      </c>
      <c r="G21" s="114">
        <v>28</v>
      </c>
      <c r="H21" s="114">
        <v>15</v>
      </c>
      <c r="I21" s="140">
        <v>61</v>
      </c>
      <c r="J21" s="115">
        <v>-42</v>
      </c>
      <c r="K21" s="116">
        <v>-68.852459016393439</v>
      </c>
    </row>
    <row r="22" spans="1:11" ht="14.1" customHeight="1" x14ac:dyDescent="0.2">
      <c r="A22" s="306">
        <v>22</v>
      </c>
      <c r="B22" s="307" t="s">
        <v>239</v>
      </c>
      <c r="C22" s="308"/>
      <c r="D22" s="113">
        <v>0.85602404152627265</v>
      </c>
      <c r="E22" s="115">
        <v>94</v>
      </c>
      <c r="F22" s="114">
        <v>503</v>
      </c>
      <c r="G22" s="114">
        <v>184</v>
      </c>
      <c r="H22" s="114">
        <v>83</v>
      </c>
      <c r="I22" s="140">
        <v>117</v>
      </c>
      <c r="J22" s="115">
        <v>-23</v>
      </c>
      <c r="K22" s="116">
        <v>-19.658119658119659</v>
      </c>
    </row>
    <row r="23" spans="1:11" ht="14.1" customHeight="1" x14ac:dyDescent="0.2">
      <c r="A23" s="306">
        <v>23</v>
      </c>
      <c r="B23" s="307" t="s">
        <v>240</v>
      </c>
      <c r="C23" s="308"/>
      <c r="D23" s="113">
        <v>0.62835807303524271</v>
      </c>
      <c r="E23" s="115">
        <v>69</v>
      </c>
      <c r="F23" s="114">
        <v>58</v>
      </c>
      <c r="G23" s="114">
        <v>45</v>
      </c>
      <c r="H23" s="114">
        <v>30</v>
      </c>
      <c r="I23" s="140">
        <v>170</v>
      </c>
      <c r="J23" s="115">
        <v>-101</v>
      </c>
      <c r="K23" s="116">
        <v>-59.411764705882355</v>
      </c>
    </row>
    <row r="24" spans="1:11" ht="14.1" customHeight="1" x14ac:dyDescent="0.2">
      <c r="A24" s="306">
        <v>24</v>
      </c>
      <c r="B24" s="307" t="s">
        <v>241</v>
      </c>
      <c r="C24" s="308"/>
      <c r="D24" s="113">
        <v>2.7502048993716421</v>
      </c>
      <c r="E24" s="115">
        <v>302</v>
      </c>
      <c r="F24" s="114">
        <v>591</v>
      </c>
      <c r="G24" s="114">
        <v>423</v>
      </c>
      <c r="H24" s="114">
        <v>270</v>
      </c>
      <c r="I24" s="140">
        <v>332</v>
      </c>
      <c r="J24" s="115">
        <v>-30</v>
      </c>
      <c r="K24" s="116">
        <v>-9.0361445783132535</v>
      </c>
    </row>
    <row r="25" spans="1:11" ht="14.1" customHeight="1" x14ac:dyDescent="0.2">
      <c r="A25" s="306">
        <v>25</v>
      </c>
      <c r="B25" s="307" t="s">
        <v>242</v>
      </c>
      <c r="C25" s="308"/>
      <c r="D25" s="113">
        <v>9.1885984882979699</v>
      </c>
      <c r="E25" s="115">
        <v>1009</v>
      </c>
      <c r="F25" s="114">
        <v>14575</v>
      </c>
      <c r="G25" s="114">
        <v>1585</v>
      </c>
      <c r="H25" s="114">
        <v>842</v>
      </c>
      <c r="I25" s="140">
        <v>1619</v>
      </c>
      <c r="J25" s="115">
        <v>-610</v>
      </c>
      <c r="K25" s="116">
        <v>-37.677578752316244</v>
      </c>
    </row>
    <row r="26" spans="1:11" ht="14.1" customHeight="1" x14ac:dyDescent="0.2">
      <c r="A26" s="306">
        <v>26</v>
      </c>
      <c r="B26" s="307" t="s">
        <v>243</v>
      </c>
      <c r="C26" s="308"/>
      <c r="D26" s="113">
        <v>1.9943538839814225</v>
      </c>
      <c r="E26" s="115">
        <v>219</v>
      </c>
      <c r="F26" s="114">
        <v>1564</v>
      </c>
      <c r="G26" s="114">
        <v>411</v>
      </c>
      <c r="H26" s="114">
        <v>181</v>
      </c>
      <c r="I26" s="140">
        <v>294</v>
      </c>
      <c r="J26" s="115">
        <v>-75</v>
      </c>
      <c r="K26" s="116">
        <v>-25.510204081632654</v>
      </c>
    </row>
    <row r="27" spans="1:11" ht="14.1" customHeight="1" x14ac:dyDescent="0.2">
      <c r="A27" s="306">
        <v>27</v>
      </c>
      <c r="B27" s="307" t="s">
        <v>244</v>
      </c>
      <c r="C27" s="308"/>
      <c r="D27" s="113">
        <v>5.4821965212640018</v>
      </c>
      <c r="E27" s="115">
        <v>602</v>
      </c>
      <c r="F27" s="114">
        <v>13953</v>
      </c>
      <c r="G27" s="114">
        <v>947</v>
      </c>
      <c r="H27" s="114">
        <v>806</v>
      </c>
      <c r="I27" s="140">
        <v>1058</v>
      </c>
      <c r="J27" s="115">
        <v>-456</v>
      </c>
      <c r="K27" s="116">
        <v>-43.100189035916827</v>
      </c>
    </row>
    <row r="28" spans="1:11" ht="14.1" customHeight="1" x14ac:dyDescent="0.2">
      <c r="A28" s="306">
        <v>28</v>
      </c>
      <c r="B28" s="307" t="s">
        <v>245</v>
      </c>
      <c r="C28" s="308"/>
      <c r="D28" s="113">
        <v>0.36426554958564794</v>
      </c>
      <c r="E28" s="115">
        <v>40</v>
      </c>
      <c r="F28" s="114">
        <v>784</v>
      </c>
      <c r="G28" s="114">
        <v>104</v>
      </c>
      <c r="H28" s="114">
        <v>29</v>
      </c>
      <c r="I28" s="140">
        <v>28</v>
      </c>
      <c r="J28" s="115">
        <v>12</v>
      </c>
      <c r="K28" s="116">
        <v>42.857142857142854</v>
      </c>
    </row>
    <row r="29" spans="1:11" ht="14.1" customHeight="1" x14ac:dyDescent="0.2">
      <c r="A29" s="306">
        <v>29</v>
      </c>
      <c r="B29" s="307" t="s">
        <v>246</v>
      </c>
      <c r="C29" s="308"/>
      <c r="D29" s="113">
        <v>2.4223659047445589</v>
      </c>
      <c r="E29" s="115">
        <v>266</v>
      </c>
      <c r="F29" s="114">
        <v>339</v>
      </c>
      <c r="G29" s="114">
        <v>372</v>
      </c>
      <c r="H29" s="114">
        <v>283</v>
      </c>
      <c r="I29" s="140">
        <v>320</v>
      </c>
      <c r="J29" s="115">
        <v>-54</v>
      </c>
      <c r="K29" s="116">
        <v>-16.875</v>
      </c>
    </row>
    <row r="30" spans="1:11" ht="14.1" customHeight="1" x14ac:dyDescent="0.2">
      <c r="A30" s="306" t="s">
        <v>247</v>
      </c>
      <c r="B30" s="307" t="s">
        <v>248</v>
      </c>
      <c r="C30" s="308"/>
      <c r="D30" s="113" t="s">
        <v>513</v>
      </c>
      <c r="E30" s="115" t="s">
        <v>513</v>
      </c>
      <c r="F30" s="114">
        <v>71</v>
      </c>
      <c r="G30" s="114" t="s">
        <v>513</v>
      </c>
      <c r="H30" s="114" t="s">
        <v>513</v>
      </c>
      <c r="I30" s="140">
        <v>61</v>
      </c>
      <c r="J30" s="115" t="s">
        <v>513</v>
      </c>
      <c r="K30" s="116" t="s">
        <v>513</v>
      </c>
    </row>
    <row r="31" spans="1:11" ht="14.1" customHeight="1" x14ac:dyDescent="0.2">
      <c r="A31" s="306" t="s">
        <v>249</v>
      </c>
      <c r="B31" s="307" t="s">
        <v>250</v>
      </c>
      <c r="C31" s="308"/>
      <c r="D31" s="113">
        <v>1.8213277479282397</v>
      </c>
      <c r="E31" s="115">
        <v>200</v>
      </c>
      <c r="F31" s="114">
        <v>268</v>
      </c>
      <c r="G31" s="114">
        <v>238</v>
      </c>
      <c r="H31" s="114">
        <v>233</v>
      </c>
      <c r="I31" s="140">
        <v>254</v>
      </c>
      <c r="J31" s="115">
        <v>-54</v>
      </c>
      <c r="K31" s="116">
        <v>-21.259842519685041</v>
      </c>
    </row>
    <row r="32" spans="1:11" ht="14.1" customHeight="1" x14ac:dyDescent="0.2">
      <c r="A32" s="306">
        <v>31</v>
      </c>
      <c r="B32" s="307" t="s">
        <v>251</v>
      </c>
      <c r="C32" s="308"/>
      <c r="D32" s="113">
        <v>0.57371824059739551</v>
      </c>
      <c r="E32" s="115">
        <v>63</v>
      </c>
      <c r="F32" s="114">
        <v>99</v>
      </c>
      <c r="G32" s="114">
        <v>59</v>
      </c>
      <c r="H32" s="114">
        <v>53</v>
      </c>
      <c r="I32" s="140">
        <v>64</v>
      </c>
      <c r="J32" s="115">
        <v>-1</v>
      </c>
      <c r="K32" s="116">
        <v>-1.5625</v>
      </c>
    </row>
    <row r="33" spans="1:11" ht="14.1" customHeight="1" x14ac:dyDescent="0.2">
      <c r="A33" s="306">
        <v>32</v>
      </c>
      <c r="B33" s="307" t="s">
        <v>252</v>
      </c>
      <c r="C33" s="308"/>
      <c r="D33" s="113">
        <v>2.5589654858391766</v>
      </c>
      <c r="E33" s="115">
        <v>281</v>
      </c>
      <c r="F33" s="114">
        <v>127</v>
      </c>
      <c r="G33" s="114">
        <v>207</v>
      </c>
      <c r="H33" s="114">
        <v>170</v>
      </c>
      <c r="I33" s="140">
        <v>212</v>
      </c>
      <c r="J33" s="115">
        <v>69</v>
      </c>
      <c r="K33" s="116">
        <v>32.547169811320757</v>
      </c>
    </row>
    <row r="34" spans="1:11" ht="14.1" customHeight="1" x14ac:dyDescent="0.2">
      <c r="A34" s="306">
        <v>33</v>
      </c>
      <c r="B34" s="307" t="s">
        <v>253</v>
      </c>
      <c r="C34" s="308"/>
      <c r="D34" s="113">
        <v>1.511702030780439</v>
      </c>
      <c r="E34" s="115">
        <v>166</v>
      </c>
      <c r="F34" s="114">
        <v>95</v>
      </c>
      <c r="G34" s="114">
        <v>234</v>
      </c>
      <c r="H34" s="114">
        <v>114</v>
      </c>
      <c r="I34" s="140">
        <v>184</v>
      </c>
      <c r="J34" s="115">
        <v>-18</v>
      </c>
      <c r="K34" s="116">
        <v>-9.7826086956521738</v>
      </c>
    </row>
    <row r="35" spans="1:11" ht="14.1" customHeight="1" x14ac:dyDescent="0.2">
      <c r="A35" s="306">
        <v>34</v>
      </c>
      <c r="B35" s="307" t="s">
        <v>254</v>
      </c>
      <c r="C35" s="308"/>
      <c r="D35" s="113">
        <v>1.7393679992714688</v>
      </c>
      <c r="E35" s="115">
        <v>191</v>
      </c>
      <c r="F35" s="114">
        <v>261</v>
      </c>
      <c r="G35" s="114">
        <v>241</v>
      </c>
      <c r="H35" s="114">
        <v>114</v>
      </c>
      <c r="I35" s="140">
        <v>169</v>
      </c>
      <c r="J35" s="115">
        <v>22</v>
      </c>
      <c r="K35" s="116">
        <v>13.017751479289942</v>
      </c>
    </row>
    <row r="36" spans="1:11" ht="14.1" customHeight="1" x14ac:dyDescent="0.2">
      <c r="A36" s="306">
        <v>41</v>
      </c>
      <c r="B36" s="307" t="s">
        <v>255</v>
      </c>
      <c r="C36" s="308"/>
      <c r="D36" s="113">
        <v>0.36426554958564794</v>
      </c>
      <c r="E36" s="115">
        <v>40</v>
      </c>
      <c r="F36" s="114">
        <v>44</v>
      </c>
      <c r="G36" s="114">
        <v>80</v>
      </c>
      <c r="H36" s="114">
        <v>30</v>
      </c>
      <c r="I36" s="140">
        <v>86</v>
      </c>
      <c r="J36" s="115">
        <v>-46</v>
      </c>
      <c r="K36" s="116">
        <v>-53.488372093023258</v>
      </c>
    </row>
    <row r="37" spans="1:11" ht="14.1" customHeight="1" x14ac:dyDescent="0.2">
      <c r="A37" s="306">
        <v>42</v>
      </c>
      <c r="B37" s="307" t="s">
        <v>256</v>
      </c>
      <c r="C37" s="308"/>
      <c r="D37" s="113">
        <v>9.1066387396411985E-2</v>
      </c>
      <c r="E37" s="115">
        <v>10</v>
      </c>
      <c r="F37" s="114">
        <v>20</v>
      </c>
      <c r="G37" s="114">
        <v>7</v>
      </c>
      <c r="H37" s="114">
        <v>11</v>
      </c>
      <c r="I37" s="140">
        <v>10</v>
      </c>
      <c r="J37" s="115">
        <v>0</v>
      </c>
      <c r="K37" s="116">
        <v>0</v>
      </c>
    </row>
    <row r="38" spans="1:11" ht="14.1" customHeight="1" x14ac:dyDescent="0.2">
      <c r="A38" s="306">
        <v>43</v>
      </c>
      <c r="B38" s="307" t="s">
        <v>257</v>
      </c>
      <c r="C38" s="308"/>
      <c r="D38" s="113">
        <v>3.2601766687915492</v>
      </c>
      <c r="E38" s="115">
        <v>358</v>
      </c>
      <c r="F38" s="114">
        <v>2808</v>
      </c>
      <c r="G38" s="114">
        <v>662</v>
      </c>
      <c r="H38" s="114">
        <v>347</v>
      </c>
      <c r="I38" s="140">
        <v>431</v>
      </c>
      <c r="J38" s="115">
        <v>-73</v>
      </c>
      <c r="K38" s="116">
        <v>-16.937354988399072</v>
      </c>
    </row>
    <row r="39" spans="1:11" ht="14.1" customHeight="1" x14ac:dyDescent="0.2">
      <c r="A39" s="306">
        <v>51</v>
      </c>
      <c r="B39" s="307" t="s">
        <v>258</v>
      </c>
      <c r="C39" s="308"/>
      <c r="D39" s="113">
        <v>7.2579910754940355</v>
      </c>
      <c r="E39" s="115">
        <v>797</v>
      </c>
      <c r="F39" s="114">
        <v>2765</v>
      </c>
      <c r="G39" s="114">
        <v>1187</v>
      </c>
      <c r="H39" s="114">
        <v>758</v>
      </c>
      <c r="I39" s="140">
        <v>863</v>
      </c>
      <c r="J39" s="115">
        <v>-66</v>
      </c>
      <c r="K39" s="116">
        <v>-7.6477404403244496</v>
      </c>
    </row>
    <row r="40" spans="1:11" ht="14.1" customHeight="1" x14ac:dyDescent="0.2">
      <c r="A40" s="306" t="s">
        <v>259</v>
      </c>
      <c r="B40" s="307" t="s">
        <v>260</v>
      </c>
      <c r="C40" s="308"/>
      <c r="D40" s="113">
        <v>6.7298060285948456</v>
      </c>
      <c r="E40" s="115">
        <v>739</v>
      </c>
      <c r="F40" s="114">
        <v>2363</v>
      </c>
      <c r="G40" s="114">
        <v>1099</v>
      </c>
      <c r="H40" s="114">
        <v>711</v>
      </c>
      <c r="I40" s="140">
        <v>781</v>
      </c>
      <c r="J40" s="115">
        <v>-42</v>
      </c>
      <c r="K40" s="116">
        <v>-5.3777208706786173</v>
      </c>
    </row>
    <row r="41" spans="1:11" ht="14.1" customHeight="1" x14ac:dyDescent="0.2">
      <c r="A41" s="306"/>
      <c r="B41" s="307" t="s">
        <v>261</v>
      </c>
      <c r="C41" s="308"/>
      <c r="D41" s="113">
        <v>5.6734359347964665</v>
      </c>
      <c r="E41" s="115">
        <v>623</v>
      </c>
      <c r="F41" s="114">
        <v>2229</v>
      </c>
      <c r="G41" s="114">
        <v>847</v>
      </c>
      <c r="H41" s="114">
        <v>579</v>
      </c>
      <c r="I41" s="140">
        <v>654</v>
      </c>
      <c r="J41" s="115">
        <v>-31</v>
      </c>
      <c r="K41" s="116">
        <v>-4.7400611620795106</v>
      </c>
    </row>
    <row r="42" spans="1:11" ht="14.1" customHeight="1" x14ac:dyDescent="0.2">
      <c r="A42" s="306">
        <v>52</v>
      </c>
      <c r="B42" s="307" t="s">
        <v>262</v>
      </c>
      <c r="C42" s="308"/>
      <c r="D42" s="113">
        <v>3.4514160823240143</v>
      </c>
      <c r="E42" s="115">
        <v>379</v>
      </c>
      <c r="F42" s="114">
        <v>410</v>
      </c>
      <c r="G42" s="114">
        <v>490</v>
      </c>
      <c r="H42" s="114">
        <v>485</v>
      </c>
      <c r="I42" s="140">
        <v>503</v>
      </c>
      <c r="J42" s="115">
        <v>-124</v>
      </c>
      <c r="K42" s="116">
        <v>-24.652087475149106</v>
      </c>
    </row>
    <row r="43" spans="1:11" ht="14.1" customHeight="1" x14ac:dyDescent="0.2">
      <c r="A43" s="306" t="s">
        <v>263</v>
      </c>
      <c r="B43" s="307" t="s">
        <v>264</v>
      </c>
      <c r="C43" s="308"/>
      <c r="D43" s="113">
        <v>2.6773517894545122</v>
      </c>
      <c r="E43" s="115">
        <v>294</v>
      </c>
      <c r="F43" s="114">
        <v>345</v>
      </c>
      <c r="G43" s="114">
        <v>376</v>
      </c>
      <c r="H43" s="114">
        <v>399</v>
      </c>
      <c r="I43" s="140">
        <v>347</v>
      </c>
      <c r="J43" s="115">
        <v>-53</v>
      </c>
      <c r="K43" s="116">
        <v>-15.273775216138329</v>
      </c>
    </row>
    <row r="44" spans="1:11" ht="14.1" customHeight="1" x14ac:dyDescent="0.2">
      <c r="A44" s="306">
        <v>53</v>
      </c>
      <c r="B44" s="307" t="s">
        <v>265</v>
      </c>
      <c r="C44" s="308"/>
      <c r="D44" s="113">
        <v>0.81049084782806669</v>
      </c>
      <c r="E44" s="115">
        <v>89</v>
      </c>
      <c r="F44" s="114">
        <v>722</v>
      </c>
      <c r="G44" s="114">
        <v>96</v>
      </c>
      <c r="H44" s="114">
        <v>333</v>
      </c>
      <c r="I44" s="140">
        <v>93</v>
      </c>
      <c r="J44" s="115">
        <v>-4</v>
      </c>
      <c r="K44" s="116">
        <v>-4.301075268817204</v>
      </c>
    </row>
    <row r="45" spans="1:11" ht="14.1" customHeight="1" x14ac:dyDescent="0.2">
      <c r="A45" s="306" t="s">
        <v>266</v>
      </c>
      <c r="B45" s="307" t="s">
        <v>267</v>
      </c>
      <c r="C45" s="308"/>
      <c r="D45" s="113">
        <v>0.76495765412986072</v>
      </c>
      <c r="E45" s="115">
        <v>84</v>
      </c>
      <c r="F45" s="114">
        <v>718</v>
      </c>
      <c r="G45" s="114">
        <v>92</v>
      </c>
      <c r="H45" s="114">
        <v>332</v>
      </c>
      <c r="I45" s="140">
        <v>89</v>
      </c>
      <c r="J45" s="115">
        <v>-5</v>
      </c>
      <c r="K45" s="116">
        <v>-5.617977528089888</v>
      </c>
    </row>
    <row r="46" spans="1:11" ht="14.1" customHeight="1" x14ac:dyDescent="0.2">
      <c r="A46" s="306">
        <v>54</v>
      </c>
      <c r="B46" s="307" t="s">
        <v>268</v>
      </c>
      <c r="C46" s="308"/>
      <c r="D46" s="113">
        <v>4.2163737364538747</v>
      </c>
      <c r="E46" s="115">
        <v>463</v>
      </c>
      <c r="F46" s="114">
        <v>544</v>
      </c>
      <c r="G46" s="114">
        <v>464</v>
      </c>
      <c r="H46" s="114">
        <v>317</v>
      </c>
      <c r="I46" s="140">
        <v>372</v>
      </c>
      <c r="J46" s="115">
        <v>91</v>
      </c>
      <c r="K46" s="116">
        <v>24.462365591397848</v>
      </c>
    </row>
    <row r="47" spans="1:11" ht="14.1" customHeight="1" x14ac:dyDescent="0.2">
      <c r="A47" s="306">
        <v>61</v>
      </c>
      <c r="B47" s="307" t="s">
        <v>269</v>
      </c>
      <c r="C47" s="308"/>
      <c r="D47" s="113">
        <v>2.4770057371824059</v>
      </c>
      <c r="E47" s="115">
        <v>272</v>
      </c>
      <c r="F47" s="114">
        <v>1289</v>
      </c>
      <c r="G47" s="114">
        <v>380</v>
      </c>
      <c r="H47" s="114">
        <v>287</v>
      </c>
      <c r="I47" s="140">
        <v>520</v>
      </c>
      <c r="J47" s="115">
        <v>-248</v>
      </c>
      <c r="K47" s="116">
        <v>-47.692307692307693</v>
      </c>
    </row>
    <row r="48" spans="1:11" ht="14.1" customHeight="1" x14ac:dyDescent="0.2">
      <c r="A48" s="306">
        <v>62</v>
      </c>
      <c r="B48" s="307" t="s">
        <v>270</v>
      </c>
      <c r="C48" s="308"/>
      <c r="D48" s="113">
        <v>7.4401238502868594</v>
      </c>
      <c r="E48" s="115">
        <v>817</v>
      </c>
      <c r="F48" s="114">
        <v>997</v>
      </c>
      <c r="G48" s="114">
        <v>1125</v>
      </c>
      <c r="H48" s="114">
        <v>762</v>
      </c>
      <c r="I48" s="140">
        <v>870</v>
      </c>
      <c r="J48" s="115">
        <v>-53</v>
      </c>
      <c r="K48" s="116">
        <v>-6.0919540229885056</v>
      </c>
    </row>
    <row r="49" spans="1:11" ht="14.1" customHeight="1" x14ac:dyDescent="0.2">
      <c r="A49" s="306">
        <v>63</v>
      </c>
      <c r="B49" s="307" t="s">
        <v>271</v>
      </c>
      <c r="C49" s="308"/>
      <c r="D49" s="113">
        <v>4.5259994536016759</v>
      </c>
      <c r="E49" s="115">
        <v>497</v>
      </c>
      <c r="F49" s="114">
        <v>767</v>
      </c>
      <c r="G49" s="114">
        <v>3022</v>
      </c>
      <c r="H49" s="114">
        <v>1288</v>
      </c>
      <c r="I49" s="140">
        <v>599</v>
      </c>
      <c r="J49" s="115">
        <v>-102</v>
      </c>
      <c r="K49" s="116">
        <v>-17.028380634390651</v>
      </c>
    </row>
    <row r="50" spans="1:11" ht="14.1" customHeight="1" x14ac:dyDescent="0.2">
      <c r="A50" s="306" t="s">
        <v>272</v>
      </c>
      <c r="B50" s="307" t="s">
        <v>273</v>
      </c>
      <c r="C50" s="308"/>
      <c r="D50" s="113">
        <v>0.68299790547308992</v>
      </c>
      <c r="E50" s="115">
        <v>75</v>
      </c>
      <c r="F50" s="114">
        <v>55</v>
      </c>
      <c r="G50" s="114">
        <v>102</v>
      </c>
      <c r="H50" s="114">
        <v>61</v>
      </c>
      <c r="I50" s="140">
        <v>68</v>
      </c>
      <c r="J50" s="115">
        <v>7</v>
      </c>
      <c r="K50" s="116">
        <v>10.294117647058824</v>
      </c>
    </row>
    <row r="51" spans="1:11" ht="14.1" customHeight="1" x14ac:dyDescent="0.2">
      <c r="A51" s="306" t="s">
        <v>274</v>
      </c>
      <c r="B51" s="307" t="s">
        <v>275</v>
      </c>
      <c r="C51" s="308"/>
      <c r="D51" s="113">
        <v>2.5953920407977416</v>
      </c>
      <c r="E51" s="115">
        <v>285</v>
      </c>
      <c r="F51" s="114">
        <v>339</v>
      </c>
      <c r="G51" s="114">
        <v>285</v>
      </c>
      <c r="H51" s="114">
        <v>311</v>
      </c>
      <c r="I51" s="140">
        <v>307</v>
      </c>
      <c r="J51" s="115">
        <v>-22</v>
      </c>
      <c r="K51" s="116">
        <v>-7.1661237785016283</v>
      </c>
    </row>
    <row r="52" spans="1:11" ht="14.1" customHeight="1" x14ac:dyDescent="0.2">
      <c r="A52" s="306">
        <v>71</v>
      </c>
      <c r="B52" s="307" t="s">
        <v>276</v>
      </c>
      <c r="C52" s="308"/>
      <c r="D52" s="113">
        <v>14.324742737455605</v>
      </c>
      <c r="E52" s="115">
        <v>1573</v>
      </c>
      <c r="F52" s="114">
        <v>4395</v>
      </c>
      <c r="G52" s="114">
        <v>1979</v>
      </c>
      <c r="H52" s="114">
        <v>1489</v>
      </c>
      <c r="I52" s="140">
        <v>1985</v>
      </c>
      <c r="J52" s="115">
        <v>-412</v>
      </c>
      <c r="K52" s="116">
        <v>-20.755667506297229</v>
      </c>
    </row>
    <row r="53" spans="1:11" ht="14.1" customHeight="1" x14ac:dyDescent="0.2">
      <c r="A53" s="306" t="s">
        <v>277</v>
      </c>
      <c r="B53" s="307" t="s">
        <v>278</v>
      </c>
      <c r="C53" s="308"/>
      <c r="D53" s="113">
        <v>8.1868682269374382</v>
      </c>
      <c r="E53" s="115">
        <v>899</v>
      </c>
      <c r="F53" s="114">
        <v>3118</v>
      </c>
      <c r="G53" s="114">
        <v>1137</v>
      </c>
      <c r="H53" s="114">
        <v>844</v>
      </c>
      <c r="I53" s="140">
        <v>1157</v>
      </c>
      <c r="J53" s="115">
        <v>-258</v>
      </c>
      <c r="K53" s="116">
        <v>-22.299049265341399</v>
      </c>
    </row>
    <row r="54" spans="1:11" ht="14.1" customHeight="1" x14ac:dyDescent="0.2">
      <c r="A54" s="306" t="s">
        <v>279</v>
      </c>
      <c r="B54" s="307" t="s">
        <v>280</v>
      </c>
      <c r="C54" s="308"/>
      <c r="D54" s="113">
        <v>5.1907840815954831</v>
      </c>
      <c r="E54" s="115">
        <v>570</v>
      </c>
      <c r="F54" s="114">
        <v>1009</v>
      </c>
      <c r="G54" s="114">
        <v>717</v>
      </c>
      <c r="H54" s="114">
        <v>551</v>
      </c>
      <c r="I54" s="140">
        <v>651</v>
      </c>
      <c r="J54" s="115">
        <v>-81</v>
      </c>
      <c r="K54" s="116">
        <v>-12.442396313364055</v>
      </c>
    </row>
    <row r="55" spans="1:11" ht="14.1" customHeight="1" x14ac:dyDescent="0.2">
      <c r="A55" s="306">
        <v>72</v>
      </c>
      <c r="B55" s="307" t="s">
        <v>281</v>
      </c>
      <c r="C55" s="308"/>
      <c r="D55" s="113">
        <v>2.294872962389582</v>
      </c>
      <c r="E55" s="115">
        <v>252</v>
      </c>
      <c r="F55" s="114">
        <v>963</v>
      </c>
      <c r="G55" s="114">
        <v>309</v>
      </c>
      <c r="H55" s="114">
        <v>191</v>
      </c>
      <c r="I55" s="140">
        <v>271</v>
      </c>
      <c r="J55" s="115">
        <v>-19</v>
      </c>
      <c r="K55" s="116">
        <v>-7.0110701107011071</v>
      </c>
    </row>
    <row r="56" spans="1:11" ht="14.1" customHeight="1" x14ac:dyDescent="0.2">
      <c r="A56" s="306" t="s">
        <v>282</v>
      </c>
      <c r="B56" s="307" t="s">
        <v>283</v>
      </c>
      <c r="C56" s="308"/>
      <c r="D56" s="113">
        <v>0.86513068026591389</v>
      </c>
      <c r="E56" s="115">
        <v>95</v>
      </c>
      <c r="F56" s="114">
        <v>99</v>
      </c>
      <c r="G56" s="114">
        <v>174</v>
      </c>
      <c r="H56" s="114">
        <v>74</v>
      </c>
      <c r="I56" s="140">
        <v>112</v>
      </c>
      <c r="J56" s="115">
        <v>-17</v>
      </c>
      <c r="K56" s="116">
        <v>-15.178571428571429</v>
      </c>
    </row>
    <row r="57" spans="1:11" ht="14.1" customHeight="1" x14ac:dyDescent="0.2">
      <c r="A57" s="306" t="s">
        <v>284</v>
      </c>
      <c r="B57" s="307" t="s">
        <v>285</v>
      </c>
      <c r="C57" s="308"/>
      <c r="D57" s="113">
        <v>1.1656497586740735</v>
      </c>
      <c r="E57" s="115">
        <v>128</v>
      </c>
      <c r="F57" s="114">
        <v>845</v>
      </c>
      <c r="G57" s="114">
        <v>91</v>
      </c>
      <c r="H57" s="114">
        <v>107</v>
      </c>
      <c r="I57" s="140">
        <v>126</v>
      </c>
      <c r="J57" s="115">
        <v>2</v>
      </c>
      <c r="K57" s="116">
        <v>1.5873015873015872</v>
      </c>
    </row>
    <row r="58" spans="1:11" ht="14.1" customHeight="1" x14ac:dyDescent="0.2">
      <c r="A58" s="306">
        <v>73</v>
      </c>
      <c r="B58" s="307" t="s">
        <v>286</v>
      </c>
      <c r="C58" s="308"/>
      <c r="D58" s="113">
        <v>1.3842090884254621</v>
      </c>
      <c r="E58" s="115">
        <v>152</v>
      </c>
      <c r="F58" s="114">
        <v>341</v>
      </c>
      <c r="G58" s="114">
        <v>205</v>
      </c>
      <c r="H58" s="114">
        <v>118</v>
      </c>
      <c r="I58" s="140">
        <v>171</v>
      </c>
      <c r="J58" s="115">
        <v>-19</v>
      </c>
      <c r="K58" s="116">
        <v>-11.111111111111111</v>
      </c>
    </row>
    <row r="59" spans="1:11" ht="14.1" customHeight="1" x14ac:dyDescent="0.2">
      <c r="A59" s="306" t="s">
        <v>287</v>
      </c>
      <c r="B59" s="307" t="s">
        <v>288</v>
      </c>
      <c r="C59" s="308"/>
      <c r="D59" s="113">
        <v>1.0199435388398141</v>
      </c>
      <c r="E59" s="115">
        <v>112</v>
      </c>
      <c r="F59" s="114">
        <v>94</v>
      </c>
      <c r="G59" s="114">
        <v>137</v>
      </c>
      <c r="H59" s="114">
        <v>65</v>
      </c>
      <c r="I59" s="140">
        <v>112</v>
      </c>
      <c r="J59" s="115">
        <v>0</v>
      </c>
      <c r="K59" s="116">
        <v>0</v>
      </c>
    </row>
    <row r="60" spans="1:11" ht="14.1" customHeight="1" x14ac:dyDescent="0.2">
      <c r="A60" s="306">
        <v>81</v>
      </c>
      <c r="B60" s="307" t="s">
        <v>289</v>
      </c>
      <c r="C60" s="308"/>
      <c r="D60" s="113">
        <v>5.6370093798379015</v>
      </c>
      <c r="E60" s="115">
        <v>619</v>
      </c>
      <c r="F60" s="114">
        <v>680</v>
      </c>
      <c r="G60" s="114">
        <v>678</v>
      </c>
      <c r="H60" s="114">
        <v>504</v>
      </c>
      <c r="I60" s="140">
        <v>575</v>
      </c>
      <c r="J60" s="115">
        <v>44</v>
      </c>
      <c r="K60" s="116">
        <v>7.6521739130434785</v>
      </c>
    </row>
    <row r="61" spans="1:11" ht="14.1" customHeight="1" x14ac:dyDescent="0.2">
      <c r="A61" s="306" t="s">
        <v>290</v>
      </c>
      <c r="B61" s="307" t="s">
        <v>291</v>
      </c>
      <c r="C61" s="308"/>
      <c r="D61" s="113">
        <v>2.1491667425553227</v>
      </c>
      <c r="E61" s="115">
        <v>236</v>
      </c>
      <c r="F61" s="114">
        <v>155</v>
      </c>
      <c r="G61" s="114">
        <v>284</v>
      </c>
      <c r="H61" s="114">
        <v>119</v>
      </c>
      <c r="I61" s="140">
        <v>223</v>
      </c>
      <c r="J61" s="115">
        <v>13</v>
      </c>
      <c r="K61" s="116">
        <v>5.8295964125560538</v>
      </c>
    </row>
    <row r="62" spans="1:11" ht="14.1" customHeight="1" x14ac:dyDescent="0.2">
      <c r="A62" s="306" t="s">
        <v>292</v>
      </c>
      <c r="B62" s="307" t="s">
        <v>293</v>
      </c>
      <c r="C62" s="308"/>
      <c r="D62" s="113">
        <v>1.5845551406975684</v>
      </c>
      <c r="E62" s="115">
        <v>174</v>
      </c>
      <c r="F62" s="114">
        <v>346</v>
      </c>
      <c r="G62" s="114">
        <v>230</v>
      </c>
      <c r="H62" s="114">
        <v>223</v>
      </c>
      <c r="I62" s="140">
        <v>177</v>
      </c>
      <c r="J62" s="115">
        <v>-3</v>
      </c>
      <c r="K62" s="116">
        <v>-1.6949152542372881</v>
      </c>
    </row>
    <row r="63" spans="1:11" ht="14.1" customHeight="1" x14ac:dyDescent="0.2">
      <c r="A63" s="306"/>
      <c r="B63" s="307" t="s">
        <v>294</v>
      </c>
      <c r="C63" s="308"/>
      <c r="D63" s="113">
        <v>1.3113559785083326</v>
      </c>
      <c r="E63" s="115">
        <v>144</v>
      </c>
      <c r="F63" s="114">
        <v>265</v>
      </c>
      <c r="G63" s="114">
        <v>208</v>
      </c>
      <c r="H63" s="114">
        <v>185</v>
      </c>
      <c r="I63" s="140">
        <v>157</v>
      </c>
      <c r="J63" s="115">
        <v>-13</v>
      </c>
      <c r="K63" s="116">
        <v>-8.2802547770700645</v>
      </c>
    </row>
    <row r="64" spans="1:11" ht="14.1" customHeight="1" x14ac:dyDescent="0.2">
      <c r="A64" s="306" t="s">
        <v>295</v>
      </c>
      <c r="B64" s="307" t="s">
        <v>296</v>
      </c>
      <c r="C64" s="308"/>
      <c r="D64" s="113">
        <v>0.66478462799380744</v>
      </c>
      <c r="E64" s="115">
        <v>73</v>
      </c>
      <c r="F64" s="114">
        <v>62</v>
      </c>
      <c r="G64" s="114">
        <v>62</v>
      </c>
      <c r="H64" s="114">
        <v>63</v>
      </c>
      <c r="I64" s="140">
        <v>66</v>
      </c>
      <c r="J64" s="115">
        <v>7</v>
      </c>
      <c r="K64" s="116">
        <v>10.606060606060606</v>
      </c>
    </row>
    <row r="65" spans="1:11" ht="14.1" customHeight="1" x14ac:dyDescent="0.2">
      <c r="A65" s="306" t="s">
        <v>297</v>
      </c>
      <c r="B65" s="307" t="s">
        <v>298</v>
      </c>
      <c r="C65" s="308"/>
      <c r="D65" s="113">
        <v>0.55550496311811315</v>
      </c>
      <c r="E65" s="115">
        <v>61</v>
      </c>
      <c r="F65" s="114">
        <v>63</v>
      </c>
      <c r="G65" s="114">
        <v>28</v>
      </c>
      <c r="H65" s="114">
        <v>44</v>
      </c>
      <c r="I65" s="140">
        <v>67</v>
      </c>
      <c r="J65" s="115">
        <v>-6</v>
      </c>
      <c r="K65" s="116">
        <v>-8.9552238805970141</v>
      </c>
    </row>
    <row r="66" spans="1:11" ht="14.1" customHeight="1" x14ac:dyDescent="0.2">
      <c r="A66" s="306">
        <v>82</v>
      </c>
      <c r="B66" s="307" t="s">
        <v>299</v>
      </c>
      <c r="C66" s="308"/>
      <c r="D66" s="113">
        <v>3.1235770876969311</v>
      </c>
      <c r="E66" s="115">
        <v>343</v>
      </c>
      <c r="F66" s="114">
        <v>349</v>
      </c>
      <c r="G66" s="114">
        <v>484</v>
      </c>
      <c r="H66" s="114">
        <v>253</v>
      </c>
      <c r="I66" s="140">
        <v>252</v>
      </c>
      <c r="J66" s="115">
        <v>91</v>
      </c>
      <c r="K66" s="116">
        <v>36.111111111111114</v>
      </c>
    </row>
    <row r="67" spans="1:11" ht="14.1" customHeight="1" x14ac:dyDescent="0.2">
      <c r="A67" s="306" t="s">
        <v>300</v>
      </c>
      <c r="B67" s="307" t="s">
        <v>301</v>
      </c>
      <c r="C67" s="308"/>
      <c r="D67" s="113">
        <v>1.466168837082233</v>
      </c>
      <c r="E67" s="115">
        <v>161</v>
      </c>
      <c r="F67" s="114">
        <v>235</v>
      </c>
      <c r="G67" s="114">
        <v>272</v>
      </c>
      <c r="H67" s="114">
        <v>159</v>
      </c>
      <c r="I67" s="140">
        <v>144</v>
      </c>
      <c r="J67" s="115">
        <v>17</v>
      </c>
      <c r="K67" s="116">
        <v>11.805555555555555</v>
      </c>
    </row>
    <row r="68" spans="1:11" ht="14.1" customHeight="1" x14ac:dyDescent="0.2">
      <c r="A68" s="306" t="s">
        <v>302</v>
      </c>
      <c r="B68" s="307" t="s">
        <v>303</v>
      </c>
      <c r="C68" s="308"/>
      <c r="D68" s="113">
        <v>1.2202895911119205</v>
      </c>
      <c r="E68" s="115">
        <v>134</v>
      </c>
      <c r="F68" s="114">
        <v>85</v>
      </c>
      <c r="G68" s="114">
        <v>143</v>
      </c>
      <c r="H68" s="114">
        <v>64</v>
      </c>
      <c r="I68" s="140">
        <v>64</v>
      </c>
      <c r="J68" s="115">
        <v>70</v>
      </c>
      <c r="K68" s="116">
        <v>109.375</v>
      </c>
    </row>
    <row r="69" spans="1:11" ht="14.1" customHeight="1" x14ac:dyDescent="0.2">
      <c r="A69" s="306">
        <v>83</v>
      </c>
      <c r="B69" s="307" t="s">
        <v>304</v>
      </c>
      <c r="C69" s="308"/>
      <c r="D69" s="113">
        <v>4.6808123121755756</v>
      </c>
      <c r="E69" s="115">
        <v>514</v>
      </c>
      <c r="F69" s="114">
        <v>470</v>
      </c>
      <c r="G69" s="114">
        <v>1104</v>
      </c>
      <c r="H69" s="114">
        <v>361</v>
      </c>
      <c r="I69" s="140">
        <v>501</v>
      </c>
      <c r="J69" s="115">
        <v>13</v>
      </c>
      <c r="K69" s="116">
        <v>2.5948103792415171</v>
      </c>
    </row>
    <row r="70" spans="1:11" ht="14.1" customHeight="1" x14ac:dyDescent="0.2">
      <c r="A70" s="306" t="s">
        <v>305</v>
      </c>
      <c r="B70" s="307" t="s">
        <v>306</v>
      </c>
      <c r="C70" s="308"/>
      <c r="D70" s="113">
        <v>4.0797741553592566</v>
      </c>
      <c r="E70" s="115">
        <v>448</v>
      </c>
      <c r="F70" s="114">
        <v>410</v>
      </c>
      <c r="G70" s="114">
        <v>1023</v>
      </c>
      <c r="H70" s="114">
        <v>309</v>
      </c>
      <c r="I70" s="140">
        <v>446</v>
      </c>
      <c r="J70" s="115">
        <v>2</v>
      </c>
      <c r="K70" s="116">
        <v>0.44843049327354262</v>
      </c>
    </row>
    <row r="71" spans="1:11" ht="14.1" customHeight="1" x14ac:dyDescent="0.2">
      <c r="A71" s="306"/>
      <c r="B71" s="307" t="s">
        <v>307</v>
      </c>
      <c r="C71" s="308"/>
      <c r="D71" s="113">
        <v>2.1309534650760402</v>
      </c>
      <c r="E71" s="115">
        <v>234</v>
      </c>
      <c r="F71" s="114">
        <v>206</v>
      </c>
      <c r="G71" s="114">
        <v>675</v>
      </c>
      <c r="H71" s="114">
        <v>147</v>
      </c>
      <c r="I71" s="140">
        <v>249</v>
      </c>
      <c r="J71" s="115">
        <v>-15</v>
      </c>
      <c r="K71" s="116">
        <v>-6.024096385542169</v>
      </c>
    </row>
    <row r="72" spans="1:11" ht="14.1" customHeight="1" x14ac:dyDescent="0.2">
      <c r="A72" s="306">
        <v>84</v>
      </c>
      <c r="B72" s="307" t="s">
        <v>308</v>
      </c>
      <c r="C72" s="308"/>
      <c r="D72" s="113">
        <v>1.0108369001001731</v>
      </c>
      <c r="E72" s="115">
        <v>111</v>
      </c>
      <c r="F72" s="114">
        <v>186</v>
      </c>
      <c r="G72" s="114">
        <v>279</v>
      </c>
      <c r="H72" s="114">
        <v>62</v>
      </c>
      <c r="I72" s="140">
        <v>89</v>
      </c>
      <c r="J72" s="115">
        <v>22</v>
      </c>
      <c r="K72" s="116">
        <v>24.719101123595507</v>
      </c>
    </row>
    <row r="73" spans="1:11" ht="14.1" customHeight="1" x14ac:dyDescent="0.2">
      <c r="A73" s="306" t="s">
        <v>309</v>
      </c>
      <c r="B73" s="307" t="s">
        <v>310</v>
      </c>
      <c r="C73" s="308"/>
      <c r="D73" s="113">
        <v>0.29141243966851837</v>
      </c>
      <c r="E73" s="115">
        <v>32</v>
      </c>
      <c r="F73" s="114">
        <v>15</v>
      </c>
      <c r="G73" s="114">
        <v>125</v>
      </c>
      <c r="H73" s="114">
        <v>5</v>
      </c>
      <c r="I73" s="140">
        <v>23</v>
      </c>
      <c r="J73" s="115">
        <v>9</v>
      </c>
      <c r="K73" s="116">
        <v>39.130434782608695</v>
      </c>
    </row>
    <row r="74" spans="1:11" ht="14.1" customHeight="1" x14ac:dyDescent="0.2">
      <c r="A74" s="306" t="s">
        <v>311</v>
      </c>
      <c r="B74" s="307" t="s">
        <v>312</v>
      </c>
      <c r="C74" s="308"/>
      <c r="D74" s="113">
        <v>0.12749294235497677</v>
      </c>
      <c r="E74" s="115">
        <v>14</v>
      </c>
      <c r="F74" s="114">
        <v>124</v>
      </c>
      <c r="G74" s="114">
        <v>76</v>
      </c>
      <c r="H74" s="114">
        <v>7</v>
      </c>
      <c r="I74" s="140">
        <v>11</v>
      </c>
      <c r="J74" s="115">
        <v>3</v>
      </c>
      <c r="K74" s="116">
        <v>27.272727272727273</v>
      </c>
    </row>
    <row r="75" spans="1:11" ht="14.1" customHeight="1" x14ac:dyDescent="0.2">
      <c r="A75" s="306" t="s">
        <v>313</v>
      </c>
      <c r="B75" s="307" t="s">
        <v>314</v>
      </c>
      <c r="C75" s="308"/>
      <c r="D75" s="113" t="s">
        <v>513</v>
      </c>
      <c r="E75" s="115" t="s">
        <v>513</v>
      </c>
      <c r="F75" s="114">
        <v>4</v>
      </c>
      <c r="G75" s="114">
        <v>5</v>
      </c>
      <c r="H75" s="114">
        <v>5</v>
      </c>
      <c r="I75" s="140">
        <v>3</v>
      </c>
      <c r="J75" s="115" t="s">
        <v>513</v>
      </c>
      <c r="K75" s="116" t="s">
        <v>513</v>
      </c>
    </row>
    <row r="76" spans="1:11" ht="14.1" customHeight="1" x14ac:dyDescent="0.2">
      <c r="A76" s="306">
        <v>91</v>
      </c>
      <c r="B76" s="307" t="s">
        <v>315</v>
      </c>
      <c r="C76" s="308"/>
      <c r="D76" s="113">
        <v>0.17302613605318276</v>
      </c>
      <c r="E76" s="115">
        <v>19</v>
      </c>
      <c r="F76" s="114">
        <v>268</v>
      </c>
      <c r="G76" s="114">
        <v>12</v>
      </c>
      <c r="H76" s="114">
        <v>15</v>
      </c>
      <c r="I76" s="140">
        <v>12</v>
      </c>
      <c r="J76" s="115">
        <v>7</v>
      </c>
      <c r="K76" s="116">
        <v>58.333333333333336</v>
      </c>
    </row>
    <row r="77" spans="1:11" ht="14.1" customHeight="1" x14ac:dyDescent="0.2">
      <c r="A77" s="306">
        <v>92</v>
      </c>
      <c r="B77" s="307" t="s">
        <v>316</v>
      </c>
      <c r="C77" s="308"/>
      <c r="D77" s="113">
        <v>1.3113559785083326</v>
      </c>
      <c r="E77" s="115">
        <v>144</v>
      </c>
      <c r="F77" s="114">
        <v>276</v>
      </c>
      <c r="G77" s="114">
        <v>151</v>
      </c>
      <c r="H77" s="114">
        <v>117</v>
      </c>
      <c r="I77" s="140">
        <v>170</v>
      </c>
      <c r="J77" s="115">
        <v>-26</v>
      </c>
      <c r="K77" s="116">
        <v>-15.294117647058824</v>
      </c>
    </row>
    <row r="78" spans="1:11" ht="14.1" customHeight="1" x14ac:dyDescent="0.2">
      <c r="A78" s="306">
        <v>93</v>
      </c>
      <c r="B78" s="307" t="s">
        <v>317</v>
      </c>
      <c r="C78" s="308"/>
      <c r="D78" s="113">
        <v>0.30051907840815956</v>
      </c>
      <c r="E78" s="115">
        <v>33</v>
      </c>
      <c r="F78" s="114">
        <v>285</v>
      </c>
      <c r="G78" s="114">
        <v>55</v>
      </c>
      <c r="H78" s="114">
        <v>23</v>
      </c>
      <c r="I78" s="140">
        <v>38</v>
      </c>
      <c r="J78" s="115">
        <v>-5</v>
      </c>
      <c r="K78" s="116">
        <v>-13.157894736842104</v>
      </c>
    </row>
    <row r="79" spans="1:11" ht="14.1" customHeight="1" x14ac:dyDescent="0.2">
      <c r="A79" s="306">
        <v>94</v>
      </c>
      <c r="B79" s="307" t="s">
        <v>318</v>
      </c>
      <c r="C79" s="308"/>
      <c r="D79" s="113">
        <v>0.13659958109461798</v>
      </c>
      <c r="E79" s="115">
        <v>15</v>
      </c>
      <c r="F79" s="114">
        <v>25</v>
      </c>
      <c r="G79" s="114">
        <v>20</v>
      </c>
      <c r="H79" s="114" t="s">
        <v>513</v>
      </c>
      <c r="I79" s="140">
        <v>12</v>
      </c>
      <c r="J79" s="115">
        <v>3</v>
      </c>
      <c r="K79" s="116">
        <v>25</v>
      </c>
    </row>
    <row r="80" spans="1:11" ht="14.1" customHeight="1" x14ac:dyDescent="0.2">
      <c r="A80" s="306" t="s">
        <v>319</v>
      </c>
      <c r="B80" s="307" t="s">
        <v>320</v>
      </c>
      <c r="C80" s="308"/>
      <c r="D80" s="113">
        <v>2.7319916218923594E-2</v>
      </c>
      <c r="E80" s="115">
        <v>3</v>
      </c>
      <c r="F80" s="114">
        <v>0</v>
      </c>
      <c r="G80" s="114">
        <v>0</v>
      </c>
      <c r="H80" s="114" t="s">
        <v>513</v>
      </c>
      <c r="I80" s="140">
        <v>3</v>
      </c>
      <c r="J80" s="115">
        <v>0</v>
      </c>
      <c r="K80" s="116">
        <v>0</v>
      </c>
    </row>
    <row r="81" spans="1:11" ht="14.1" customHeight="1" x14ac:dyDescent="0.2">
      <c r="A81" s="310" t="s">
        <v>321</v>
      </c>
      <c r="B81" s="311" t="s">
        <v>333</v>
      </c>
      <c r="C81" s="312"/>
      <c r="D81" s="125">
        <v>4.5533193698205993E-2</v>
      </c>
      <c r="E81" s="143">
        <v>5</v>
      </c>
      <c r="F81" s="144">
        <v>14</v>
      </c>
      <c r="G81" s="144">
        <v>16</v>
      </c>
      <c r="H81" s="144">
        <v>11</v>
      </c>
      <c r="I81" s="145">
        <v>5</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519</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12458</v>
      </c>
      <c r="E11" s="114">
        <v>53311</v>
      </c>
      <c r="F11" s="114">
        <v>16438</v>
      </c>
      <c r="G11" s="114">
        <v>10928</v>
      </c>
      <c r="H11" s="140">
        <v>12903</v>
      </c>
      <c r="I11" s="115">
        <v>-445</v>
      </c>
      <c r="J11" s="116">
        <v>-3.4488103541811981</v>
      </c>
    </row>
    <row r="12" spans="1:15" s="110" customFormat="1" ht="24.95" customHeight="1" x14ac:dyDescent="0.2">
      <c r="A12" s="193" t="s">
        <v>132</v>
      </c>
      <c r="B12" s="194" t="s">
        <v>133</v>
      </c>
      <c r="C12" s="113">
        <v>0.19264729491090063</v>
      </c>
      <c r="D12" s="115">
        <v>24</v>
      </c>
      <c r="E12" s="114">
        <v>55</v>
      </c>
      <c r="F12" s="114">
        <v>81</v>
      </c>
      <c r="G12" s="114">
        <v>41</v>
      </c>
      <c r="H12" s="140">
        <v>25</v>
      </c>
      <c r="I12" s="115">
        <v>-1</v>
      </c>
      <c r="J12" s="116">
        <v>-4</v>
      </c>
    </row>
    <row r="13" spans="1:15" s="110" customFormat="1" ht="24.95" customHeight="1" x14ac:dyDescent="0.2">
      <c r="A13" s="193" t="s">
        <v>134</v>
      </c>
      <c r="B13" s="199" t="s">
        <v>214</v>
      </c>
      <c r="C13" s="113">
        <v>0.56991491411141437</v>
      </c>
      <c r="D13" s="115">
        <v>71</v>
      </c>
      <c r="E13" s="114">
        <v>34</v>
      </c>
      <c r="F13" s="114">
        <v>111</v>
      </c>
      <c r="G13" s="114">
        <v>43</v>
      </c>
      <c r="H13" s="140">
        <v>81</v>
      </c>
      <c r="I13" s="115">
        <v>-10</v>
      </c>
      <c r="J13" s="116">
        <v>-12.345679012345679</v>
      </c>
    </row>
    <row r="14" spans="1:15" s="287" customFormat="1" ht="24.95" customHeight="1" x14ac:dyDescent="0.2">
      <c r="A14" s="193" t="s">
        <v>215</v>
      </c>
      <c r="B14" s="199" t="s">
        <v>137</v>
      </c>
      <c r="C14" s="113">
        <v>20.589179643602506</v>
      </c>
      <c r="D14" s="115">
        <v>2565</v>
      </c>
      <c r="E14" s="114">
        <v>43424</v>
      </c>
      <c r="F14" s="114">
        <v>5561</v>
      </c>
      <c r="G14" s="114">
        <v>3133</v>
      </c>
      <c r="H14" s="140">
        <v>3479</v>
      </c>
      <c r="I14" s="115">
        <v>-914</v>
      </c>
      <c r="J14" s="116">
        <v>-26.271917217591263</v>
      </c>
      <c r="K14" s="110"/>
      <c r="L14" s="110"/>
      <c r="M14" s="110"/>
      <c r="N14" s="110"/>
      <c r="O14" s="110"/>
    </row>
    <row r="15" spans="1:15" s="110" customFormat="1" ht="24.95" customHeight="1" x14ac:dyDescent="0.2">
      <c r="A15" s="193" t="s">
        <v>216</v>
      </c>
      <c r="B15" s="199" t="s">
        <v>217</v>
      </c>
      <c r="C15" s="113">
        <v>2.3599293626585327</v>
      </c>
      <c r="D15" s="115">
        <v>294</v>
      </c>
      <c r="E15" s="114">
        <v>256</v>
      </c>
      <c r="F15" s="114">
        <v>329</v>
      </c>
      <c r="G15" s="114">
        <v>209</v>
      </c>
      <c r="H15" s="140">
        <v>498</v>
      </c>
      <c r="I15" s="115">
        <v>-204</v>
      </c>
      <c r="J15" s="116">
        <v>-40.963855421686745</v>
      </c>
    </row>
    <row r="16" spans="1:15" s="287" customFormat="1" ht="24.95" customHeight="1" x14ac:dyDescent="0.2">
      <c r="A16" s="193" t="s">
        <v>218</v>
      </c>
      <c r="B16" s="199" t="s">
        <v>141</v>
      </c>
      <c r="C16" s="113">
        <v>17.049285599614706</v>
      </c>
      <c r="D16" s="115">
        <v>2124</v>
      </c>
      <c r="E16" s="114">
        <v>43063</v>
      </c>
      <c r="F16" s="114">
        <v>5089</v>
      </c>
      <c r="G16" s="114">
        <v>2826</v>
      </c>
      <c r="H16" s="140">
        <v>2841</v>
      </c>
      <c r="I16" s="115">
        <v>-717</v>
      </c>
      <c r="J16" s="116">
        <v>-25.237592397043294</v>
      </c>
      <c r="K16" s="110"/>
      <c r="L16" s="110"/>
      <c r="M16" s="110"/>
      <c r="N16" s="110"/>
      <c r="O16" s="110"/>
    </row>
    <row r="17" spans="1:15" s="110" customFormat="1" ht="24.95" customHeight="1" x14ac:dyDescent="0.2">
      <c r="A17" s="193" t="s">
        <v>142</v>
      </c>
      <c r="B17" s="199" t="s">
        <v>220</v>
      </c>
      <c r="C17" s="113">
        <v>1.1799646813292664</v>
      </c>
      <c r="D17" s="115">
        <v>147</v>
      </c>
      <c r="E17" s="114">
        <v>105</v>
      </c>
      <c r="F17" s="114">
        <v>143</v>
      </c>
      <c r="G17" s="114">
        <v>98</v>
      </c>
      <c r="H17" s="140">
        <v>140</v>
      </c>
      <c r="I17" s="115">
        <v>7</v>
      </c>
      <c r="J17" s="116">
        <v>5</v>
      </c>
    </row>
    <row r="18" spans="1:15" s="287" customFormat="1" ht="24.95" customHeight="1" x14ac:dyDescent="0.2">
      <c r="A18" s="201" t="s">
        <v>144</v>
      </c>
      <c r="B18" s="202" t="s">
        <v>145</v>
      </c>
      <c r="C18" s="113">
        <v>5.8516615829186067</v>
      </c>
      <c r="D18" s="115">
        <v>729</v>
      </c>
      <c r="E18" s="114">
        <v>565</v>
      </c>
      <c r="F18" s="114">
        <v>668</v>
      </c>
      <c r="G18" s="114">
        <v>523</v>
      </c>
      <c r="H18" s="140">
        <v>686</v>
      </c>
      <c r="I18" s="115">
        <v>43</v>
      </c>
      <c r="J18" s="116">
        <v>6.2682215743440235</v>
      </c>
      <c r="K18" s="110"/>
      <c r="L18" s="110"/>
      <c r="M18" s="110"/>
      <c r="N18" s="110"/>
      <c r="O18" s="110"/>
    </row>
    <row r="19" spans="1:15" s="110" customFormat="1" ht="24.95" customHeight="1" x14ac:dyDescent="0.2">
      <c r="A19" s="193" t="s">
        <v>146</v>
      </c>
      <c r="B19" s="199" t="s">
        <v>147</v>
      </c>
      <c r="C19" s="113">
        <v>16.110130036924065</v>
      </c>
      <c r="D19" s="115">
        <v>2007</v>
      </c>
      <c r="E19" s="114">
        <v>1832</v>
      </c>
      <c r="F19" s="114">
        <v>1996</v>
      </c>
      <c r="G19" s="114">
        <v>1466</v>
      </c>
      <c r="H19" s="140">
        <v>1914</v>
      </c>
      <c r="I19" s="115">
        <v>93</v>
      </c>
      <c r="J19" s="116">
        <v>4.8589341692789967</v>
      </c>
    </row>
    <row r="20" spans="1:15" s="287" customFormat="1" ht="24.95" customHeight="1" x14ac:dyDescent="0.2">
      <c r="A20" s="193" t="s">
        <v>148</v>
      </c>
      <c r="B20" s="199" t="s">
        <v>149</v>
      </c>
      <c r="C20" s="113">
        <v>5.9479852303740568</v>
      </c>
      <c r="D20" s="115">
        <v>741</v>
      </c>
      <c r="E20" s="114">
        <v>465</v>
      </c>
      <c r="F20" s="114">
        <v>796</v>
      </c>
      <c r="G20" s="114">
        <v>538</v>
      </c>
      <c r="H20" s="140">
        <v>567</v>
      </c>
      <c r="I20" s="115">
        <v>174</v>
      </c>
      <c r="J20" s="116">
        <v>30.687830687830687</v>
      </c>
      <c r="K20" s="110"/>
      <c r="L20" s="110"/>
      <c r="M20" s="110"/>
      <c r="N20" s="110"/>
      <c r="O20" s="110"/>
    </row>
    <row r="21" spans="1:15" s="110" customFormat="1" ht="24.95" customHeight="1" x14ac:dyDescent="0.2">
      <c r="A21" s="201" t="s">
        <v>150</v>
      </c>
      <c r="B21" s="202" t="s">
        <v>151</v>
      </c>
      <c r="C21" s="113">
        <v>4.6395890191041902</v>
      </c>
      <c r="D21" s="115">
        <v>578</v>
      </c>
      <c r="E21" s="114">
        <v>519</v>
      </c>
      <c r="F21" s="114">
        <v>598</v>
      </c>
      <c r="G21" s="114">
        <v>560</v>
      </c>
      <c r="H21" s="140">
        <v>502</v>
      </c>
      <c r="I21" s="115">
        <v>76</v>
      </c>
      <c r="J21" s="116">
        <v>15.139442231075698</v>
      </c>
    </row>
    <row r="22" spans="1:15" s="110" customFormat="1" ht="24.95" customHeight="1" x14ac:dyDescent="0.2">
      <c r="A22" s="201" t="s">
        <v>152</v>
      </c>
      <c r="B22" s="199" t="s">
        <v>153</v>
      </c>
      <c r="C22" s="113">
        <v>3.9653234869160379</v>
      </c>
      <c r="D22" s="115">
        <v>494</v>
      </c>
      <c r="E22" s="114">
        <v>448</v>
      </c>
      <c r="F22" s="114">
        <v>513</v>
      </c>
      <c r="G22" s="114">
        <v>402</v>
      </c>
      <c r="H22" s="140">
        <v>446</v>
      </c>
      <c r="I22" s="115">
        <v>48</v>
      </c>
      <c r="J22" s="116">
        <v>10.762331838565023</v>
      </c>
    </row>
    <row r="23" spans="1:15" s="110" customFormat="1" ht="24.95" customHeight="1" x14ac:dyDescent="0.2">
      <c r="A23" s="193" t="s">
        <v>154</v>
      </c>
      <c r="B23" s="199" t="s">
        <v>155</v>
      </c>
      <c r="C23" s="113">
        <v>1.3083962112698668</v>
      </c>
      <c r="D23" s="115">
        <v>163</v>
      </c>
      <c r="E23" s="114">
        <v>122</v>
      </c>
      <c r="F23" s="114">
        <v>142</v>
      </c>
      <c r="G23" s="114">
        <v>116</v>
      </c>
      <c r="H23" s="140">
        <v>174</v>
      </c>
      <c r="I23" s="115">
        <v>-11</v>
      </c>
      <c r="J23" s="116">
        <v>-6.3218390804597702</v>
      </c>
    </row>
    <row r="24" spans="1:15" s="110" customFormat="1" ht="24.95" customHeight="1" x14ac:dyDescent="0.2">
      <c r="A24" s="193" t="s">
        <v>156</v>
      </c>
      <c r="B24" s="199" t="s">
        <v>221</v>
      </c>
      <c r="C24" s="113">
        <v>14.151549205329909</v>
      </c>
      <c r="D24" s="115">
        <v>1763</v>
      </c>
      <c r="E24" s="114">
        <v>2916</v>
      </c>
      <c r="F24" s="114">
        <v>1756</v>
      </c>
      <c r="G24" s="114">
        <v>1330</v>
      </c>
      <c r="H24" s="140">
        <v>1836</v>
      </c>
      <c r="I24" s="115">
        <v>-73</v>
      </c>
      <c r="J24" s="116">
        <v>-3.9760348583877994</v>
      </c>
    </row>
    <row r="25" spans="1:15" s="110" customFormat="1" ht="24.95" customHeight="1" x14ac:dyDescent="0.2">
      <c r="A25" s="193" t="s">
        <v>222</v>
      </c>
      <c r="B25" s="204" t="s">
        <v>159</v>
      </c>
      <c r="C25" s="113">
        <v>5.2978006100497677</v>
      </c>
      <c r="D25" s="115">
        <v>660</v>
      </c>
      <c r="E25" s="114">
        <v>529</v>
      </c>
      <c r="F25" s="114">
        <v>709</v>
      </c>
      <c r="G25" s="114">
        <v>595</v>
      </c>
      <c r="H25" s="140">
        <v>629</v>
      </c>
      <c r="I25" s="115">
        <v>31</v>
      </c>
      <c r="J25" s="116">
        <v>4.9284578696343404</v>
      </c>
    </row>
    <row r="26" spans="1:15" s="110" customFormat="1" ht="24.95" customHeight="1" x14ac:dyDescent="0.2">
      <c r="A26" s="201">
        <v>782.78300000000002</v>
      </c>
      <c r="B26" s="203" t="s">
        <v>160</v>
      </c>
      <c r="C26" s="113">
        <v>6.0041740247230697</v>
      </c>
      <c r="D26" s="115">
        <v>748</v>
      </c>
      <c r="E26" s="114">
        <v>780</v>
      </c>
      <c r="F26" s="114">
        <v>736</v>
      </c>
      <c r="G26" s="114">
        <v>645</v>
      </c>
      <c r="H26" s="140">
        <v>879</v>
      </c>
      <c r="I26" s="115">
        <v>-131</v>
      </c>
      <c r="J26" s="116">
        <v>-14.903299203640501</v>
      </c>
    </row>
    <row r="27" spans="1:15" s="110" customFormat="1" ht="24.95" customHeight="1" x14ac:dyDescent="0.2">
      <c r="A27" s="193" t="s">
        <v>161</v>
      </c>
      <c r="B27" s="199" t="s">
        <v>162</v>
      </c>
      <c r="C27" s="113">
        <v>2.9860330711189595</v>
      </c>
      <c r="D27" s="115">
        <v>372</v>
      </c>
      <c r="E27" s="114">
        <v>283</v>
      </c>
      <c r="F27" s="114">
        <v>658</v>
      </c>
      <c r="G27" s="114">
        <v>275</v>
      </c>
      <c r="H27" s="140">
        <v>349</v>
      </c>
      <c r="I27" s="115">
        <v>23</v>
      </c>
      <c r="J27" s="116">
        <v>6.5902578796561606</v>
      </c>
    </row>
    <row r="28" spans="1:15" s="110" customFormat="1" ht="24.95" customHeight="1" x14ac:dyDescent="0.2">
      <c r="A28" s="193" t="s">
        <v>163</v>
      </c>
      <c r="B28" s="199" t="s">
        <v>164</v>
      </c>
      <c r="C28" s="113">
        <v>1.3966928881040295</v>
      </c>
      <c r="D28" s="115">
        <v>174</v>
      </c>
      <c r="E28" s="114">
        <v>130</v>
      </c>
      <c r="F28" s="114">
        <v>495</v>
      </c>
      <c r="G28" s="114">
        <v>122</v>
      </c>
      <c r="H28" s="140">
        <v>136</v>
      </c>
      <c r="I28" s="115">
        <v>38</v>
      </c>
      <c r="J28" s="116">
        <v>27.941176470588236</v>
      </c>
    </row>
    <row r="29" spans="1:15" s="110" customFormat="1" ht="24.95" customHeight="1" x14ac:dyDescent="0.2">
      <c r="A29" s="193">
        <v>86</v>
      </c>
      <c r="B29" s="199" t="s">
        <v>165</v>
      </c>
      <c r="C29" s="113">
        <v>3.7405683095199871</v>
      </c>
      <c r="D29" s="115">
        <v>466</v>
      </c>
      <c r="E29" s="114">
        <v>355</v>
      </c>
      <c r="F29" s="114">
        <v>455</v>
      </c>
      <c r="G29" s="114">
        <v>372</v>
      </c>
      <c r="H29" s="140">
        <v>476</v>
      </c>
      <c r="I29" s="115">
        <v>-10</v>
      </c>
      <c r="J29" s="116">
        <v>-2.1008403361344539</v>
      </c>
    </row>
    <row r="30" spans="1:15" s="110" customFormat="1" ht="24.95" customHeight="1" x14ac:dyDescent="0.2">
      <c r="A30" s="193">
        <v>87.88</v>
      </c>
      <c r="B30" s="204" t="s">
        <v>166</v>
      </c>
      <c r="C30" s="113">
        <v>4.2783753411462513</v>
      </c>
      <c r="D30" s="115">
        <v>533</v>
      </c>
      <c r="E30" s="114">
        <v>556</v>
      </c>
      <c r="F30" s="114">
        <v>808</v>
      </c>
      <c r="G30" s="114">
        <v>504</v>
      </c>
      <c r="H30" s="140">
        <v>410</v>
      </c>
      <c r="I30" s="115">
        <v>123</v>
      </c>
      <c r="J30" s="116">
        <v>30</v>
      </c>
    </row>
    <row r="31" spans="1:15" s="110" customFormat="1" ht="24.95" customHeight="1" x14ac:dyDescent="0.2">
      <c r="A31" s="193" t="s">
        <v>167</v>
      </c>
      <c r="B31" s="199" t="s">
        <v>168</v>
      </c>
      <c r="C31" s="113">
        <v>2.9699791298763847</v>
      </c>
      <c r="D31" s="115">
        <v>370</v>
      </c>
      <c r="E31" s="114">
        <v>298</v>
      </c>
      <c r="F31" s="114">
        <v>355</v>
      </c>
      <c r="G31" s="114">
        <v>263</v>
      </c>
      <c r="H31" s="140">
        <v>314</v>
      </c>
      <c r="I31" s="115">
        <v>56</v>
      </c>
      <c r="J31" s="116">
        <v>17.834394904458598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0.19264729491090063</v>
      </c>
      <c r="D34" s="115">
        <v>24</v>
      </c>
      <c r="E34" s="114">
        <v>55</v>
      </c>
      <c r="F34" s="114">
        <v>81</v>
      </c>
      <c r="G34" s="114">
        <v>41</v>
      </c>
      <c r="H34" s="140">
        <v>25</v>
      </c>
      <c r="I34" s="115">
        <v>-1</v>
      </c>
      <c r="J34" s="116">
        <v>-4</v>
      </c>
    </row>
    <row r="35" spans="1:10" s="110" customFormat="1" ht="24.95" customHeight="1" x14ac:dyDescent="0.2">
      <c r="A35" s="292" t="s">
        <v>171</v>
      </c>
      <c r="B35" s="293" t="s">
        <v>172</v>
      </c>
      <c r="C35" s="113">
        <v>27.010756140632527</v>
      </c>
      <c r="D35" s="115">
        <v>3365</v>
      </c>
      <c r="E35" s="114">
        <v>44023</v>
      </c>
      <c r="F35" s="114">
        <v>6340</v>
      </c>
      <c r="G35" s="114">
        <v>3699</v>
      </c>
      <c r="H35" s="140">
        <v>4246</v>
      </c>
      <c r="I35" s="115">
        <v>-881</v>
      </c>
      <c r="J35" s="116">
        <v>-20.748940178991994</v>
      </c>
    </row>
    <row r="36" spans="1:10" s="110" customFormat="1" ht="24.95" customHeight="1" x14ac:dyDescent="0.2">
      <c r="A36" s="294" t="s">
        <v>173</v>
      </c>
      <c r="B36" s="295" t="s">
        <v>174</v>
      </c>
      <c r="C36" s="125">
        <v>72.796596564456578</v>
      </c>
      <c r="D36" s="143">
        <v>9069</v>
      </c>
      <c r="E36" s="144">
        <v>9233</v>
      </c>
      <c r="F36" s="144">
        <v>10017</v>
      </c>
      <c r="G36" s="144">
        <v>7188</v>
      </c>
      <c r="H36" s="145">
        <v>8632</v>
      </c>
      <c r="I36" s="143">
        <v>437</v>
      </c>
      <c r="J36" s="146">
        <v>5.0625579240037073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519</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12458</v>
      </c>
      <c r="F11" s="264">
        <v>53311</v>
      </c>
      <c r="G11" s="264">
        <v>16438</v>
      </c>
      <c r="H11" s="264">
        <v>10928</v>
      </c>
      <c r="I11" s="265">
        <v>12903</v>
      </c>
      <c r="J11" s="263">
        <v>-445</v>
      </c>
      <c r="K11" s="266">
        <v>-3.4488103541811981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21.568470059399584</v>
      </c>
      <c r="E13" s="115">
        <v>2687</v>
      </c>
      <c r="F13" s="114">
        <v>9711</v>
      </c>
      <c r="G13" s="114">
        <v>5590</v>
      </c>
      <c r="H13" s="114">
        <v>2889</v>
      </c>
      <c r="I13" s="140">
        <v>2710</v>
      </c>
      <c r="J13" s="115">
        <v>-23</v>
      </c>
      <c r="K13" s="116">
        <v>-0.8487084870848709</v>
      </c>
    </row>
    <row r="14" spans="1:17" ht="15.95" customHeight="1" x14ac:dyDescent="0.2">
      <c r="A14" s="306" t="s">
        <v>230</v>
      </c>
      <c r="B14" s="307"/>
      <c r="C14" s="308"/>
      <c r="D14" s="113">
        <v>55.618879434901267</v>
      </c>
      <c r="E14" s="115">
        <v>6929</v>
      </c>
      <c r="F14" s="114">
        <v>22108</v>
      </c>
      <c r="G14" s="114">
        <v>7836</v>
      </c>
      <c r="H14" s="114">
        <v>5690</v>
      </c>
      <c r="I14" s="140">
        <v>7062</v>
      </c>
      <c r="J14" s="115">
        <v>-133</v>
      </c>
      <c r="K14" s="116">
        <v>-1.8833191730387993</v>
      </c>
    </row>
    <row r="15" spans="1:17" ht="15.95" customHeight="1" x14ac:dyDescent="0.2">
      <c r="A15" s="306" t="s">
        <v>231</v>
      </c>
      <c r="B15" s="307"/>
      <c r="C15" s="308"/>
      <c r="D15" s="113">
        <v>11.944132284475838</v>
      </c>
      <c r="E15" s="115">
        <v>1488</v>
      </c>
      <c r="F15" s="114">
        <v>12438</v>
      </c>
      <c r="G15" s="114">
        <v>1450</v>
      </c>
      <c r="H15" s="114">
        <v>1236</v>
      </c>
      <c r="I15" s="140">
        <v>1602</v>
      </c>
      <c r="J15" s="115">
        <v>-114</v>
      </c>
      <c r="K15" s="116">
        <v>-7.1161048689138573</v>
      </c>
    </row>
    <row r="16" spans="1:17" ht="15.95" customHeight="1" x14ac:dyDescent="0.2">
      <c r="A16" s="306" t="s">
        <v>232</v>
      </c>
      <c r="B16" s="307"/>
      <c r="C16" s="308"/>
      <c r="D16" s="113">
        <v>10.812329426874298</v>
      </c>
      <c r="E16" s="115">
        <v>1347</v>
      </c>
      <c r="F16" s="114">
        <v>9041</v>
      </c>
      <c r="G16" s="114">
        <v>1549</v>
      </c>
      <c r="H16" s="114">
        <v>1101</v>
      </c>
      <c r="I16" s="140">
        <v>1521</v>
      </c>
      <c r="J16" s="115">
        <v>-174</v>
      </c>
      <c r="K16" s="116">
        <v>-11.439842209072978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0.38529458982180126</v>
      </c>
      <c r="E18" s="115">
        <v>48</v>
      </c>
      <c r="F18" s="114">
        <v>91</v>
      </c>
      <c r="G18" s="114">
        <v>114</v>
      </c>
      <c r="H18" s="114">
        <v>63</v>
      </c>
      <c r="I18" s="140">
        <v>40</v>
      </c>
      <c r="J18" s="115">
        <v>8</v>
      </c>
      <c r="K18" s="116">
        <v>20</v>
      </c>
    </row>
    <row r="19" spans="1:11" ht="14.1" customHeight="1" x14ac:dyDescent="0.2">
      <c r="A19" s="306" t="s">
        <v>235</v>
      </c>
      <c r="B19" s="307" t="s">
        <v>236</v>
      </c>
      <c r="C19" s="308"/>
      <c r="D19" s="113">
        <v>0.20870123615347569</v>
      </c>
      <c r="E19" s="115">
        <v>26</v>
      </c>
      <c r="F19" s="114">
        <v>67</v>
      </c>
      <c r="G19" s="114">
        <v>75</v>
      </c>
      <c r="H19" s="114">
        <v>43</v>
      </c>
      <c r="I19" s="140">
        <v>15</v>
      </c>
      <c r="J19" s="115">
        <v>11</v>
      </c>
      <c r="K19" s="116">
        <v>73.333333333333329</v>
      </c>
    </row>
    <row r="20" spans="1:11" ht="14.1" customHeight="1" x14ac:dyDescent="0.2">
      <c r="A20" s="306">
        <v>12</v>
      </c>
      <c r="B20" s="307" t="s">
        <v>237</v>
      </c>
      <c r="C20" s="308"/>
      <c r="D20" s="113">
        <v>0.56991491411141437</v>
      </c>
      <c r="E20" s="115">
        <v>71</v>
      </c>
      <c r="F20" s="114">
        <v>79</v>
      </c>
      <c r="G20" s="114">
        <v>121</v>
      </c>
      <c r="H20" s="114">
        <v>57</v>
      </c>
      <c r="I20" s="140">
        <v>95</v>
      </c>
      <c r="J20" s="115">
        <v>-24</v>
      </c>
      <c r="K20" s="116">
        <v>-25.263157894736842</v>
      </c>
    </row>
    <row r="21" spans="1:11" ht="14.1" customHeight="1" x14ac:dyDescent="0.2">
      <c r="A21" s="306">
        <v>21</v>
      </c>
      <c r="B21" s="307" t="s">
        <v>238</v>
      </c>
      <c r="C21" s="308"/>
      <c r="D21" s="113">
        <v>0.22475517739605072</v>
      </c>
      <c r="E21" s="115">
        <v>28</v>
      </c>
      <c r="F21" s="114">
        <v>41</v>
      </c>
      <c r="G21" s="114">
        <v>37</v>
      </c>
      <c r="H21" s="114">
        <v>10</v>
      </c>
      <c r="I21" s="140">
        <v>30</v>
      </c>
      <c r="J21" s="115">
        <v>-2</v>
      </c>
      <c r="K21" s="116">
        <v>-6.666666666666667</v>
      </c>
    </row>
    <row r="22" spans="1:11" ht="14.1" customHeight="1" x14ac:dyDescent="0.2">
      <c r="A22" s="306">
        <v>22</v>
      </c>
      <c r="B22" s="307" t="s">
        <v>239</v>
      </c>
      <c r="C22" s="308"/>
      <c r="D22" s="113">
        <v>1.0756140632525284</v>
      </c>
      <c r="E22" s="115">
        <v>134</v>
      </c>
      <c r="F22" s="114">
        <v>519</v>
      </c>
      <c r="G22" s="114">
        <v>164</v>
      </c>
      <c r="H22" s="114">
        <v>94</v>
      </c>
      <c r="I22" s="140">
        <v>254</v>
      </c>
      <c r="J22" s="115">
        <v>-120</v>
      </c>
      <c r="K22" s="116">
        <v>-47.244094488188978</v>
      </c>
    </row>
    <row r="23" spans="1:11" ht="14.1" customHeight="1" x14ac:dyDescent="0.2">
      <c r="A23" s="306">
        <v>23</v>
      </c>
      <c r="B23" s="307" t="s">
        <v>240</v>
      </c>
      <c r="C23" s="308"/>
      <c r="D23" s="113">
        <v>0.70637341467330228</v>
      </c>
      <c r="E23" s="115">
        <v>88</v>
      </c>
      <c r="F23" s="114">
        <v>71</v>
      </c>
      <c r="G23" s="114">
        <v>69</v>
      </c>
      <c r="H23" s="114">
        <v>61</v>
      </c>
      <c r="I23" s="140">
        <v>191</v>
      </c>
      <c r="J23" s="115">
        <v>-103</v>
      </c>
      <c r="K23" s="116">
        <v>-53.926701570680628</v>
      </c>
    </row>
    <row r="24" spans="1:11" ht="14.1" customHeight="1" x14ac:dyDescent="0.2">
      <c r="A24" s="306">
        <v>24</v>
      </c>
      <c r="B24" s="307" t="s">
        <v>241</v>
      </c>
      <c r="C24" s="308"/>
      <c r="D24" s="113">
        <v>2.7933857762080589</v>
      </c>
      <c r="E24" s="115">
        <v>348</v>
      </c>
      <c r="F24" s="114">
        <v>681</v>
      </c>
      <c r="G24" s="114">
        <v>394</v>
      </c>
      <c r="H24" s="114">
        <v>243</v>
      </c>
      <c r="I24" s="140">
        <v>355</v>
      </c>
      <c r="J24" s="115">
        <v>-7</v>
      </c>
      <c r="K24" s="116">
        <v>-1.971830985915493</v>
      </c>
    </row>
    <row r="25" spans="1:11" ht="14.1" customHeight="1" x14ac:dyDescent="0.2">
      <c r="A25" s="306">
        <v>25</v>
      </c>
      <c r="B25" s="307" t="s">
        <v>242</v>
      </c>
      <c r="C25" s="308"/>
      <c r="D25" s="113">
        <v>9.9454165997752444</v>
      </c>
      <c r="E25" s="115">
        <v>1239</v>
      </c>
      <c r="F25" s="114">
        <v>15023</v>
      </c>
      <c r="G25" s="114">
        <v>1476</v>
      </c>
      <c r="H25" s="114">
        <v>1207</v>
      </c>
      <c r="I25" s="140">
        <v>1361</v>
      </c>
      <c r="J25" s="115">
        <v>-122</v>
      </c>
      <c r="K25" s="116">
        <v>-8.9639970609845694</v>
      </c>
    </row>
    <row r="26" spans="1:11" ht="14.1" customHeight="1" x14ac:dyDescent="0.2">
      <c r="A26" s="306">
        <v>26</v>
      </c>
      <c r="B26" s="307" t="s">
        <v>243</v>
      </c>
      <c r="C26" s="308"/>
      <c r="D26" s="113">
        <v>2.8335206293144966</v>
      </c>
      <c r="E26" s="115">
        <v>353</v>
      </c>
      <c r="F26" s="114">
        <v>1635</v>
      </c>
      <c r="G26" s="114">
        <v>318</v>
      </c>
      <c r="H26" s="114">
        <v>227</v>
      </c>
      <c r="I26" s="140">
        <v>317</v>
      </c>
      <c r="J26" s="115">
        <v>36</v>
      </c>
      <c r="K26" s="116">
        <v>11.356466876971609</v>
      </c>
    </row>
    <row r="27" spans="1:11" ht="14.1" customHeight="1" x14ac:dyDescent="0.2">
      <c r="A27" s="306">
        <v>27</v>
      </c>
      <c r="B27" s="307" t="s">
        <v>244</v>
      </c>
      <c r="C27" s="308"/>
      <c r="D27" s="113">
        <v>5.8837694654037564</v>
      </c>
      <c r="E27" s="115">
        <v>733</v>
      </c>
      <c r="F27" s="114">
        <v>13892</v>
      </c>
      <c r="G27" s="114">
        <v>821</v>
      </c>
      <c r="H27" s="114">
        <v>661</v>
      </c>
      <c r="I27" s="140">
        <v>828</v>
      </c>
      <c r="J27" s="115">
        <v>-95</v>
      </c>
      <c r="K27" s="116">
        <v>-11.473429951690822</v>
      </c>
    </row>
    <row r="28" spans="1:11" ht="14.1" customHeight="1" x14ac:dyDescent="0.2">
      <c r="A28" s="306">
        <v>28</v>
      </c>
      <c r="B28" s="307" t="s">
        <v>245</v>
      </c>
      <c r="C28" s="308"/>
      <c r="D28" s="113">
        <v>0.37726761920051372</v>
      </c>
      <c r="E28" s="115">
        <v>47</v>
      </c>
      <c r="F28" s="114">
        <v>788</v>
      </c>
      <c r="G28" s="114">
        <v>54</v>
      </c>
      <c r="H28" s="114">
        <v>27</v>
      </c>
      <c r="I28" s="140">
        <v>50</v>
      </c>
      <c r="J28" s="115">
        <v>-3</v>
      </c>
      <c r="K28" s="116">
        <v>-6</v>
      </c>
    </row>
    <row r="29" spans="1:11" ht="14.1" customHeight="1" x14ac:dyDescent="0.2">
      <c r="A29" s="306">
        <v>29</v>
      </c>
      <c r="B29" s="307" t="s">
        <v>246</v>
      </c>
      <c r="C29" s="308"/>
      <c r="D29" s="113">
        <v>2.3679563332798201</v>
      </c>
      <c r="E29" s="115">
        <v>295</v>
      </c>
      <c r="F29" s="114">
        <v>330</v>
      </c>
      <c r="G29" s="114">
        <v>339</v>
      </c>
      <c r="H29" s="114">
        <v>308</v>
      </c>
      <c r="I29" s="140">
        <v>294</v>
      </c>
      <c r="J29" s="115">
        <v>1</v>
      </c>
      <c r="K29" s="116">
        <v>0.3401360544217687</v>
      </c>
    </row>
    <row r="30" spans="1:11" ht="14.1" customHeight="1" x14ac:dyDescent="0.2">
      <c r="A30" s="306" t="s">
        <v>247</v>
      </c>
      <c r="B30" s="307" t="s">
        <v>248</v>
      </c>
      <c r="C30" s="308"/>
      <c r="D30" s="113">
        <v>0.49767217851982659</v>
      </c>
      <c r="E30" s="115">
        <v>62</v>
      </c>
      <c r="F30" s="114">
        <v>83</v>
      </c>
      <c r="G30" s="114">
        <v>113</v>
      </c>
      <c r="H30" s="114">
        <v>59</v>
      </c>
      <c r="I30" s="140">
        <v>78</v>
      </c>
      <c r="J30" s="115">
        <v>-16</v>
      </c>
      <c r="K30" s="116">
        <v>-20.512820512820515</v>
      </c>
    </row>
    <row r="31" spans="1:11" ht="14.1" customHeight="1" x14ac:dyDescent="0.2">
      <c r="A31" s="306" t="s">
        <v>249</v>
      </c>
      <c r="B31" s="307" t="s">
        <v>250</v>
      </c>
      <c r="C31" s="308"/>
      <c r="D31" s="113">
        <v>1.8301493016535559</v>
      </c>
      <c r="E31" s="115">
        <v>228</v>
      </c>
      <c r="F31" s="114">
        <v>243</v>
      </c>
      <c r="G31" s="114">
        <v>223</v>
      </c>
      <c r="H31" s="114">
        <v>249</v>
      </c>
      <c r="I31" s="140">
        <v>213</v>
      </c>
      <c r="J31" s="115">
        <v>15</v>
      </c>
      <c r="K31" s="116">
        <v>7.042253521126761</v>
      </c>
    </row>
    <row r="32" spans="1:11" ht="14.1" customHeight="1" x14ac:dyDescent="0.2">
      <c r="A32" s="306">
        <v>31</v>
      </c>
      <c r="B32" s="307" t="s">
        <v>251</v>
      </c>
      <c r="C32" s="308"/>
      <c r="D32" s="113">
        <v>0.52175309038368922</v>
      </c>
      <c r="E32" s="115">
        <v>65</v>
      </c>
      <c r="F32" s="114">
        <v>98</v>
      </c>
      <c r="G32" s="114">
        <v>54</v>
      </c>
      <c r="H32" s="114">
        <v>44</v>
      </c>
      <c r="I32" s="140">
        <v>67</v>
      </c>
      <c r="J32" s="115">
        <v>-2</v>
      </c>
      <c r="K32" s="116">
        <v>-2.9850746268656718</v>
      </c>
    </row>
    <row r="33" spans="1:11" ht="14.1" customHeight="1" x14ac:dyDescent="0.2">
      <c r="A33" s="306">
        <v>32</v>
      </c>
      <c r="B33" s="307" t="s">
        <v>252</v>
      </c>
      <c r="C33" s="308"/>
      <c r="D33" s="113">
        <v>1.7418526248193931</v>
      </c>
      <c r="E33" s="115">
        <v>217</v>
      </c>
      <c r="F33" s="114">
        <v>173</v>
      </c>
      <c r="G33" s="114">
        <v>183</v>
      </c>
      <c r="H33" s="114">
        <v>173</v>
      </c>
      <c r="I33" s="140">
        <v>160</v>
      </c>
      <c r="J33" s="115">
        <v>57</v>
      </c>
      <c r="K33" s="116">
        <v>35.625</v>
      </c>
    </row>
    <row r="34" spans="1:11" ht="14.1" customHeight="1" x14ac:dyDescent="0.2">
      <c r="A34" s="306">
        <v>33</v>
      </c>
      <c r="B34" s="307" t="s">
        <v>253</v>
      </c>
      <c r="C34" s="308"/>
      <c r="D34" s="113">
        <v>1.2762883287847167</v>
      </c>
      <c r="E34" s="115">
        <v>159</v>
      </c>
      <c r="F34" s="114">
        <v>150</v>
      </c>
      <c r="G34" s="114">
        <v>168</v>
      </c>
      <c r="H34" s="114">
        <v>147</v>
      </c>
      <c r="I34" s="140">
        <v>184</v>
      </c>
      <c r="J34" s="115">
        <v>-25</v>
      </c>
      <c r="K34" s="116">
        <v>-13.586956521739131</v>
      </c>
    </row>
    <row r="35" spans="1:11" ht="14.1" customHeight="1" x14ac:dyDescent="0.2">
      <c r="A35" s="306">
        <v>34</v>
      </c>
      <c r="B35" s="307" t="s">
        <v>254</v>
      </c>
      <c r="C35" s="308"/>
      <c r="D35" s="113">
        <v>1.3405040937550168</v>
      </c>
      <c r="E35" s="115">
        <v>167</v>
      </c>
      <c r="F35" s="114">
        <v>262</v>
      </c>
      <c r="G35" s="114">
        <v>196</v>
      </c>
      <c r="H35" s="114">
        <v>116</v>
      </c>
      <c r="I35" s="140">
        <v>163</v>
      </c>
      <c r="J35" s="115">
        <v>4</v>
      </c>
      <c r="K35" s="116">
        <v>2.4539877300613497</v>
      </c>
    </row>
    <row r="36" spans="1:11" ht="14.1" customHeight="1" x14ac:dyDescent="0.2">
      <c r="A36" s="306">
        <v>41</v>
      </c>
      <c r="B36" s="307" t="s">
        <v>255</v>
      </c>
      <c r="C36" s="308"/>
      <c r="D36" s="113">
        <v>0.3451597367153636</v>
      </c>
      <c r="E36" s="115">
        <v>43</v>
      </c>
      <c r="F36" s="114">
        <v>59</v>
      </c>
      <c r="G36" s="114">
        <v>69</v>
      </c>
      <c r="H36" s="114">
        <v>46</v>
      </c>
      <c r="I36" s="140">
        <v>67</v>
      </c>
      <c r="J36" s="115">
        <v>-24</v>
      </c>
      <c r="K36" s="116">
        <v>-35.820895522388057</v>
      </c>
    </row>
    <row r="37" spans="1:11" ht="14.1" customHeight="1" x14ac:dyDescent="0.2">
      <c r="A37" s="306">
        <v>42</v>
      </c>
      <c r="B37" s="307" t="s">
        <v>256</v>
      </c>
      <c r="C37" s="308"/>
      <c r="D37" s="113">
        <v>8.8296676834162785E-2</v>
      </c>
      <c r="E37" s="115">
        <v>11</v>
      </c>
      <c r="F37" s="114">
        <v>18</v>
      </c>
      <c r="G37" s="114" t="s">
        <v>513</v>
      </c>
      <c r="H37" s="114">
        <v>12</v>
      </c>
      <c r="I37" s="140">
        <v>11</v>
      </c>
      <c r="J37" s="115">
        <v>0</v>
      </c>
      <c r="K37" s="116">
        <v>0</v>
      </c>
    </row>
    <row r="38" spans="1:11" ht="14.1" customHeight="1" x14ac:dyDescent="0.2">
      <c r="A38" s="306">
        <v>43</v>
      </c>
      <c r="B38" s="307" t="s">
        <v>257</v>
      </c>
      <c r="C38" s="308"/>
      <c r="D38" s="113">
        <v>3.2348691603788731</v>
      </c>
      <c r="E38" s="115">
        <v>403</v>
      </c>
      <c r="F38" s="114">
        <v>2922</v>
      </c>
      <c r="G38" s="114">
        <v>459</v>
      </c>
      <c r="H38" s="114">
        <v>326</v>
      </c>
      <c r="I38" s="140">
        <v>412</v>
      </c>
      <c r="J38" s="115">
        <v>-9</v>
      </c>
      <c r="K38" s="116">
        <v>-2.1844660194174756</v>
      </c>
    </row>
    <row r="39" spans="1:11" ht="14.1" customHeight="1" x14ac:dyDescent="0.2">
      <c r="A39" s="306">
        <v>51</v>
      </c>
      <c r="B39" s="307" t="s">
        <v>258</v>
      </c>
      <c r="C39" s="308"/>
      <c r="D39" s="113">
        <v>8.5487237116712151</v>
      </c>
      <c r="E39" s="115">
        <v>1065</v>
      </c>
      <c r="F39" s="114">
        <v>2766</v>
      </c>
      <c r="G39" s="114">
        <v>1188</v>
      </c>
      <c r="H39" s="114">
        <v>779</v>
      </c>
      <c r="I39" s="140">
        <v>1005</v>
      </c>
      <c r="J39" s="115">
        <v>60</v>
      </c>
      <c r="K39" s="116">
        <v>5.9701492537313436</v>
      </c>
    </row>
    <row r="40" spans="1:11" ht="14.1" customHeight="1" x14ac:dyDescent="0.2">
      <c r="A40" s="306" t="s">
        <v>259</v>
      </c>
      <c r="B40" s="307" t="s">
        <v>260</v>
      </c>
      <c r="C40" s="308"/>
      <c r="D40" s="113">
        <v>7.954727885695938</v>
      </c>
      <c r="E40" s="115">
        <v>991</v>
      </c>
      <c r="F40" s="114">
        <v>2368</v>
      </c>
      <c r="G40" s="114">
        <v>1111</v>
      </c>
      <c r="H40" s="114">
        <v>723</v>
      </c>
      <c r="I40" s="140">
        <v>927</v>
      </c>
      <c r="J40" s="115">
        <v>64</v>
      </c>
      <c r="K40" s="116">
        <v>6.9039913700107878</v>
      </c>
    </row>
    <row r="41" spans="1:11" ht="14.1" customHeight="1" x14ac:dyDescent="0.2">
      <c r="A41" s="306"/>
      <c r="B41" s="307" t="s">
        <v>261</v>
      </c>
      <c r="C41" s="308"/>
      <c r="D41" s="113">
        <v>6.8951677636859845</v>
      </c>
      <c r="E41" s="115">
        <v>859</v>
      </c>
      <c r="F41" s="114">
        <v>2257</v>
      </c>
      <c r="G41" s="114">
        <v>771</v>
      </c>
      <c r="H41" s="114">
        <v>587</v>
      </c>
      <c r="I41" s="140">
        <v>788</v>
      </c>
      <c r="J41" s="115">
        <v>71</v>
      </c>
      <c r="K41" s="116">
        <v>9.0101522842639596</v>
      </c>
    </row>
    <row r="42" spans="1:11" ht="14.1" customHeight="1" x14ac:dyDescent="0.2">
      <c r="A42" s="306">
        <v>52</v>
      </c>
      <c r="B42" s="307" t="s">
        <v>262</v>
      </c>
      <c r="C42" s="308"/>
      <c r="D42" s="113">
        <v>3.5639749558516618</v>
      </c>
      <c r="E42" s="115">
        <v>444</v>
      </c>
      <c r="F42" s="114">
        <v>483</v>
      </c>
      <c r="G42" s="114">
        <v>451</v>
      </c>
      <c r="H42" s="114">
        <v>521</v>
      </c>
      <c r="I42" s="140">
        <v>479</v>
      </c>
      <c r="J42" s="115">
        <v>-35</v>
      </c>
      <c r="K42" s="116">
        <v>-7.3068893528183718</v>
      </c>
    </row>
    <row r="43" spans="1:11" ht="14.1" customHeight="1" x14ac:dyDescent="0.2">
      <c r="A43" s="306" t="s">
        <v>263</v>
      </c>
      <c r="B43" s="307" t="s">
        <v>264</v>
      </c>
      <c r="C43" s="308"/>
      <c r="D43" s="113">
        <v>2.6087654519184458</v>
      </c>
      <c r="E43" s="115">
        <v>325</v>
      </c>
      <c r="F43" s="114">
        <v>399</v>
      </c>
      <c r="G43" s="114">
        <v>339</v>
      </c>
      <c r="H43" s="114">
        <v>446</v>
      </c>
      <c r="I43" s="140">
        <v>332</v>
      </c>
      <c r="J43" s="115">
        <v>-7</v>
      </c>
      <c r="K43" s="116">
        <v>-2.1084337349397591</v>
      </c>
    </row>
    <row r="44" spans="1:11" ht="14.1" customHeight="1" x14ac:dyDescent="0.2">
      <c r="A44" s="306">
        <v>53</v>
      </c>
      <c r="B44" s="307" t="s">
        <v>265</v>
      </c>
      <c r="C44" s="308"/>
      <c r="D44" s="113">
        <v>0.89902070958420288</v>
      </c>
      <c r="E44" s="115">
        <v>112</v>
      </c>
      <c r="F44" s="114">
        <v>698</v>
      </c>
      <c r="G44" s="114">
        <v>113</v>
      </c>
      <c r="H44" s="114">
        <v>185</v>
      </c>
      <c r="I44" s="140">
        <v>118</v>
      </c>
      <c r="J44" s="115">
        <v>-6</v>
      </c>
      <c r="K44" s="116">
        <v>-5.0847457627118642</v>
      </c>
    </row>
    <row r="45" spans="1:11" ht="14.1" customHeight="1" x14ac:dyDescent="0.2">
      <c r="A45" s="306" t="s">
        <v>266</v>
      </c>
      <c r="B45" s="307" t="s">
        <v>267</v>
      </c>
      <c r="C45" s="308"/>
      <c r="D45" s="113">
        <v>0.88296676834162791</v>
      </c>
      <c r="E45" s="115">
        <v>110</v>
      </c>
      <c r="F45" s="114">
        <v>696</v>
      </c>
      <c r="G45" s="114">
        <v>113</v>
      </c>
      <c r="H45" s="114">
        <v>182</v>
      </c>
      <c r="I45" s="140">
        <v>113</v>
      </c>
      <c r="J45" s="115">
        <v>-3</v>
      </c>
      <c r="K45" s="116">
        <v>-2.6548672566371683</v>
      </c>
    </row>
    <row r="46" spans="1:11" ht="14.1" customHeight="1" x14ac:dyDescent="0.2">
      <c r="A46" s="306">
        <v>54</v>
      </c>
      <c r="B46" s="307" t="s">
        <v>268</v>
      </c>
      <c r="C46" s="308"/>
      <c r="D46" s="113">
        <v>3.9572965162947504</v>
      </c>
      <c r="E46" s="115">
        <v>493</v>
      </c>
      <c r="F46" s="114">
        <v>617</v>
      </c>
      <c r="G46" s="114">
        <v>478</v>
      </c>
      <c r="H46" s="114">
        <v>296</v>
      </c>
      <c r="I46" s="140">
        <v>433</v>
      </c>
      <c r="J46" s="115">
        <v>60</v>
      </c>
      <c r="K46" s="116">
        <v>13.856812933025404</v>
      </c>
    </row>
    <row r="47" spans="1:11" ht="14.1" customHeight="1" x14ac:dyDescent="0.2">
      <c r="A47" s="306">
        <v>61</v>
      </c>
      <c r="B47" s="307" t="s">
        <v>269</v>
      </c>
      <c r="C47" s="308"/>
      <c r="D47" s="113">
        <v>2.7612778937229088</v>
      </c>
      <c r="E47" s="115">
        <v>344</v>
      </c>
      <c r="F47" s="114">
        <v>1301</v>
      </c>
      <c r="G47" s="114">
        <v>357</v>
      </c>
      <c r="H47" s="114">
        <v>301</v>
      </c>
      <c r="I47" s="140">
        <v>501</v>
      </c>
      <c r="J47" s="115">
        <v>-157</v>
      </c>
      <c r="K47" s="116">
        <v>-31.337325349301398</v>
      </c>
    </row>
    <row r="48" spans="1:11" ht="14.1" customHeight="1" x14ac:dyDescent="0.2">
      <c r="A48" s="306">
        <v>62</v>
      </c>
      <c r="B48" s="307" t="s">
        <v>270</v>
      </c>
      <c r="C48" s="308"/>
      <c r="D48" s="113">
        <v>7.0476802054904475</v>
      </c>
      <c r="E48" s="115">
        <v>878</v>
      </c>
      <c r="F48" s="114">
        <v>957</v>
      </c>
      <c r="G48" s="114">
        <v>1148</v>
      </c>
      <c r="H48" s="114">
        <v>809</v>
      </c>
      <c r="I48" s="140">
        <v>1017</v>
      </c>
      <c r="J48" s="115">
        <v>-139</v>
      </c>
      <c r="K48" s="116">
        <v>-13.667649950835791</v>
      </c>
    </row>
    <row r="49" spans="1:11" ht="14.1" customHeight="1" x14ac:dyDescent="0.2">
      <c r="A49" s="306">
        <v>63</v>
      </c>
      <c r="B49" s="307" t="s">
        <v>271</v>
      </c>
      <c r="C49" s="308"/>
      <c r="D49" s="113">
        <v>3.5720019264729492</v>
      </c>
      <c r="E49" s="115">
        <v>445</v>
      </c>
      <c r="F49" s="114">
        <v>1378</v>
      </c>
      <c r="G49" s="114">
        <v>2770</v>
      </c>
      <c r="H49" s="114">
        <v>1048</v>
      </c>
      <c r="I49" s="140">
        <v>402</v>
      </c>
      <c r="J49" s="115">
        <v>43</v>
      </c>
      <c r="K49" s="116">
        <v>10.696517412935323</v>
      </c>
    </row>
    <row r="50" spans="1:11" ht="14.1" customHeight="1" x14ac:dyDescent="0.2">
      <c r="A50" s="306" t="s">
        <v>272</v>
      </c>
      <c r="B50" s="307" t="s">
        <v>273</v>
      </c>
      <c r="C50" s="308"/>
      <c r="D50" s="113">
        <v>0.57794188473270192</v>
      </c>
      <c r="E50" s="115">
        <v>72</v>
      </c>
      <c r="F50" s="114">
        <v>75</v>
      </c>
      <c r="G50" s="114">
        <v>82</v>
      </c>
      <c r="H50" s="114">
        <v>52</v>
      </c>
      <c r="I50" s="140">
        <v>66</v>
      </c>
      <c r="J50" s="115">
        <v>6</v>
      </c>
      <c r="K50" s="116">
        <v>9.0909090909090917</v>
      </c>
    </row>
    <row r="51" spans="1:11" ht="14.1" customHeight="1" x14ac:dyDescent="0.2">
      <c r="A51" s="306" t="s">
        <v>274</v>
      </c>
      <c r="B51" s="307" t="s">
        <v>275</v>
      </c>
      <c r="C51" s="308"/>
      <c r="D51" s="113">
        <v>2.5445496869481459</v>
      </c>
      <c r="E51" s="115">
        <v>317</v>
      </c>
      <c r="F51" s="114">
        <v>337</v>
      </c>
      <c r="G51" s="114">
        <v>309</v>
      </c>
      <c r="H51" s="114">
        <v>292</v>
      </c>
      <c r="I51" s="140">
        <v>281</v>
      </c>
      <c r="J51" s="115">
        <v>36</v>
      </c>
      <c r="K51" s="116">
        <v>12.811387900355871</v>
      </c>
    </row>
    <row r="52" spans="1:11" ht="14.1" customHeight="1" x14ac:dyDescent="0.2">
      <c r="A52" s="306">
        <v>71</v>
      </c>
      <c r="B52" s="307" t="s">
        <v>276</v>
      </c>
      <c r="C52" s="308"/>
      <c r="D52" s="113">
        <v>16.15829186065179</v>
      </c>
      <c r="E52" s="115">
        <v>2013</v>
      </c>
      <c r="F52" s="114">
        <v>4664</v>
      </c>
      <c r="G52" s="114">
        <v>1964</v>
      </c>
      <c r="H52" s="114">
        <v>1423</v>
      </c>
      <c r="I52" s="140">
        <v>1977</v>
      </c>
      <c r="J52" s="115">
        <v>36</v>
      </c>
      <c r="K52" s="116">
        <v>1.8209408194233687</v>
      </c>
    </row>
    <row r="53" spans="1:11" ht="14.1" customHeight="1" x14ac:dyDescent="0.2">
      <c r="A53" s="306" t="s">
        <v>277</v>
      </c>
      <c r="B53" s="307" t="s">
        <v>278</v>
      </c>
      <c r="C53" s="308"/>
      <c r="D53" s="113">
        <v>10.097929041579707</v>
      </c>
      <c r="E53" s="115">
        <v>1258</v>
      </c>
      <c r="F53" s="114">
        <v>3292</v>
      </c>
      <c r="G53" s="114">
        <v>1198</v>
      </c>
      <c r="H53" s="114">
        <v>794</v>
      </c>
      <c r="I53" s="140">
        <v>1180</v>
      </c>
      <c r="J53" s="115">
        <v>78</v>
      </c>
      <c r="K53" s="116">
        <v>6.6101694915254239</v>
      </c>
    </row>
    <row r="54" spans="1:11" ht="14.1" customHeight="1" x14ac:dyDescent="0.2">
      <c r="A54" s="306" t="s">
        <v>279</v>
      </c>
      <c r="B54" s="307" t="s">
        <v>280</v>
      </c>
      <c r="C54" s="308"/>
      <c r="D54" s="113">
        <v>5.1934499919730293</v>
      </c>
      <c r="E54" s="115">
        <v>647</v>
      </c>
      <c r="F54" s="114">
        <v>1113</v>
      </c>
      <c r="G54" s="114">
        <v>671</v>
      </c>
      <c r="H54" s="114">
        <v>545</v>
      </c>
      <c r="I54" s="140">
        <v>648</v>
      </c>
      <c r="J54" s="115">
        <v>-1</v>
      </c>
      <c r="K54" s="116">
        <v>-0.15432098765432098</v>
      </c>
    </row>
    <row r="55" spans="1:11" ht="14.1" customHeight="1" x14ac:dyDescent="0.2">
      <c r="A55" s="306">
        <v>72</v>
      </c>
      <c r="B55" s="307" t="s">
        <v>281</v>
      </c>
      <c r="C55" s="308"/>
      <c r="D55" s="113">
        <v>2.2796596564456575</v>
      </c>
      <c r="E55" s="115">
        <v>284</v>
      </c>
      <c r="F55" s="114">
        <v>971</v>
      </c>
      <c r="G55" s="114">
        <v>244</v>
      </c>
      <c r="H55" s="114">
        <v>219</v>
      </c>
      <c r="I55" s="140">
        <v>295</v>
      </c>
      <c r="J55" s="115">
        <v>-11</v>
      </c>
      <c r="K55" s="116">
        <v>-3.7288135593220337</v>
      </c>
    </row>
    <row r="56" spans="1:11" ht="14.1" customHeight="1" x14ac:dyDescent="0.2">
      <c r="A56" s="306" t="s">
        <v>282</v>
      </c>
      <c r="B56" s="307" t="s">
        <v>283</v>
      </c>
      <c r="C56" s="308"/>
      <c r="D56" s="113">
        <v>1.0515331513886659</v>
      </c>
      <c r="E56" s="115">
        <v>131</v>
      </c>
      <c r="F56" s="114">
        <v>130</v>
      </c>
      <c r="G56" s="114">
        <v>116</v>
      </c>
      <c r="H56" s="114">
        <v>98</v>
      </c>
      <c r="I56" s="140">
        <v>133</v>
      </c>
      <c r="J56" s="115">
        <v>-2</v>
      </c>
      <c r="K56" s="116">
        <v>-1.5037593984962405</v>
      </c>
    </row>
    <row r="57" spans="1:11" ht="14.1" customHeight="1" x14ac:dyDescent="0.2">
      <c r="A57" s="306" t="s">
        <v>284</v>
      </c>
      <c r="B57" s="307" t="s">
        <v>285</v>
      </c>
      <c r="C57" s="308"/>
      <c r="D57" s="113">
        <v>1.0113982982822283</v>
      </c>
      <c r="E57" s="115">
        <v>126</v>
      </c>
      <c r="F57" s="114">
        <v>815</v>
      </c>
      <c r="G57" s="114">
        <v>96</v>
      </c>
      <c r="H57" s="114">
        <v>108</v>
      </c>
      <c r="I57" s="140">
        <v>129</v>
      </c>
      <c r="J57" s="115">
        <v>-3</v>
      </c>
      <c r="K57" s="116">
        <v>-2.3255813953488373</v>
      </c>
    </row>
    <row r="58" spans="1:11" ht="14.1" customHeight="1" x14ac:dyDescent="0.2">
      <c r="A58" s="306">
        <v>73</v>
      </c>
      <c r="B58" s="307" t="s">
        <v>286</v>
      </c>
      <c r="C58" s="308"/>
      <c r="D58" s="113">
        <v>1.2120725638144165</v>
      </c>
      <c r="E58" s="115">
        <v>151</v>
      </c>
      <c r="F58" s="114">
        <v>325</v>
      </c>
      <c r="G58" s="114">
        <v>128</v>
      </c>
      <c r="H58" s="114">
        <v>104</v>
      </c>
      <c r="I58" s="140">
        <v>190</v>
      </c>
      <c r="J58" s="115">
        <v>-39</v>
      </c>
      <c r="K58" s="116">
        <v>-20.526315789473685</v>
      </c>
    </row>
    <row r="59" spans="1:11" ht="14.1" customHeight="1" x14ac:dyDescent="0.2">
      <c r="A59" s="306" t="s">
        <v>287</v>
      </c>
      <c r="B59" s="307" t="s">
        <v>288</v>
      </c>
      <c r="C59" s="308"/>
      <c r="D59" s="113">
        <v>0.92310162144806551</v>
      </c>
      <c r="E59" s="115">
        <v>115</v>
      </c>
      <c r="F59" s="114">
        <v>75</v>
      </c>
      <c r="G59" s="114">
        <v>78</v>
      </c>
      <c r="H59" s="114">
        <v>64</v>
      </c>
      <c r="I59" s="140">
        <v>93</v>
      </c>
      <c r="J59" s="115">
        <v>22</v>
      </c>
      <c r="K59" s="116">
        <v>23.655913978494624</v>
      </c>
    </row>
    <row r="60" spans="1:11" ht="14.1" customHeight="1" x14ac:dyDescent="0.2">
      <c r="A60" s="306">
        <v>81</v>
      </c>
      <c r="B60" s="307" t="s">
        <v>289</v>
      </c>
      <c r="C60" s="308"/>
      <c r="D60" s="113">
        <v>4.9686948145769785</v>
      </c>
      <c r="E60" s="115">
        <v>619</v>
      </c>
      <c r="F60" s="114">
        <v>527</v>
      </c>
      <c r="G60" s="114">
        <v>612</v>
      </c>
      <c r="H60" s="114">
        <v>495</v>
      </c>
      <c r="I60" s="140">
        <v>576</v>
      </c>
      <c r="J60" s="115">
        <v>43</v>
      </c>
      <c r="K60" s="116">
        <v>7.4652777777777777</v>
      </c>
    </row>
    <row r="61" spans="1:11" ht="14.1" customHeight="1" x14ac:dyDescent="0.2">
      <c r="A61" s="306" t="s">
        <v>290</v>
      </c>
      <c r="B61" s="307" t="s">
        <v>291</v>
      </c>
      <c r="C61" s="308"/>
      <c r="D61" s="113">
        <v>1.8301493016535559</v>
      </c>
      <c r="E61" s="115">
        <v>228</v>
      </c>
      <c r="F61" s="114">
        <v>148</v>
      </c>
      <c r="G61" s="114">
        <v>235</v>
      </c>
      <c r="H61" s="114">
        <v>142</v>
      </c>
      <c r="I61" s="140">
        <v>234</v>
      </c>
      <c r="J61" s="115">
        <v>-6</v>
      </c>
      <c r="K61" s="116">
        <v>-2.5641025641025643</v>
      </c>
    </row>
    <row r="62" spans="1:11" ht="14.1" customHeight="1" x14ac:dyDescent="0.2">
      <c r="A62" s="306" t="s">
        <v>292</v>
      </c>
      <c r="B62" s="307" t="s">
        <v>293</v>
      </c>
      <c r="C62" s="308"/>
      <c r="D62" s="113">
        <v>1.7177717129555305</v>
      </c>
      <c r="E62" s="115">
        <v>214</v>
      </c>
      <c r="F62" s="114">
        <v>251</v>
      </c>
      <c r="G62" s="114">
        <v>239</v>
      </c>
      <c r="H62" s="114">
        <v>192</v>
      </c>
      <c r="I62" s="140">
        <v>161</v>
      </c>
      <c r="J62" s="115">
        <v>53</v>
      </c>
      <c r="K62" s="116">
        <v>32.919254658385093</v>
      </c>
    </row>
    <row r="63" spans="1:11" ht="14.1" customHeight="1" x14ac:dyDescent="0.2">
      <c r="A63" s="306"/>
      <c r="B63" s="307" t="s">
        <v>294</v>
      </c>
      <c r="C63" s="308"/>
      <c r="D63" s="113">
        <v>1.4368277412104671</v>
      </c>
      <c r="E63" s="115">
        <v>179</v>
      </c>
      <c r="F63" s="114">
        <v>195</v>
      </c>
      <c r="G63" s="114">
        <v>220</v>
      </c>
      <c r="H63" s="114">
        <v>174</v>
      </c>
      <c r="I63" s="140">
        <v>147</v>
      </c>
      <c r="J63" s="115">
        <v>32</v>
      </c>
      <c r="K63" s="116">
        <v>21.768707482993197</v>
      </c>
    </row>
    <row r="64" spans="1:11" ht="14.1" customHeight="1" x14ac:dyDescent="0.2">
      <c r="A64" s="306" t="s">
        <v>295</v>
      </c>
      <c r="B64" s="307" t="s">
        <v>296</v>
      </c>
      <c r="C64" s="308"/>
      <c r="D64" s="113">
        <v>0.49767217851982659</v>
      </c>
      <c r="E64" s="115">
        <v>62</v>
      </c>
      <c r="F64" s="114">
        <v>42</v>
      </c>
      <c r="G64" s="114">
        <v>56</v>
      </c>
      <c r="H64" s="114">
        <v>54</v>
      </c>
      <c r="I64" s="140">
        <v>55</v>
      </c>
      <c r="J64" s="115">
        <v>7</v>
      </c>
      <c r="K64" s="116">
        <v>12.727272727272727</v>
      </c>
    </row>
    <row r="65" spans="1:11" ht="14.1" customHeight="1" x14ac:dyDescent="0.2">
      <c r="A65" s="306" t="s">
        <v>297</v>
      </c>
      <c r="B65" s="307" t="s">
        <v>298</v>
      </c>
      <c r="C65" s="308"/>
      <c r="D65" s="113">
        <v>0.37726761920051372</v>
      </c>
      <c r="E65" s="115">
        <v>47</v>
      </c>
      <c r="F65" s="114">
        <v>37</v>
      </c>
      <c r="G65" s="114">
        <v>33</v>
      </c>
      <c r="H65" s="114">
        <v>52</v>
      </c>
      <c r="I65" s="140">
        <v>69</v>
      </c>
      <c r="J65" s="115">
        <v>-22</v>
      </c>
      <c r="K65" s="116">
        <v>-31.884057971014492</v>
      </c>
    </row>
    <row r="66" spans="1:11" ht="14.1" customHeight="1" x14ac:dyDescent="0.2">
      <c r="A66" s="306">
        <v>82</v>
      </c>
      <c r="B66" s="307" t="s">
        <v>299</v>
      </c>
      <c r="C66" s="308"/>
      <c r="D66" s="113">
        <v>3.2107882485150103</v>
      </c>
      <c r="E66" s="115">
        <v>400</v>
      </c>
      <c r="F66" s="114">
        <v>313</v>
      </c>
      <c r="G66" s="114">
        <v>417</v>
      </c>
      <c r="H66" s="114">
        <v>280</v>
      </c>
      <c r="I66" s="140">
        <v>280</v>
      </c>
      <c r="J66" s="115">
        <v>120</v>
      </c>
      <c r="K66" s="116">
        <v>42.857142857142854</v>
      </c>
    </row>
    <row r="67" spans="1:11" ht="14.1" customHeight="1" x14ac:dyDescent="0.2">
      <c r="A67" s="306" t="s">
        <v>300</v>
      </c>
      <c r="B67" s="307" t="s">
        <v>301</v>
      </c>
      <c r="C67" s="308"/>
      <c r="D67" s="113">
        <v>1.3966928881040295</v>
      </c>
      <c r="E67" s="115">
        <v>174</v>
      </c>
      <c r="F67" s="114">
        <v>201</v>
      </c>
      <c r="G67" s="114">
        <v>262</v>
      </c>
      <c r="H67" s="114">
        <v>189</v>
      </c>
      <c r="I67" s="140">
        <v>147</v>
      </c>
      <c r="J67" s="115">
        <v>27</v>
      </c>
      <c r="K67" s="116">
        <v>18.367346938775512</v>
      </c>
    </row>
    <row r="68" spans="1:11" ht="14.1" customHeight="1" x14ac:dyDescent="0.2">
      <c r="A68" s="306" t="s">
        <v>302</v>
      </c>
      <c r="B68" s="307" t="s">
        <v>303</v>
      </c>
      <c r="C68" s="308"/>
      <c r="D68" s="113">
        <v>1.3324771231337293</v>
      </c>
      <c r="E68" s="115">
        <v>166</v>
      </c>
      <c r="F68" s="114">
        <v>77</v>
      </c>
      <c r="G68" s="114">
        <v>112</v>
      </c>
      <c r="H68" s="114">
        <v>56</v>
      </c>
      <c r="I68" s="140">
        <v>90</v>
      </c>
      <c r="J68" s="115">
        <v>76</v>
      </c>
      <c r="K68" s="116">
        <v>84.444444444444443</v>
      </c>
    </row>
    <row r="69" spans="1:11" ht="14.1" customHeight="1" x14ac:dyDescent="0.2">
      <c r="A69" s="306">
        <v>83</v>
      </c>
      <c r="B69" s="307" t="s">
        <v>304</v>
      </c>
      <c r="C69" s="308"/>
      <c r="D69" s="113">
        <v>3.6763525445496867</v>
      </c>
      <c r="E69" s="115">
        <v>458</v>
      </c>
      <c r="F69" s="114">
        <v>413</v>
      </c>
      <c r="G69" s="114">
        <v>948</v>
      </c>
      <c r="H69" s="114">
        <v>409</v>
      </c>
      <c r="I69" s="140">
        <v>403</v>
      </c>
      <c r="J69" s="115">
        <v>55</v>
      </c>
      <c r="K69" s="116">
        <v>13.647642679900745</v>
      </c>
    </row>
    <row r="70" spans="1:11" ht="14.1" customHeight="1" x14ac:dyDescent="0.2">
      <c r="A70" s="306" t="s">
        <v>305</v>
      </c>
      <c r="B70" s="307" t="s">
        <v>306</v>
      </c>
      <c r="C70" s="308"/>
      <c r="D70" s="113">
        <v>3.1465724835447104</v>
      </c>
      <c r="E70" s="115">
        <v>392</v>
      </c>
      <c r="F70" s="114">
        <v>347</v>
      </c>
      <c r="G70" s="114">
        <v>863</v>
      </c>
      <c r="H70" s="114">
        <v>350</v>
      </c>
      <c r="I70" s="140">
        <v>346</v>
      </c>
      <c r="J70" s="115">
        <v>46</v>
      </c>
      <c r="K70" s="116">
        <v>13.294797687861271</v>
      </c>
    </row>
    <row r="71" spans="1:11" ht="14.1" customHeight="1" x14ac:dyDescent="0.2">
      <c r="A71" s="306"/>
      <c r="B71" s="307" t="s">
        <v>307</v>
      </c>
      <c r="C71" s="308"/>
      <c r="D71" s="113">
        <v>1.7257986835768182</v>
      </c>
      <c r="E71" s="115">
        <v>215</v>
      </c>
      <c r="F71" s="114">
        <v>163</v>
      </c>
      <c r="G71" s="114">
        <v>544</v>
      </c>
      <c r="H71" s="114">
        <v>187</v>
      </c>
      <c r="I71" s="140">
        <v>192</v>
      </c>
      <c r="J71" s="115">
        <v>23</v>
      </c>
      <c r="K71" s="116">
        <v>11.979166666666666</v>
      </c>
    </row>
    <row r="72" spans="1:11" ht="14.1" customHeight="1" x14ac:dyDescent="0.2">
      <c r="A72" s="306">
        <v>84</v>
      </c>
      <c r="B72" s="307" t="s">
        <v>308</v>
      </c>
      <c r="C72" s="308"/>
      <c r="D72" s="113">
        <v>0.71440038529458982</v>
      </c>
      <c r="E72" s="115">
        <v>89</v>
      </c>
      <c r="F72" s="114">
        <v>177</v>
      </c>
      <c r="G72" s="114">
        <v>305</v>
      </c>
      <c r="H72" s="114">
        <v>46</v>
      </c>
      <c r="I72" s="140">
        <v>71</v>
      </c>
      <c r="J72" s="115">
        <v>18</v>
      </c>
      <c r="K72" s="116">
        <v>25.35211267605634</v>
      </c>
    </row>
    <row r="73" spans="1:11" ht="14.1" customHeight="1" x14ac:dyDescent="0.2">
      <c r="A73" s="306" t="s">
        <v>309</v>
      </c>
      <c r="B73" s="307" t="s">
        <v>310</v>
      </c>
      <c r="C73" s="308"/>
      <c r="D73" s="113">
        <v>0.16856638304703805</v>
      </c>
      <c r="E73" s="115">
        <v>21</v>
      </c>
      <c r="F73" s="114">
        <v>14</v>
      </c>
      <c r="G73" s="114">
        <v>151</v>
      </c>
      <c r="H73" s="114">
        <v>7</v>
      </c>
      <c r="I73" s="140">
        <v>8</v>
      </c>
      <c r="J73" s="115">
        <v>13</v>
      </c>
      <c r="K73" s="116">
        <v>162.5</v>
      </c>
    </row>
    <row r="74" spans="1:11" ht="14.1" customHeight="1" x14ac:dyDescent="0.2">
      <c r="A74" s="306" t="s">
        <v>311</v>
      </c>
      <c r="B74" s="307" t="s">
        <v>312</v>
      </c>
      <c r="C74" s="308"/>
      <c r="D74" s="113">
        <v>0.12843152994060042</v>
      </c>
      <c r="E74" s="115">
        <v>16</v>
      </c>
      <c r="F74" s="114">
        <v>122</v>
      </c>
      <c r="G74" s="114">
        <v>80</v>
      </c>
      <c r="H74" s="114">
        <v>12</v>
      </c>
      <c r="I74" s="140">
        <v>12</v>
      </c>
      <c r="J74" s="115">
        <v>4</v>
      </c>
      <c r="K74" s="116">
        <v>33.333333333333336</v>
      </c>
    </row>
    <row r="75" spans="1:11" ht="14.1" customHeight="1" x14ac:dyDescent="0.2">
      <c r="A75" s="306" t="s">
        <v>313</v>
      </c>
      <c r="B75" s="307" t="s">
        <v>314</v>
      </c>
      <c r="C75" s="308"/>
      <c r="D75" s="113">
        <v>2.4080911863862579E-2</v>
      </c>
      <c r="E75" s="115">
        <v>3</v>
      </c>
      <c r="F75" s="114">
        <v>4</v>
      </c>
      <c r="G75" s="114">
        <v>3</v>
      </c>
      <c r="H75" s="114" t="s">
        <v>513</v>
      </c>
      <c r="I75" s="140" t="s">
        <v>513</v>
      </c>
      <c r="J75" s="115" t="s">
        <v>513</v>
      </c>
      <c r="K75" s="116" t="s">
        <v>513</v>
      </c>
    </row>
    <row r="76" spans="1:11" ht="14.1" customHeight="1" x14ac:dyDescent="0.2">
      <c r="A76" s="306">
        <v>91</v>
      </c>
      <c r="B76" s="307" t="s">
        <v>315</v>
      </c>
      <c r="C76" s="308"/>
      <c r="D76" s="113">
        <v>6.421576497030021E-2</v>
      </c>
      <c r="E76" s="115">
        <v>8</v>
      </c>
      <c r="F76" s="114">
        <v>277</v>
      </c>
      <c r="G76" s="114">
        <v>9</v>
      </c>
      <c r="H76" s="114">
        <v>13</v>
      </c>
      <c r="I76" s="140">
        <v>11</v>
      </c>
      <c r="J76" s="115">
        <v>-3</v>
      </c>
      <c r="K76" s="116">
        <v>-27.272727272727273</v>
      </c>
    </row>
    <row r="77" spans="1:11" ht="14.1" customHeight="1" x14ac:dyDescent="0.2">
      <c r="A77" s="306">
        <v>92</v>
      </c>
      <c r="B77" s="307" t="s">
        <v>316</v>
      </c>
      <c r="C77" s="308"/>
      <c r="D77" s="113">
        <v>1.1478567988441162</v>
      </c>
      <c r="E77" s="115">
        <v>143</v>
      </c>
      <c r="F77" s="114">
        <v>292</v>
      </c>
      <c r="G77" s="114">
        <v>175</v>
      </c>
      <c r="H77" s="114">
        <v>129</v>
      </c>
      <c r="I77" s="140">
        <v>194</v>
      </c>
      <c r="J77" s="115">
        <v>-51</v>
      </c>
      <c r="K77" s="116">
        <v>-26.288659793814432</v>
      </c>
    </row>
    <row r="78" spans="1:11" ht="14.1" customHeight="1" x14ac:dyDescent="0.2">
      <c r="A78" s="306">
        <v>93</v>
      </c>
      <c r="B78" s="307" t="s">
        <v>317</v>
      </c>
      <c r="C78" s="308"/>
      <c r="D78" s="113">
        <v>0.31305185423021353</v>
      </c>
      <c r="E78" s="115">
        <v>39</v>
      </c>
      <c r="F78" s="114">
        <v>286</v>
      </c>
      <c r="G78" s="114">
        <v>66</v>
      </c>
      <c r="H78" s="114">
        <v>28</v>
      </c>
      <c r="I78" s="140">
        <v>47</v>
      </c>
      <c r="J78" s="115">
        <v>-8</v>
      </c>
      <c r="K78" s="116">
        <v>-17.021276595744681</v>
      </c>
    </row>
    <row r="79" spans="1:11" ht="14.1" customHeight="1" x14ac:dyDescent="0.2">
      <c r="A79" s="306">
        <v>94</v>
      </c>
      <c r="B79" s="307" t="s">
        <v>318</v>
      </c>
      <c r="C79" s="308"/>
      <c r="D79" s="113">
        <v>0.12040455931931289</v>
      </c>
      <c r="E79" s="115">
        <v>15</v>
      </c>
      <c r="F79" s="114">
        <v>21</v>
      </c>
      <c r="G79" s="114">
        <v>8</v>
      </c>
      <c r="H79" s="114" t="s">
        <v>513</v>
      </c>
      <c r="I79" s="140">
        <v>16</v>
      </c>
      <c r="J79" s="115">
        <v>-1</v>
      </c>
      <c r="K79" s="116">
        <v>-6.25</v>
      </c>
    </row>
    <row r="80" spans="1:11" ht="14.1" customHeight="1" x14ac:dyDescent="0.2">
      <c r="A80" s="306" t="s">
        <v>319</v>
      </c>
      <c r="B80" s="307" t="s">
        <v>320</v>
      </c>
      <c r="C80" s="308"/>
      <c r="D80" s="113" t="s">
        <v>513</v>
      </c>
      <c r="E80" s="115" t="s">
        <v>513</v>
      </c>
      <c r="F80" s="114">
        <v>0</v>
      </c>
      <c r="G80" s="114" t="s">
        <v>513</v>
      </c>
      <c r="H80" s="114" t="s">
        <v>513</v>
      </c>
      <c r="I80" s="140" t="s">
        <v>513</v>
      </c>
      <c r="J80" s="115" t="s">
        <v>513</v>
      </c>
      <c r="K80" s="116" t="s">
        <v>513</v>
      </c>
    </row>
    <row r="81" spans="1:11" ht="14.1" customHeight="1" x14ac:dyDescent="0.2">
      <c r="A81" s="310" t="s">
        <v>321</v>
      </c>
      <c r="B81" s="311" t="s">
        <v>333</v>
      </c>
      <c r="C81" s="312"/>
      <c r="D81" s="125" t="s">
        <v>513</v>
      </c>
      <c r="E81" s="143" t="s">
        <v>513</v>
      </c>
      <c r="F81" s="144">
        <v>13</v>
      </c>
      <c r="G81" s="144">
        <v>13</v>
      </c>
      <c r="H81" s="144">
        <v>12</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154636</v>
      </c>
      <c r="C10" s="114">
        <v>97219</v>
      </c>
      <c r="D10" s="114">
        <v>57417</v>
      </c>
      <c r="E10" s="114">
        <v>127913</v>
      </c>
      <c r="F10" s="114">
        <v>25123</v>
      </c>
      <c r="G10" s="114">
        <v>16066</v>
      </c>
      <c r="H10" s="114">
        <v>39395</v>
      </c>
      <c r="I10" s="115">
        <v>36796</v>
      </c>
      <c r="J10" s="114">
        <v>23520</v>
      </c>
      <c r="K10" s="114">
        <v>13276</v>
      </c>
      <c r="L10" s="422">
        <v>9225</v>
      </c>
      <c r="M10" s="423">
        <v>10061</v>
      </c>
    </row>
    <row r="11" spans="1:13" ht="11.1" customHeight="1" x14ac:dyDescent="0.2">
      <c r="A11" s="421" t="s">
        <v>387</v>
      </c>
      <c r="B11" s="115">
        <v>155025</v>
      </c>
      <c r="C11" s="114">
        <v>97556</v>
      </c>
      <c r="D11" s="114">
        <v>57469</v>
      </c>
      <c r="E11" s="114">
        <v>128131</v>
      </c>
      <c r="F11" s="114">
        <v>25302</v>
      </c>
      <c r="G11" s="114">
        <v>15806</v>
      </c>
      <c r="H11" s="114">
        <v>40138</v>
      </c>
      <c r="I11" s="115">
        <v>37325</v>
      </c>
      <c r="J11" s="114">
        <v>23810</v>
      </c>
      <c r="K11" s="114">
        <v>13515</v>
      </c>
      <c r="L11" s="422">
        <v>7196</v>
      </c>
      <c r="M11" s="423">
        <v>7380</v>
      </c>
    </row>
    <row r="12" spans="1:13" ht="11.1" customHeight="1" x14ac:dyDescent="0.2">
      <c r="A12" s="421" t="s">
        <v>388</v>
      </c>
      <c r="B12" s="115">
        <v>156292</v>
      </c>
      <c r="C12" s="114">
        <v>98454</v>
      </c>
      <c r="D12" s="114">
        <v>57838</v>
      </c>
      <c r="E12" s="114">
        <v>129307</v>
      </c>
      <c r="F12" s="114">
        <v>25329</v>
      </c>
      <c r="G12" s="114">
        <v>16799</v>
      </c>
      <c r="H12" s="114">
        <v>40686</v>
      </c>
      <c r="I12" s="115">
        <v>37155</v>
      </c>
      <c r="J12" s="114">
        <v>23278</v>
      </c>
      <c r="K12" s="114">
        <v>13877</v>
      </c>
      <c r="L12" s="422">
        <v>12551</v>
      </c>
      <c r="M12" s="423">
        <v>11653</v>
      </c>
    </row>
    <row r="13" spans="1:13" s="110" customFormat="1" ht="11.1" customHeight="1" x14ac:dyDescent="0.2">
      <c r="A13" s="421" t="s">
        <v>389</v>
      </c>
      <c r="B13" s="115">
        <v>155805</v>
      </c>
      <c r="C13" s="114">
        <v>98005</v>
      </c>
      <c r="D13" s="114">
        <v>57800</v>
      </c>
      <c r="E13" s="114">
        <v>128241</v>
      </c>
      <c r="F13" s="114">
        <v>25900</v>
      </c>
      <c r="G13" s="114">
        <v>15779</v>
      </c>
      <c r="H13" s="114">
        <v>41291</v>
      </c>
      <c r="I13" s="115">
        <v>36877</v>
      </c>
      <c r="J13" s="114">
        <v>22967</v>
      </c>
      <c r="K13" s="114">
        <v>13910</v>
      </c>
      <c r="L13" s="422">
        <v>8071</v>
      </c>
      <c r="M13" s="423">
        <v>8960</v>
      </c>
    </row>
    <row r="14" spans="1:13" ht="15" customHeight="1" x14ac:dyDescent="0.2">
      <c r="A14" s="421" t="s">
        <v>390</v>
      </c>
      <c r="B14" s="115">
        <v>155794</v>
      </c>
      <c r="C14" s="114">
        <v>97918</v>
      </c>
      <c r="D14" s="114">
        <v>57876</v>
      </c>
      <c r="E14" s="114">
        <v>125370</v>
      </c>
      <c r="F14" s="114">
        <v>28847</v>
      </c>
      <c r="G14" s="114">
        <v>15370</v>
      </c>
      <c r="H14" s="114">
        <v>42014</v>
      </c>
      <c r="I14" s="115">
        <v>36346</v>
      </c>
      <c r="J14" s="114">
        <v>22537</v>
      </c>
      <c r="K14" s="114">
        <v>13809</v>
      </c>
      <c r="L14" s="422">
        <v>9606</v>
      </c>
      <c r="M14" s="423">
        <v>9725</v>
      </c>
    </row>
    <row r="15" spans="1:13" ht="11.1" customHeight="1" x14ac:dyDescent="0.2">
      <c r="A15" s="421" t="s">
        <v>387</v>
      </c>
      <c r="B15" s="115">
        <v>156670</v>
      </c>
      <c r="C15" s="114">
        <v>98559</v>
      </c>
      <c r="D15" s="114">
        <v>58111</v>
      </c>
      <c r="E15" s="114">
        <v>125747</v>
      </c>
      <c r="F15" s="114">
        <v>29443</v>
      </c>
      <c r="G15" s="114">
        <v>15159</v>
      </c>
      <c r="H15" s="114">
        <v>42858</v>
      </c>
      <c r="I15" s="115">
        <v>36659</v>
      </c>
      <c r="J15" s="114">
        <v>22692</v>
      </c>
      <c r="K15" s="114">
        <v>13967</v>
      </c>
      <c r="L15" s="422">
        <v>8316</v>
      </c>
      <c r="M15" s="423">
        <v>7814</v>
      </c>
    </row>
    <row r="16" spans="1:13" ht="11.1" customHeight="1" x14ac:dyDescent="0.2">
      <c r="A16" s="421" t="s">
        <v>388</v>
      </c>
      <c r="B16" s="115">
        <v>158957</v>
      </c>
      <c r="C16" s="114">
        <v>99909</v>
      </c>
      <c r="D16" s="114">
        <v>59048</v>
      </c>
      <c r="E16" s="114">
        <v>127899</v>
      </c>
      <c r="F16" s="114">
        <v>29798</v>
      </c>
      <c r="G16" s="114">
        <v>16429</v>
      </c>
      <c r="H16" s="114">
        <v>43540</v>
      </c>
      <c r="I16" s="115">
        <v>36753</v>
      </c>
      <c r="J16" s="114">
        <v>22285</v>
      </c>
      <c r="K16" s="114">
        <v>14468</v>
      </c>
      <c r="L16" s="422">
        <v>13516</v>
      </c>
      <c r="M16" s="423">
        <v>11834</v>
      </c>
    </row>
    <row r="17" spans="1:13" s="110" customFormat="1" ht="11.1" customHeight="1" x14ac:dyDescent="0.2">
      <c r="A17" s="421" t="s">
        <v>389</v>
      </c>
      <c r="B17" s="115">
        <v>158621</v>
      </c>
      <c r="C17" s="114">
        <v>99254</v>
      </c>
      <c r="D17" s="114">
        <v>59367</v>
      </c>
      <c r="E17" s="114">
        <v>128101</v>
      </c>
      <c r="F17" s="114">
        <v>30180</v>
      </c>
      <c r="G17" s="114">
        <v>15993</v>
      </c>
      <c r="H17" s="114">
        <v>44074</v>
      </c>
      <c r="I17" s="115">
        <v>37168</v>
      </c>
      <c r="J17" s="114">
        <v>22527</v>
      </c>
      <c r="K17" s="114">
        <v>14641</v>
      </c>
      <c r="L17" s="422">
        <v>8587</v>
      </c>
      <c r="M17" s="423">
        <v>9154</v>
      </c>
    </row>
    <row r="18" spans="1:13" ht="15" customHeight="1" x14ac:dyDescent="0.2">
      <c r="A18" s="421" t="s">
        <v>391</v>
      </c>
      <c r="B18" s="115">
        <v>159569</v>
      </c>
      <c r="C18" s="114">
        <v>99835</v>
      </c>
      <c r="D18" s="114">
        <v>59734</v>
      </c>
      <c r="E18" s="114">
        <v>128282</v>
      </c>
      <c r="F18" s="114">
        <v>30908</v>
      </c>
      <c r="G18" s="114">
        <v>16332</v>
      </c>
      <c r="H18" s="114">
        <v>44658</v>
      </c>
      <c r="I18" s="115">
        <v>36995</v>
      </c>
      <c r="J18" s="114">
        <v>22439</v>
      </c>
      <c r="K18" s="114">
        <v>14556</v>
      </c>
      <c r="L18" s="422">
        <v>11019</v>
      </c>
      <c r="M18" s="423">
        <v>10460</v>
      </c>
    </row>
    <row r="19" spans="1:13" ht="11.1" customHeight="1" x14ac:dyDescent="0.2">
      <c r="A19" s="421" t="s">
        <v>387</v>
      </c>
      <c r="B19" s="115">
        <v>160462</v>
      </c>
      <c r="C19" s="114">
        <v>100443</v>
      </c>
      <c r="D19" s="114">
        <v>60019</v>
      </c>
      <c r="E19" s="114">
        <v>128744</v>
      </c>
      <c r="F19" s="114">
        <v>31427</v>
      </c>
      <c r="G19" s="114">
        <v>15975</v>
      </c>
      <c r="H19" s="114">
        <v>45649</v>
      </c>
      <c r="I19" s="115">
        <v>37259</v>
      </c>
      <c r="J19" s="114">
        <v>22494</v>
      </c>
      <c r="K19" s="114">
        <v>14765</v>
      </c>
      <c r="L19" s="422">
        <v>8671</v>
      </c>
      <c r="M19" s="423">
        <v>8007</v>
      </c>
    </row>
    <row r="20" spans="1:13" ht="11.1" customHeight="1" x14ac:dyDescent="0.2">
      <c r="A20" s="421" t="s">
        <v>388</v>
      </c>
      <c r="B20" s="115">
        <v>161822</v>
      </c>
      <c r="C20" s="114">
        <v>101113</v>
      </c>
      <c r="D20" s="114">
        <v>60709</v>
      </c>
      <c r="E20" s="114">
        <v>129964</v>
      </c>
      <c r="F20" s="114">
        <v>31466</v>
      </c>
      <c r="G20" s="114">
        <v>17006</v>
      </c>
      <c r="H20" s="114">
        <v>46153</v>
      </c>
      <c r="I20" s="115">
        <v>37303</v>
      </c>
      <c r="J20" s="114">
        <v>22148</v>
      </c>
      <c r="K20" s="114">
        <v>15155</v>
      </c>
      <c r="L20" s="422">
        <v>13354</v>
      </c>
      <c r="M20" s="423">
        <v>12269</v>
      </c>
    </row>
    <row r="21" spans="1:13" s="110" customFormat="1" ht="11.1" customHeight="1" x14ac:dyDescent="0.2">
      <c r="A21" s="421" t="s">
        <v>389</v>
      </c>
      <c r="B21" s="115">
        <v>160927</v>
      </c>
      <c r="C21" s="114">
        <v>100195</v>
      </c>
      <c r="D21" s="114">
        <v>60732</v>
      </c>
      <c r="E21" s="114">
        <v>129277</v>
      </c>
      <c r="F21" s="114">
        <v>31598</v>
      </c>
      <c r="G21" s="114">
        <v>16608</v>
      </c>
      <c r="H21" s="114">
        <v>46631</v>
      </c>
      <c r="I21" s="115">
        <v>37569</v>
      </c>
      <c r="J21" s="114">
        <v>22344</v>
      </c>
      <c r="K21" s="114">
        <v>15225</v>
      </c>
      <c r="L21" s="422">
        <v>7948</v>
      </c>
      <c r="M21" s="423">
        <v>9387</v>
      </c>
    </row>
    <row r="22" spans="1:13" ht="15" customHeight="1" x14ac:dyDescent="0.2">
      <c r="A22" s="421" t="s">
        <v>392</v>
      </c>
      <c r="B22" s="115">
        <v>160574</v>
      </c>
      <c r="C22" s="114">
        <v>100179</v>
      </c>
      <c r="D22" s="114">
        <v>60395</v>
      </c>
      <c r="E22" s="114">
        <v>128799</v>
      </c>
      <c r="F22" s="114">
        <v>31519</v>
      </c>
      <c r="G22" s="114">
        <v>15926</v>
      </c>
      <c r="H22" s="114">
        <v>47234</v>
      </c>
      <c r="I22" s="115">
        <v>37209</v>
      </c>
      <c r="J22" s="114">
        <v>22278</v>
      </c>
      <c r="K22" s="114">
        <v>14931</v>
      </c>
      <c r="L22" s="422">
        <v>8863</v>
      </c>
      <c r="M22" s="423">
        <v>9486</v>
      </c>
    </row>
    <row r="23" spans="1:13" ht="11.1" customHeight="1" x14ac:dyDescent="0.2">
      <c r="A23" s="421" t="s">
        <v>387</v>
      </c>
      <c r="B23" s="115">
        <v>160960</v>
      </c>
      <c r="C23" s="114">
        <v>100350</v>
      </c>
      <c r="D23" s="114">
        <v>60610</v>
      </c>
      <c r="E23" s="114">
        <v>128839</v>
      </c>
      <c r="F23" s="114">
        <v>31804</v>
      </c>
      <c r="G23" s="114">
        <v>15558</v>
      </c>
      <c r="H23" s="114">
        <v>48002</v>
      </c>
      <c r="I23" s="115">
        <v>37595</v>
      </c>
      <c r="J23" s="114">
        <v>22497</v>
      </c>
      <c r="K23" s="114">
        <v>15098</v>
      </c>
      <c r="L23" s="422">
        <v>7644</v>
      </c>
      <c r="M23" s="423">
        <v>7436</v>
      </c>
    </row>
    <row r="24" spans="1:13" ht="11.1" customHeight="1" x14ac:dyDescent="0.2">
      <c r="A24" s="421" t="s">
        <v>388</v>
      </c>
      <c r="B24" s="115">
        <v>163268</v>
      </c>
      <c r="C24" s="114">
        <v>101363</v>
      </c>
      <c r="D24" s="114">
        <v>61905</v>
      </c>
      <c r="E24" s="114">
        <v>129606</v>
      </c>
      <c r="F24" s="114">
        <v>32214</v>
      </c>
      <c r="G24" s="114">
        <v>16639</v>
      </c>
      <c r="H24" s="114">
        <v>48932</v>
      </c>
      <c r="I24" s="115">
        <v>38374</v>
      </c>
      <c r="J24" s="114">
        <v>22551</v>
      </c>
      <c r="K24" s="114">
        <v>15823</v>
      </c>
      <c r="L24" s="422">
        <v>14294</v>
      </c>
      <c r="M24" s="423">
        <v>12745</v>
      </c>
    </row>
    <row r="25" spans="1:13" s="110" customFormat="1" ht="11.1" customHeight="1" x14ac:dyDescent="0.2">
      <c r="A25" s="421" t="s">
        <v>389</v>
      </c>
      <c r="B25" s="115">
        <v>163001</v>
      </c>
      <c r="C25" s="114">
        <v>101146</v>
      </c>
      <c r="D25" s="114">
        <v>61855</v>
      </c>
      <c r="E25" s="114">
        <v>128802</v>
      </c>
      <c r="F25" s="114">
        <v>32549</v>
      </c>
      <c r="G25" s="114">
        <v>16309</v>
      </c>
      <c r="H25" s="114">
        <v>49480</v>
      </c>
      <c r="I25" s="115">
        <v>38935</v>
      </c>
      <c r="J25" s="114">
        <v>23039</v>
      </c>
      <c r="K25" s="114">
        <v>15896</v>
      </c>
      <c r="L25" s="422">
        <v>8752</v>
      </c>
      <c r="M25" s="423">
        <v>9115</v>
      </c>
    </row>
    <row r="26" spans="1:13" ht="15" customHeight="1" x14ac:dyDescent="0.2">
      <c r="A26" s="421" t="s">
        <v>393</v>
      </c>
      <c r="B26" s="115">
        <v>162994</v>
      </c>
      <c r="C26" s="114">
        <v>101101</v>
      </c>
      <c r="D26" s="114">
        <v>61893</v>
      </c>
      <c r="E26" s="114">
        <v>128499</v>
      </c>
      <c r="F26" s="114">
        <v>32854</v>
      </c>
      <c r="G26" s="114">
        <v>15861</v>
      </c>
      <c r="H26" s="114">
        <v>50146</v>
      </c>
      <c r="I26" s="115">
        <v>39135</v>
      </c>
      <c r="J26" s="114">
        <v>23269</v>
      </c>
      <c r="K26" s="114">
        <v>15866</v>
      </c>
      <c r="L26" s="422">
        <v>9261</v>
      </c>
      <c r="M26" s="423">
        <v>9135</v>
      </c>
    </row>
    <row r="27" spans="1:13" ht="11.1" customHeight="1" x14ac:dyDescent="0.2">
      <c r="A27" s="421" t="s">
        <v>387</v>
      </c>
      <c r="B27" s="115">
        <v>163858</v>
      </c>
      <c r="C27" s="114">
        <v>101811</v>
      </c>
      <c r="D27" s="114">
        <v>62047</v>
      </c>
      <c r="E27" s="114">
        <v>129021</v>
      </c>
      <c r="F27" s="114">
        <v>33210</v>
      </c>
      <c r="G27" s="114">
        <v>15616</v>
      </c>
      <c r="H27" s="114">
        <v>50981</v>
      </c>
      <c r="I27" s="115">
        <v>39882</v>
      </c>
      <c r="J27" s="114">
        <v>23797</v>
      </c>
      <c r="K27" s="114">
        <v>16085</v>
      </c>
      <c r="L27" s="422">
        <v>8385</v>
      </c>
      <c r="M27" s="423">
        <v>7830</v>
      </c>
    </row>
    <row r="28" spans="1:13" ht="11.1" customHeight="1" x14ac:dyDescent="0.2">
      <c r="A28" s="421" t="s">
        <v>388</v>
      </c>
      <c r="B28" s="115">
        <v>166282</v>
      </c>
      <c r="C28" s="114">
        <v>103236</v>
      </c>
      <c r="D28" s="114">
        <v>63046</v>
      </c>
      <c r="E28" s="114">
        <v>132471</v>
      </c>
      <c r="F28" s="114">
        <v>33455</v>
      </c>
      <c r="G28" s="114">
        <v>16831</v>
      </c>
      <c r="H28" s="114">
        <v>51512</v>
      </c>
      <c r="I28" s="115">
        <v>39966</v>
      </c>
      <c r="J28" s="114">
        <v>23335</v>
      </c>
      <c r="K28" s="114">
        <v>16631</v>
      </c>
      <c r="L28" s="422">
        <v>13894</v>
      </c>
      <c r="M28" s="423">
        <v>12164</v>
      </c>
    </row>
    <row r="29" spans="1:13" s="110" customFormat="1" ht="11.1" customHeight="1" x14ac:dyDescent="0.2">
      <c r="A29" s="421" t="s">
        <v>389</v>
      </c>
      <c r="B29" s="115">
        <v>166273</v>
      </c>
      <c r="C29" s="114">
        <v>103017</v>
      </c>
      <c r="D29" s="114">
        <v>63256</v>
      </c>
      <c r="E29" s="114">
        <v>132037</v>
      </c>
      <c r="F29" s="114">
        <v>33933</v>
      </c>
      <c r="G29" s="114">
        <v>16624</v>
      </c>
      <c r="H29" s="114">
        <v>51973</v>
      </c>
      <c r="I29" s="115">
        <v>40368</v>
      </c>
      <c r="J29" s="114">
        <v>23682</v>
      </c>
      <c r="K29" s="114">
        <v>16686</v>
      </c>
      <c r="L29" s="422">
        <v>8854</v>
      </c>
      <c r="M29" s="423">
        <v>8747</v>
      </c>
    </row>
    <row r="30" spans="1:13" ht="15" customHeight="1" x14ac:dyDescent="0.2">
      <c r="A30" s="421" t="s">
        <v>394</v>
      </c>
      <c r="B30" s="115">
        <v>166868</v>
      </c>
      <c r="C30" s="114">
        <v>103346</v>
      </c>
      <c r="D30" s="114">
        <v>63522</v>
      </c>
      <c r="E30" s="114">
        <v>132468</v>
      </c>
      <c r="F30" s="114">
        <v>34341</v>
      </c>
      <c r="G30" s="114">
        <v>16064</v>
      </c>
      <c r="H30" s="114">
        <v>52765</v>
      </c>
      <c r="I30" s="115">
        <v>39662</v>
      </c>
      <c r="J30" s="114">
        <v>23191</v>
      </c>
      <c r="K30" s="114">
        <v>16471</v>
      </c>
      <c r="L30" s="422">
        <v>10080</v>
      </c>
      <c r="M30" s="423">
        <v>9879</v>
      </c>
    </row>
    <row r="31" spans="1:13" ht="11.1" customHeight="1" x14ac:dyDescent="0.2">
      <c r="A31" s="421" t="s">
        <v>387</v>
      </c>
      <c r="B31" s="115">
        <v>168200</v>
      </c>
      <c r="C31" s="114">
        <v>104235</v>
      </c>
      <c r="D31" s="114">
        <v>63965</v>
      </c>
      <c r="E31" s="114">
        <v>133316</v>
      </c>
      <c r="F31" s="114">
        <v>34837</v>
      </c>
      <c r="G31" s="114">
        <v>16075</v>
      </c>
      <c r="H31" s="114">
        <v>53486</v>
      </c>
      <c r="I31" s="115">
        <v>39857</v>
      </c>
      <c r="J31" s="114">
        <v>23350</v>
      </c>
      <c r="K31" s="114">
        <v>16507</v>
      </c>
      <c r="L31" s="422">
        <v>8974</v>
      </c>
      <c r="M31" s="423">
        <v>8021</v>
      </c>
    </row>
    <row r="32" spans="1:13" ht="11.1" customHeight="1" x14ac:dyDescent="0.2">
      <c r="A32" s="421" t="s">
        <v>388</v>
      </c>
      <c r="B32" s="115">
        <v>171042</v>
      </c>
      <c r="C32" s="114">
        <v>105824</v>
      </c>
      <c r="D32" s="114">
        <v>65218</v>
      </c>
      <c r="E32" s="114">
        <v>135843</v>
      </c>
      <c r="F32" s="114">
        <v>35166</v>
      </c>
      <c r="G32" s="114">
        <v>17053</v>
      </c>
      <c r="H32" s="114">
        <v>54385</v>
      </c>
      <c r="I32" s="115">
        <v>39695</v>
      </c>
      <c r="J32" s="114">
        <v>22856</v>
      </c>
      <c r="K32" s="114">
        <v>16839</v>
      </c>
      <c r="L32" s="422">
        <v>15958</v>
      </c>
      <c r="M32" s="423">
        <v>14280</v>
      </c>
    </row>
    <row r="33" spans="1:13" s="110" customFormat="1" ht="11.1" customHeight="1" x14ac:dyDescent="0.2">
      <c r="A33" s="421" t="s">
        <v>389</v>
      </c>
      <c r="B33" s="115">
        <v>171476</v>
      </c>
      <c r="C33" s="114">
        <v>106012</v>
      </c>
      <c r="D33" s="114">
        <v>65464</v>
      </c>
      <c r="E33" s="114">
        <v>135619</v>
      </c>
      <c r="F33" s="114">
        <v>35838</v>
      </c>
      <c r="G33" s="114">
        <v>16916</v>
      </c>
      <c r="H33" s="114">
        <v>54733</v>
      </c>
      <c r="I33" s="115">
        <v>39887</v>
      </c>
      <c r="J33" s="114">
        <v>23146</v>
      </c>
      <c r="K33" s="114">
        <v>16741</v>
      </c>
      <c r="L33" s="422">
        <v>9770</v>
      </c>
      <c r="M33" s="423">
        <v>9528</v>
      </c>
    </row>
    <row r="34" spans="1:13" ht="15" customHeight="1" x14ac:dyDescent="0.2">
      <c r="A34" s="421" t="s">
        <v>395</v>
      </c>
      <c r="B34" s="115">
        <v>172209</v>
      </c>
      <c r="C34" s="114">
        <v>106589</v>
      </c>
      <c r="D34" s="114">
        <v>65620</v>
      </c>
      <c r="E34" s="114">
        <v>136034</v>
      </c>
      <c r="F34" s="114">
        <v>36163</v>
      </c>
      <c r="G34" s="114">
        <v>16416</v>
      </c>
      <c r="H34" s="114">
        <v>55634</v>
      </c>
      <c r="I34" s="115">
        <v>39426</v>
      </c>
      <c r="J34" s="114">
        <v>22749</v>
      </c>
      <c r="K34" s="114">
        <v>16677</v>
      </c>
      <c r="L34" s="422">
        <v>12078</v>
      </c>
      <c r="M34" s="423">
        <v>11591</v>
      </c>
    </row>
    <row r="35" spans="1:13" ht="11.1" customHeight="1" x14ac:dyDescent="0.2">
      <c r="A35" s="421" t="s">
        <v>387</v>
      </c>
      <c r="B35" s="115">
        <v>173721</v>
      </c>
      <c r="C35" s="114">
        <v>107831</v>
      </c>
      <c r="D35" s="114">
        <v>65890</v>
      </c>
      <c r="E35" s="114">
        <v>137097</v>
      </c>
      <c r="F35" s="114">
        <v>36619</v>
      </c>
      <c r="G35" s="114">
        <v>16181</v>
      </c>
      <c r="H35" s="114">
        <v>56652</v>
      </c>
      <c r="I35" s="115">
        <v>39778</v>
      </c>
      <c r="J35" s="114">
        <v>22935</v>
      </c>
      <c r="K35" s="114">
        <v>16843</v>
      </c>
      <c r="L35" s="422">
        <v>10395</v>
      </c>
      <c r="M35" s="423">
        <v>9251</v>
      </c>
    </row>
    <row r="36" spans="1:13" ht="11.1" customHeight="1" x14ac:dyDescent="0.2">
      <c r="A36" s="421" t="s">
        <v>388</v>
      </c>
      <c r="B36" s="115">
        <v>175945</v>
      </c>
      <c r="C36" s="114">
        <v>109044</v>
      </c>
      <c r="D36" s="114">
        <v>66901</v>
      </c>
      <c r="E36" s="114">
        <v>139026</v>
      </c>
      <c r="F36" s="114">
        <v>36916</v>
      </c>
      <c r="G36" s="114">
        <v>17518</v>
      </c>
      <c r="H36" s="114">
        <v>57090</v>
      </c>
      <c r="I36" s="115">
        <v>39648</v>
      </c>
      <c r="J36" s="114">
        <v>22446</v>
      </c>
      <c r="K36" s="114">
        <v>17202</v>
      </c>
      <c r="L36" s="422">
        <v>15537</v>
      </c>
      <c r="M36" s="423">
        <v>13711</v>
      </c>
    </row>
    <row r="37" spans="1:13" s="110" customFormat="1" ht="11.1" customHeight="1" x14ac:dyDescent="0.2">
      <c r="A37" s="421" t="s">
        <v>389</v>
      </c>
      <c r="B37" s="115">
        <v>176194</v>
      </c>
      <c r="C37" s="114">
        <v>109090</v>
      </c>
      <c r="D37" s="114">
        <v>67104</v>
      </c>
      <c r="E37" s="114">
        <v>138660</v>
      </c>
      <c r="F37" s="114">
        <v>37534</v>
      </c>
      <c r="G37" s="114">
        <v>17420</v>
      </c>
      <c r="H37" s="114">
        <v>57541</v>
      </c>
      <c r="I37" s="115">
        <v>39657</v>
      </c>
      <c r="J37" s="114">
        <v>22501</v>
      </c>
      <c r="K37" s="114">
        <v>17156</v>
      </c>
      <c r="L37" s="422">
        <v>10128</v>
      </c>
      <c r="M37" s="423">
        <v>9735</v>
      </c>
    </row>
    <row r="38" spans="1:13" ht="15" customHeight="1" x14ac:dyDescent="0.2">
      <c r="A38" s="424" t="s">
        <v>396</v>
      </c>
      <c r="B38" s="115">
        <v>176472</v>
      </c>
      <c r="C38" s="114">
        <v>109205</v>
      </c>
      <c r="D38" s="114">
        <v>67267</v>
      </c>
      <c r="E38" s="114">
        <v>138837</v>
      </c>
      <c r="F38" s="114">
        <v>37635</v>
      </c>
      <c r="G38" s="114">
        <v>16953</v>
      </c>
      <c r="H38" s="114">
        <v>57988</v>
      </c>
      <c r="I38" s="115">
        <v>39526</v>
      </c>
      <c r="J38" s="114">
        <v>22416</v>
      </c>
      <c r="K38" s="114">
        <v>17110</v>
      </c>
      <c r="L38" s="422">
        <v>11886</v>
      </c>
      <c r="M38" s="423">
        <v>12154</v>
      </c>
    </row>
    <row r="39" spans="1:13" ht="11.1" customHeight="1" x14ac:dyDescent="0.2">
      <c r="A39" s="421" t="s">
        <v>387</v>
      </c>
      <c r="B39" s="115">
        <v>176949</v>
      </c>
      <c r="C39" s="114">
        <v>109558</v>
      </c>
      <c r="D39" s="114">
        <v>67391</v>
      </c>
      <c r="E39" s="114">
        <v>139047</v>
      </c>
      <c r="F39" s="114">
        <v>37902</v>
      </c>
      <c r="G39" s="114">
        <v>16499</v>
      </c>
      <c r="H39" s="114">
        <v>58561</v>
      </c>
      <c r="I39" s="115">
        <v>39840</v>
      </c>
      <c r="J39" s="114">
        <v>22686</v>
      </c>
      <c r="K39" s="114">
        <v>17154</v>
      </c>
      <c r="L39" s="422">
        <v>10269</v>
      </c>
      <c r="M39" s="423">
        <v>9925</v>
      </c>
    </row>
    <row r="40" spans="1:13" ht="11.1" customHeight="1" x14ac:dyDescent="0.2">
      <c r="A40" s="424" t="s">
        <v>388</v>
      </c>
      <c r="B40" s="115">
        <v>179625</v>
      </c>
      <c r="C40" s="114">
        <v>111083</v>
      </c>
      <c r="D40" s="114">
        <v>68542</v>
      </c>
      <c r="E40" s="114">
        <v>141463</v>
      </c>
      <c r="F40" s="114">
        <v>38162</v>
      </c>
      <c r="G40" s="114">
        <v>17770</v>
      </c>
      <c r="H40" s="114">
        <v>59394</v>
      </c>
      <c r="I40" s="115">
        <v>40276</v>
      </c>
      <c r="J40" s="114">
        <v>22530</v>
      </c>
      <c r="K40" s="114">
        <v>17746</v>
      </c>
      <c r="L40" s="422">
        <v>16474</v>
      </c>
      <c r="M40" s="423">
        <v>14553</v>
      </c>
    </row>
    <row r="41" spans="1:13" s="110" customFormat="1" ht="11.1" customHeight="1" x14ac:dyDescent="0.2">
      <c r="A41" s="421" t="s">
        <v>389</v>
      </c>
      <c r="B41" s="115">
        <v>179937</v>
      </c>
      <c r="C41" s="114">
        <v>111163</v>
      </c>
      <c r="D41" s="114">
        <v>68774</v>
      </c>
      <c r="E41" s="114">
        <v>141243</v>
      </c>
      <c r="F41" s="114">
        <v>38694</v>
      </c>
      <c r="G41" s="114">
        <v>17557</v>
      </c>
      <c r="H41" s="114">
        <v>59751</v>
      </c>
      <c r="I41" s="115">
        <v>41014</v>
      </c>
      <c r="J41" s="114">
        <v>23113</v>
      </c>
      <c r="K41" s="114">
        <v>17901</v>
      </c>
      <c r="L41" s="422">
        <v>10450</v>
      </c>
      <c r="M41" s="423">
        <v>10327</v>
      </c>
    </row>
    <row r="42" spans="1:13" ht="15" customHeight="1" x14ac:dyDescent="0.2">
      <c r="A42" s="421" t="s">
        <v>397</v>
      </c>
      <c r="B42" s="115">
        <v>180593</v>
      </c>
      <c r="C42" s="114">
        <v>111549</v>
      </c>
      <c r="D42" s="114">
        <v>69044</v>
      </c>
      <c r="E42" s="114">
        <v>141554</v>
      </c>
      <c r="F42" s="114">
        <v>39039</v>
      </c>
      <c r="G42" s="114">
        <v>17165</v>
      </c>
      <c r="H42" s="114">
        <v>60287</v>
      </c>
      <c r="I42" s="115">
        <v>41232</v>
      </c>
      <c r="J42" s="114">
        <v>23275</v>
      </c>
      <c r="K42" s="114">
        <v>17957</v>
      </c>
      <c r="L42" s="422">
        <v>12489</v>
      </c>
      <c r="M42" s="423">
        <v>11972</v>
      </c>
    </row>
    <row r="43" spans="1:13" ht="11.1" customHeight="1" x14ac:dyDescent="0.2">
      <c r="A43" s="421" t="s">
        <v>387</v>
      </c>
      <c r="B43" s="115">
        <v>181261</v>
      </c>
      <c r="C43" s="114">
        <v>112218</v>
      </c>
      <c r="D43" s="114">
        <v>69043</v>
      </c>
      <c r="E43" s="114">
        <v>142170</v>
      </c>
      <c r="F43" s="114">
        <v>39091</v>
      </c>
      <c r="G43" s="114">
        <v>17070</v>
      </c>
      <c r="H43" s="114">
        <v>60722</v>
      </c>
      <c r="I43" s="115">
        <v>39703</v>
      </c>
      <c r="J43" s="114">
        <v>21756</v>
      </c>
      <c r="K43" s="114">
        <v>17947</v>
      </c>
      <c r="L43" s="422">
        <v>10774</v>
      </c>
      <c r="M43" s="423">
        <v>10249</v>
      </c>
    </row>
    <row r="44" spans="1:13" ht="11.1" customHeight="1" x14ac:dyDescent="0.2">
      <c r="A44" s="421" t="s">
        <v>388</v>
      </c>
      <c r="B44" s="115">
        <v>183040</v>
      </c>
      <c r="C44" s="114">
        <v>113274</v>
      </c>
      <c r="D44" s="114">
        <v>69766</v>
      </c>
      <c r="E44" s="114">
        <v>144141</v>
      </c>
      <c r="F44" s="114">
        <v>38899</v>
      </c>
      <c r="G44" s="114">
        <v>18162</v>
      </c>
      <c r="H44" s="114">
        <v>61118</v>
      </c>
      <c r="I44" s="115">
        <v>38778</v>
      </c>
      <c r="J44" s="114">
        <v>20803</v>
      </c>
      <c r="K44" s="114">
        <v>17975</v>
      </c>
      <c r="L44" s="422">
        <v>19164</v>
      </c>
      <c r="M44" s="423">
        <v>17533</v>
      </c>
    </row>
    <row r="45" spans="1:13" s="110" customFormat="1" ht="11.1" customHeight="1" x14ac:dyDescent="0.2">
      <c r="A45" s="421" t="s">
        <v>389</v>
      </c>
      <c r="B45" s="115">
        <v>183398</v>
      </c>
      <c r="C45" s="114">
        <v>113394</v>
      </c>
      <c r="D45" s="114">
        <v>70004</v>
      </c>
      <c r="E45" s="114">
        <v>143935</v>
      </c>
      <c r="F45" s="114">
        <v>39463</v>
      </c>
      <c r="G45" s="114">
        <v>17948</v>
      </c>
      <c r="H45" s="114">
        <v>61524</v>
      </c>
      <c r="I45" s="115">
        <v>39027</v>
      </c>
      <c r="J45" s="114">
        <v>20911</v>
      </c>
      <c r="K45" s="114">
        <v>18116</v>
      </c>
      <c r="L45" s="422">
        <v>12718</v>
      </c>
      <c r="M45" s="423">
        <v>12760</v>
      </c>
    </row>
    <row r="46" spans="1:13" ht="15" customHeight="1" x14ac:dyDescent="0.2">
      <c r="A46" s="421" t="s">
        <v>398</v>
      </c>
      <c r="B46" s="115">
        <v>183934</v>
      </c>
      <c r="C46" s="114">
        <v>113844</v>
      </c>
      <c r="D46" s="114">
        <v>70090</v>
      </c>
      <c r="E46" s="114">
        <v>144273</v>
      </c>
      <c r="F46" s="114">
        <v>39661</v>
      </c>
      <c r="G46" s="114">
        <v>17638</v>
      </c>
      <c r="H46" s="114">
        <v>62125</v>
      </c>
      <c r="I46" s="115">
        <v>38827</v>
      </c>
      <c r="J46" s="114">
        <v>20794</v>
      </c>
      <c r="K46" s="114">
        <v>18033</v>
      </c>
      <c r="L46" s="422">
        <v>13228</v>
      </c>
      <c r="M46" s="423">
        <v>12903</v>
      </c>
    </row>
    <row r="47" spans="1:13" ht="11.1" customHeight="1" x14ac:dyDescent="0.2">
      <c r="A47" s="421" t="s">
        <v>387</v>
      </c>
      <c r="B47" s="115">
        <v>184122</v>
      </c>
      <c r="C47" s="114">
        <v>113888</v>
      </c>
      <c r="D47" s="114">
        <v>70234</v>
      </c>
      <c r="E47" s="114">
        <v>144376</v>
      </c>
      <c r="F47" s="114">
        <v>39746</v>
      </c>
      <c r="G47" s="114">
        <v>17460</v>
      </c>
      <c r="H47" s="114">
        <v>62442</v>
      </c>
      <c r="I47" s="115">
        <v>39264</v>
      </c>
      <c r="J47" s="114">
        <v>20930</v>
      </c>
      <c r="K47" s="114">
        <v>18334</v>
      </c>
      <c r="L47" s="422">
        <v>10932</v>
      </c>
      <c r="M47" s="423">
        <v>10928</v>
      </c>
    </row>
    <row r="48" spans="1:13" ht="11.1" customHeight="1" x14ac:dyDescent="0.2">
      <c r="A48" s="421" t="s">
        <v>388</v>
      </c>
      <c r="B48" s="115">
        <v>185808</v>
      </c>
      <c r="C48" s="114">
        <v>114736</v>
      </c>
      <c r="D48" s="114">
        <v>71072</v>
      </c>
      <c r="E48" s="114">
        <v>145944</v>
      </c>
      <c r="F48" s="114">
        <v>39864</v>
      </c>
      <c r="G48" s="114">
        <v>18702</v>
      </c>
      <c r="H48" s="114">
        <v>62854</v>
      </c>
      <c r="I48" s="115">
        <v>39020</v>
      </c>
      <c r="J48" s="114">
        <v>20426</v>
      </c>
      <c r="K48" s="114">
        <v>18594</v>
      </c>
      <c r="L48" s="422">
        <v>17871</v>
      </c>
      <c r="M48" s="423">
        <v>16438</v>
      </c>
    </row>
    <row r="49" spans="1:17" s="110" customFormat="1" ht="11.1" customHeight="1" x14ac:dyDescent="0.2">
      <c r="A49" s="421" t="s">
        <v>389</v>
      </c>
      <c r="B49" s="115">
        <v>184376</v>
      </c>
      <c r="C49" s="114">
        <v>113536</v>
      </c>
      <c r="D49" s="114">
        <v>70840</v>
      </c>
      <c r="E49" s="114">
        <v>144240</v>
      </c>
      <c r="F49" s="114">
        <v>40136</v>
      </c>
      <c r="G49" s="114">
        <v>17892</v>
      </c>
      <c r="H49" s="114">
        <v>63016</v>
      </c>
      <c r="I49" s="115">
        <v>39138</v>
      </c>
      <c r="J49" s="114">
        <v>20629</v>
      </c>
      <c r="K49" s="114">
        <v>18509</v>
      </c>
      <c r="L49" s="422">
        <v>51719</v>
      </c>
      <c r="M49" s="423">
        <v>53311</v>
      </c>
    </row>
    <row r="50" spans="1:17" ht="15" customHeight="1" x14ac:dyDescent="0.2">
      <c r="A50" s="421" t="s">
        <v>399</v>
      </c>
      <c r="B50" s="143">
        <v>183704</v>
      </c>
      <c r="C50" s="144">
        <v>113042</v>
      </c>
      <c r="D50" s="144">
        <v>70662</v>
      </c>
      <c r="E50" s="144">
        <v>143617</v>
      </c>
      <c r="F50" s="144">
        <v>40087</v>
      </c>
      <c r="G50" s="144">
        <v>17292</v>
      </c>
      <c r="H50" s="144">
        <v>63254</v>
      </c>
      <c r="I50" s="143">
        <v>37798</v>
      </c>
      <c r="J50" s="144">
        <v>19784</v>
      </c>
      <c r="K50" s="144">
        <v>18014</v>
      </c>
      <c r="L50" s="425">
        <v>10981</v>
      </c>
      <c r="M50" s="426">
        <v>12458</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520</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-0.12504485304511401</v>
      </c>
      <c r="C6" s="479">
        <f>'Tabelle 3.3'!J11</f>
        <v>-2.6502176320601643</v>
      </c>
      <c r="D6" s="480">
        <f t="shared" ref="D6:E9" si="0">IF(OR(AND(B6&gt;=-50,B6&lt;=50),ISNUMBER(B6)=FALSE),B6,"")</f>
        <v>-0.12504485304511401</v>
      </c>
      <c r="E6" s="480">
        <f t="shared" si="0"/>
        <v>-2.6502176320601643</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0.77822269034374059</v>
      </c>
      <c r="C7" s="479">
        <f>'Tabelle 3.1'!J23</f>
        <v>-2.6975865719528453</v>
      </c>
      <c r="D7" s="480">
        <f t="shared" si="0"/>
        <v>0.77822269034374059</v>
      </c>
      <c r="E7" s="480">
        <f>IF(OR(AND(C7&gt;=-50,C7&lt;=50),ISNUMBER(C7)=FALSE),C7,"")</f>
        <v>-2.6975865719528453</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-0.12504485304511401</v>
      </c>
      <c r="C14" s="479">
        <f>'Tabelle 3.3'!J11</f>
        <v>-2.6502176320601643</v>
      </c>
      <c r="D14" s="480">
        <f>IF(OR(AND(B14&gt;=-50,B14&lt;=50),ISNUMBER(B14)=FALSE),B14,"")</f>
        <v>-0.12504485304511401</v>
      </c>
      <c r="E14" s="480">
        <f>IF(OR(AND(C14&gt;=-50,C14&lt;=50),ISNUMBER(C14)=FALSE),C14,"")</f>
        <v>-2.6502176320601643</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10.091743119266056</v>
      </c>
      <c r="C15" s="479">
        <f>'Tabelle 3.3'!J12</f>
        <v>7.7981651376146788</v>
      </c>
      <c r="D15" s="480">
        <f t="shared" ref="D15:E45" si="3">IF(OR(AND(B15&gt;=-50,B15&lt;=50),ISNUMBER(B15)=FALSE),B15,"")</f>
        <v>10.091743119266056</v>
      </c>
      <c r="E15" s="480">
        <f t="shared" si="3"/>
        <v>7.7981651376146788</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-10.500963391136802</v>
      </c>
      <c r="C16" s="479">
        <f>'Tabelle 3.3'!J13</f>
        <v>-0.38610038610038611</v>
      </c>
      <c r="D16" s="480">
        <f t="shared" si="3"/>
        <v>-10.500963391136802</v>
      </c>
      <c r="E16" s="480">
        <f t="shared" si="3"/>
        <v>-0.38610038610038611</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-11.007628042135853</v>
      </c>
      <c r="C17" s="479">
        <f>'Tabelle 3.3'!J14</f>
        <v>-7.6120319214241867</v>
      </c>
      <c r="D17" s="480">
        <f t="shared" si="3"/>
        <v>-11.007628042135853</v>
      </c>
      <c r="E17" s="480">
        <f t="shared" si="3"/>
        <v>-7.6120319214241867</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-0.19642506383814576</v>
      </c>
      <c r="C18" s="479">
        <f>'Tabelle 3.3'!J15</f>
        <v>-8.8382038488952244</v>
      </c>
      <c r="D18" s="480">
        <f t="shared" si="3"/>
        <v>-0.19642506383814576</v>
      </c>
      <c r="E18" s="480">
        <f t="shared" si="3"/>
        <v>-8.8382038488952244</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-12.234437064262522</v>
      </c>
      <c r="C19" s="479">
        <f>'Tabelle 3.3'!J16</f>
        <v>-6.6625155666251556</v>
      </c>
      <c r="D19" s="480">
        <f t="shared" si="3"/>
        <v>-12.234437064262522</v>
      </c>
      <c r="E19" s="480">
        <f t="shared" si="3"/>
        <v>-6.6625155666251556</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-4.671675922901013</v>
      </c>
      <c r="C20" s="479">
        <f>'Tabelle 3.3'!J17</f>
        <v>-6.8273092369477908</v>
      </c>
      <c r="D20" s="480">
        <f t="shared" si="3"/>
        <v>-4.671675922901013</v>
      </c>
      <c r="E20" s="480">
        <f t="shared" si="3"/>
        <v>-6.8273092369477908</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2.5918225918225919</v>
      </c>
      <c r="C21" s="479">
        <f>'Tabelle 3.3'!J18</f>
        <v>-0.68917987594762231</v>
      </c>
      <c r="D21" s="480">
        <f t="shared" si="3"/>
        <v>2.5918225918225919</v>
      </c>
      <c r="E21" s="480">
        <f t="shared" si="3"/>
        <v>-0.68917987594762231</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31.059337797619047</v>
      </c>
      <c r="C22" s="479">
        <f>'Tabelle 3.3'!J19</f>
        <v>-3.1771247021445591E-2</v>
      </c>
      <c r="D22" s="480">
        <f t="shared" si="3"/>
        <v>31.059337797619047</v>
      </c>
      <c r="E22" s="480">
        <f t="shared" si="3"/>
        <v>-3.1771247021445591E-2</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2.3386034255599473</v>
      </c>
      <c r="C23" s="479">
        <f>'Tabelle 3.3'!J20</f>
        <v>-5.668016194331984</v>
      </c>
      <c r="D23" s="480">
        <f t="shared" si="3"/>
        <v>2.3386034255599473</v>
      </c>
      <c r="E23" s="480">
        <f t="shared" si="3"/>
        <v>-5.668016194331984</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1.1738401341531581</v>
      </c>
      <c r="C24" s="479">
        <f>'Tabelle 3.3'!J21</f>
        <v>-1.4043300175541251</v>
      </c>
      <c r="D24" s="480">
        <f t="shared" si="3"/>
        <v>1.1738401341531581</v>
      </c>
      <c r="E24" s="480">
        <f t="shared" si="3"/>
        <v>-1.4043300175541251</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1.8569150148097517</v>
      </c>
      <c r="C25" s="479">
        <f>'Tabelle 3.3'!J22</f>
        <v>-7.1964017991004496</v>
      </c>
      <c r="D25" s="480">
        <f t="shared" si="3"/>
        <v>1.8569150148097517</v>
      </c>
      <c r="E25" s="480">
        <f t="shared" si="3"/>
        <v>-7.1964017991004496</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1.149047931713723</v>
      </c>
      <c r="C26" s="479">
        <f>'Tabelle 3.3'!J23</f>
        <v>5.0147492625368733</v>
      </c>
      <c r="D26" s="480">
        <f t="shared" si="3"/>
        <v>1.149047931713723</v>
      </c>
      <c r="E26" s="480">
        <f t="shared" si="3"/>
        <v>5.0147492625368733</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-2.7716804940659996</v>
      </c>
      <c r="C27" s="479">
        <f>'Tabelle 3.3'!J24</f>
        <v>0.13178703215603585</v>
      </c>
      <c r="D27" s="480">
        <f t="shared" si="3"/>
        <v>-2.7716804940659996</v>
      </c>
      <c r="E27" s="480">
        <f t="shared" si="3"/>
        <v>0.13178703215603585</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0.43859649122807015</v>
      </c>
      <c r="C28" s="479">
        <f>'Tabelle 3.3'!J25</f>
        <v>-3.5378772736358184</v>
      </c>
      <c r="D28" s="480">
        <f t="shared" si="3"/>
        <v>0.43859649122807015</v>
      </c>
      <c r="E28" s="480">
        <f t="shared" si="3"/>
        <v>-3.5378772736358184</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-6.5835411471321699</v>
      </c>
      <c r="C29" s="479">
        <f>'Tabelle 3.3'!J26</f>
        <v>-24.615384615384617</v>
      </c>
      <c r="D29" s="480">
        <f t="shared" si="3"/>
        <v>-6.5835411471321699</v>
      </c>
      <c r="E29" s="480">
        <f t="shared" si="3"/>
        <v>-24.615384615384617</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2.6263052420630735</v>
      </c>
      <c r="C30" s="479">
        <f>'Tabelle 3.3'!J27</f>
        <v>-2.4311183144246353</v>
      </c>
      <c r="D30" s="480">
        <f t="shared" si="3"/>
        <v>2.6263052420630735</v>
      </c>
      <c r="E30" s="480">
        <f t="shared" si="3"/>
        <v>-2.4311183144246353</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1.0602205258693809</v>
      </c>
      <c r="C31" s="479">
        <f>'Tabelle 3.3'!J28</f>
        <v>-7.5367647058823533</v>
      </c>
      <c r="D31" s="480">
        <f t="shared" si="3"/>
        <v>1.0602205258693809</v>
      </c>
      <c r="E31" s="480">
        <f t="shared" si="3"/>
        <v>-7.5367647058823533</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4.2441054091539527</v>
      </c>
      <c r="C32" s="479">
        <f>'Tabelle 3.3'!J29</f>
        <v>-0.17261219792865362</v>
      </c>
      <c r="D32" s="480">
        <f t="shared" si="3"/>
        <v>4.2441054091539527</v>
      </c>
      <c r="E32" s="480">
        <f t="shared" si="3"/>
        <v>-0.17261219792865362</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2.1118498240125145</v>
      </c>
      <c r="C33" s="479">
        <f>'Tabelle 3.3'!J30</f>
        <v>-0.42016806722689076</v>
      </c>
      <c r="D33" s="480">
        <f t="shared" si="3"/>
        <v>2.1118498240125145</v>
      </c>
      <c r="E33" s="480">
        <f t="shared" si="3"/>
        <v>-0.42016806722689076</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8.0827067669172941</v>
      </c>
      <c r="C34" s="479">
        <f>'Tabelle 3.3'!J31</f>
        <v>-3.8896426956128449</v>
      </c>
      <c r="D34" s="480">
        <f t="shared" si="3"/>
        <v>8.0827067669172941</v>
      </c>
      <c r="E34" s="480">
        <f t="shared" si="3"/>
        <v>-3.8896426956128449</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f>'Tabelle 2.3'!J32</f>
        <v>0</v>
      </c>
      <c r="C35" s="479" t="str">
        <f>'Tabelle 3.3'!J32</f>
        <v>*</v>
      </c>
      <c r="D35" s="480">
        <f t="shared" si="3"/>
        <v>0</v>
      </c>
      <c r="E35" s="480" t="str">
        <f t="shared" si="3"/>
        <v>*</v>
      </c>
      <c r="F35" s="475" t="str">
        <f t="shared" si="4"/>
        <v/>
      </c>
      <c r="G35" s="475" t="str">
        <f t="shared" si="4"/>
        <v/>
      </c>
      <c r="H35" s="481" t="str">
        <f t="shared" si="5"/>
        <v/>
      </c>
      <c r="I35" s="481">
        <f t="shared" si="5"/>
        <v>-0.75</v>
      </c>
      <c r="J35" s="475" t="e">
        <f t="shared" si="6"/>
        <v>#N/A</v>
      </c>
      <c r="K35" s="475" t="e">
        <f t="shared" si="7"/>
        <v>#N/A</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10.091743119266056</v>
      </c>
      <c r="C37" s="479">
        <f>'Tabelle 3.3'!J34</f>
        <v>7.7981651376146788</v>
      </c>
      <c r="D37" s="480">
        <f t="shared" si="3"/>
        <v>10.091743119266056</v>
      </c>
      <c r="E37" s="480">
        <f t="shared" si="3"/>
        <v>7.7981651376146788</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-9.7278081942966868</v>
      </c>
      <c r="C38" s="479">
        <f>'Tabelle 3.3'!J35</f>
        <v>-5.2133655394524956</v>
      </c>
      <c r="D38" s="480">
        <f t="shared" si="3"/>
        <v>-9.7278081942966868</v>
      </c>
      <c r="E38" s="480">
        <f t="shared" si="3"/>
        <v>-5.2133655394524956</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6.7949511431197136</v>
      </c>
      <c r="C39" s="479">
        <f>'Tabelle 3.3'!J36</f>
        <v>-2.339476813317479</v>
      </c>
      <c r="D39" s="480">
        <f t="shared" si="3"/>
        <v>6.7949511431197136</v>
      </c>
      <c r="E39" s="480">
        <f t="shared" si="3"/>
        <v>-2.339476813317479</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6.7949511431197136</v>
      </c>
      <c r="C45" s="479">
        <f>'Tabelle 3.3'!J36</f>
        <v>-2.339476813317479</v>
      </c>
      <c r="D45" s="480">
        <f t="shared" si="3"/>
        <v>6.7949511431197136</v>
      </c>
      <c r="E45" s="480">
        <f t="shared" si="3"/>
        <v>-2.339476813317479</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162994</v>
      </c>
      <c r="C51" s="486">
        <v>23269</v>
      </c>
      <c r="D51" s="486">
        <v>15866</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163858</v>
      </c>
      <c r="C52" s="486">
        <v>23797</v>
      </c>
      <c r="D52" s="486">
        <v>16085</v>
      </c>
      <c r="E52" s="487">
        <f t="shared" ref="E52:G70" si="11">IF($A$51=37802,IF(COUNTBLANK(B$51:B$70)&gt;0,#N/A,B52/B$51*100),IF(COUNTBLANK(B$51:B$75)&gt;0,#N/A,B52/B$51*100))</f>
        <v>100.53008086187221</v>
      </c>
      <c r="F52" s="487">
        <f t="shared" si="11"/>
        <v>102.26911341269501</v>
      </c>
      <c r="G52" s="487">
        <f t="shared" si="11"/>
        <v>101.3803100970629</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166282</v>
      </c>
      <c r="C53" s="486">
        <v>23335</v>
      </c>
      <c r="D53" s="486">
        <v>16631</v>
      </c>
      <c r="E53" s="487">
        <f t="shared" si="11"/>
        <v>102.0172521687915</v>
      </c>
      <c r="F53" s="487">
        <f t="shared" si="11"/>
        <v>100.28363917658687</v>
      </c>
      <c r="G53" s="487">
        <f t="shared" si="11"/>
        <v>104.82163116097315</v>
      </c>
      <c r="H53" s="488">
        <f>IF(ISERROR(L53)=TRUE,IF(MONTH(A53)=MONTH(MAX(A$51:A$75)),A53,""),"")</f>
        <v>41883</v>
      </c>
      <c r="I53" s="487">
        <f t="shared" si="12"/>
        <v>102.0172521687915</v>
      </c>
      <c r="J53" s="487">
        <f t="shared" si="10"/>
        <v>100.28363917658687</v>
      </c>
      <c r="K53" s="487">
        <f t="shared" si="10"/>
        <v>104.82163116097315</v>
      </c>
      <c r="L53" s="487" t="e">
        <f t="shared" si="13"/>
        <v>#N/A</v>
      </c>
    </row>
    <row r="54" spans="1:14" ht="15" customHeight="1" x14ac:dyDescent="0.2">
      <c r="A54" s="489" t="s">
        <v>462</v>
      </c>
      <c r="B54" s="486">
        <v>166273</v>
      </c>
      <c r="C54" s="486">
        <v>23682</v>
      </c>
      <c r="D54" s="486">
        <v>16686</v>
      </c>
      <c r="E54" s="487">
        <f t="shared" si="11"/>
        <v>102.01173049314698</v>
      </c>
      <c r="F54" s="487">
        <f t="shared" si="11"/>
        <v>101.77489363530879</v>
      </c>
      <c r="G54" s="487">
        <f t="shared" si="11"/>
        <v>105.16828438169672</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166868</v>
      </c>
      <c r="C55" s="486">
        <v>23191</v>
      </c>
      <c r="D55" s="486">
        <v>16471</v>
      </c>
      <c r="E55" s="487">
        <f t="shared" si="11"/>
        <v>102.37677460520018</v>
      </c>
      <c r="F55" s="487">
        <f t="shared" si="11"/>
        <v>99.664790064033696</v>
      </c>
      <c r="G55" s="487">
        <f t="shared" si="11"/>
        <v>103.81318542795917</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168200</v>
      </c>
      <c r="C56" s="486">
        <v>23350</v>
      </c>
      <c r="D56" s="486">
        <v>16507</v>
      </c>
      <c r="E56" s="487">
        <f t="shared" si="11"/>
        <v>103.19398260058652</v>
      </c>
      <c r="F56" s="487">
        <f t="shared" si="11"/>
        <v>100.34810262581118</v>
      </c>
      <c r="G56" s="487">
        <f t="shared" si="11"/>
        <v>104.04008571788729</v>
      </c>
      <c r="H56" s="488" t="str">
        <f t="shared" si="14"/>
        <v/>
      </c>
      <c r="I56" s="487" t="str">
        <f t="shared" si="12"/>
        <v/>
      </c>
      <c r="J56" s="487" t="str">
        <f t="shared" si="10"/>
        <v/>
      </c>
      <c r="K56" s="487" t="str">
        <f t="shared" si="10"/>
        <v/>
      </c>
      <c r="L56" s="487" t="e">
        <f t="shared" si="13"/>
        <v>#N/A</v>
      </c>
    </row>
    <row r="57" spans="1:14" ht="15" customHeight="1" x14ac:dyDescent="0.2">
      <c r="A57" s="489">
        <v>42248</v>
      </c>
      <c r="B57" s="486">
        <v>171042</v>
      </c>
      <c r="C57" s="486">
        <v>22856</v>
      </c>
      <c r="D57" s="486">
        <v>16839</v>
      </c>
      <c r="E57" s="487">
        <f t="shared" si="11"/>
        <v>104.93760506521713</v>
      </c>
      <c r="F57" s="487">
        <f t="shared" si="11"/>
        <v>98.225106364691214</v>
      </c>
      <c r="G57" s="487">
        <f t="shared" si="11"/>
        <v>106.13261061389134</v>
      </c>
      <c r="H57" s="488">
        <f t="shared" si="14"/>
        <v>42248</v>
      </c>
      <c r="I57" s="487">
        <f t="shared" si="12"/>
        <v>104.93760506521713</v>
      </c>
      <c r="J57" s="487">
        <f t="shared" si="10"/>
        <v>98.225106364691214</v>
      </c>
      <c r="K57" s="487">
        <f t="shared" si="10"/>
        <v>106.13261061389134</v>
      </c>
      <c r="L57" s="487" t="e">
        <f t="shared" si="13"/>
        <v>#N/A</v>
      </c>
    </row>
    <row r="58" spans="1:14" ht="15" customHeight="1" x14ac:dyDescent="0.2">
      <c r="A58" s="489" t="s">
        <v>465</v>
      </c>
      <c r="B58" s="486">
        <v>171476</v>
      </c>
      <c r="C58" s="486">
        <v>23146</v>
      </c>
      <c r="D58" s="486">
        <v>16741</v>
      </c>
      <c r="E58" s="487">
        <f t="shared" si="11"/>
        <v>105.20387253518535</v>
      </c>
      <c r="F58" s="487">
        <f t="shared" si="11"/>
        <v>99.471399716360821</v>
      </c>
      <c r="G58" s="487">
        <f t="shared" si="11"/>
        <v>105.51493760242028</v>
      </c>
      <c r="H58" s="488" t="str">
        <f t="shared" si="14"/>
        <v/>
      </c>
      <c r="I58" s="487" t="str">
        <f t="shared" si="12"/>
        <v/>
      </c>
      <c r="J58" s="487" t="str">
        <f t="shared" si="10"/>
        <v/>
      </c>
      <c r="K58" s="487" t="str">
        <f t="shared" si="10"/>
        <v/>
      </c>
      <c r="L58" s="487" t="e">
        <f t="shared" si="13"/>
        <v>#N/A</v>
      </c>
    </row>
    <row r="59" spans="1:14" ht="15" customHeight="1" x14ac:dyDescent="0.2">
      <c r="A59" s="489" t="s">
        <v>466</v>
      </c>
      <c r="B59" s="486">
        <v>172209</v>
      </c>
      <c r="C59" s="486">
        <v>22749</v>
      </c>
      <c r="D59" s="486">
        <v>16677</v>
      </c>
      <c r="E59" s="487">
        <f t="shared" si="11"/>
        <v>105.65358234045425</v>
      </c>
      <c r="F59" s="487">
        <f t="shared" si="11"/>
        <v>97.765267093557952</v>
      </c>
      <c r="G59" s="487">
        <f t="shared" si="11"/>
        <v>105.11155930921467</v>
      </c>
      <c r="H59" s="488" t="str">
        <f t="shared" si="14"/>
        <v/>
      </c>
      <c r="I59" s="487" t="str">
        <f t="shared" si="12"/>
        <v/>
      </c>
      <c r="J59" s="487" t="str">
        <f t="shared" si="10"/>
        <v/>
      </c>
      <c r="K59" s="487" t="str">
        <f t="shared" si="10"/>
        <v/>
      </c>
      <c r="L59" s="487" t="e">
        <f t="shared" si="13"/>
        <v>#N/A</v>
      </c>
    </row>
    <row r="60" spans="1:14" ht="15" customHeight="1" x14ac:dyDescent="0.2">
      <c r="A60" s="489" t="s">
        <v>467</v>
      </c>
      <c r="B60" s="486">
        <v>173721</v>
      </c>
      <c r="C60" s="486">
        <v>22935</v>
      </c>
      <c r="D60" s="486">
        <v>16843</v>
      </c>
      <c r="E60" s="487">
        <f t="shared" si="11"/>
        <v>106.58122384873063</v>
      </c>
      <c r="F60" s="487">
        <f t="shared" si="11"/>
        <v>98.564613863939144</v>
      </c>
      <c r="G60" s="487">
        <f t="shared" si="11"/>
        <v>106.15782175721668</v>
      </c>
      <c r="H60" s="488" t="str">
        <f t="shared" si="14"/>
        <v/>
      </c>
      <c r="I60" s="487" t="str">
        <f t="shared" si="12"/>
        <v/>
      </c>
      <c r="J60" s="487" t="str">
        <f t="shared" si="10"/>
        <v/>
      </c>
      <c r="K60" s="487" t="str">
        <f t="shared" si="10"/>
        <v/>
      </c>
      <c r="L60" s="487" t="e">
        <f t="shared" si="13"/>
        <v>#N/A</v>
      </c>
    </row>
    <row r="61" spans="1:14" ht="15" customHeight="1" x14ac:dyDescent="0.2">
      <c r="A61" s="489">
        <v>42614</v>
      </c>
      <c r="B61" s="486">
        <v>175945</v>
      </c>
      <c r="C61" s="486">
        <v>22446</v>
      </c>
      <c r="D61" s="486">
        <v>17202</v>
      </c>
      <c r="E61" s="487">
        <f t="shared" si="11"/>
        <v>107.94569125243873</v>
      </c>
      <c r="F61" s="487">
        <f t="shared" si="11"/>
        <v>96.463105419227304</v>
      </c>
      <c r="G61" s="487">
        <f t="shared" si="11"/>
        <v>108.42052187066685</v>
      </c>
      <c r="H61" s="488">
        <f t="shared" si="14"/>
        <v>42614</v>
      </c>
      <c r="I61" s="487">
        <f t="shared" si="12"/>
        <v>107.94569125243873</v>
      </c>
      <c r="J61" s="487">
        <f t="shared" si="10"/>
        <v>96.463105419227304</v>
      </c>
      <c r="K61" s="487">
        <f t="shared" si="10"/>
        <v>108.42052187066685</v>
      </c>
      <c r="L61" s="487" t="e">
        <f t="shared" si="13"/>
        <v>#N/A</v>
      </c>
    </row>
    <row r="62" spans="1:14" ht="15" customHeight="1" x14ac:dyDescent="0.2">
      <c r="A62" s="489" t="s">
        <v>468</v>
      </c>
      <c r="B62" s="486">
        <v>176194</v>
      </c>
      <c r="C62" s="486">
        <v>22501</v>
      </c>
      <c r="D62" s="486">
        <v>17156</v>
      </c>
      <c r="E62" s="487">
        <f t="shared" si="11"/>
        <v>108.09845761193664</v>
      </c>
      <c r="F62" s="487">
        <f t="shared" si="11"/>
        <v>96.699471399716359</v>
      </c>
      <c r="G62" s="487">
        <f t="shared" si="11"/>
        <v>108.1305937224253</v>
      </c>
      <c r="H62" s="488" t="str">
        <f t="shared" si="14"/>
        <v/>
      </c>
      <c r="I62" s="487" t="str">
        <f t="shared" si="12"/>
        <v/>
      </c>
      <c r="J62" s="487" t="str">
        <f t="shared" si="10"/>
        <v/>
      </c>
      <c r="K62" s="487" t="str">
        <f t="shared" si="10"/>
        <v/>
      </c>
      <c r="L62" s="487" t="e">
        <f t="shared" si="13"/>
        <v>#N/A</v>
      </c>
    </row>
    <row r="63" spans="1:14" ht="15" customHeight="1" x14ac:dyDescent="0.2">
      <c r="A63" s="489" t="s">
        <v>469</v>
      </c>
      <c r="B63" s="486">
        <v>176472</v>
      </c>
      <c r="C63" s="486">
        <v>22416</v>
      </c>
      <c r="D63" s="486">
        <v>17110</v>
      </c>
      <c r="E63" s="487">
        <f t="shared" si="11"/>
        <v>108.26901603740015</v>
      </c>
      <c r="F63" s="487">
        <f t="shared" si="11"/>
        <v>96.334178520778721</v>
      </c>
      <c r="G63" s="487">
        <f t="shared" si="11"/>
        <v>107.84066557418379</v>
      </c>
      <c r="H63" s="488" t="str">
        <f t="shared" si="14"/>
        <v/>
      </c>
      <c r="I63" s="487" t="str">
        <f t="shared" si="12"/>
        <v/>
      </c>
      <c r="J63" s="487" t="str">
        <f t="shared" si="10"/>
        <v/>
      </c>
      <c r="K63" s="487" t="str">
        <f t="shared" si="10"/>
        <v/>
      </c>
      <c r="L63" s="487" t="e">
        <f t="shared" si="13"/>
        <v>#N/A</v>
      </c>
    </row>
    <row r="64" spans="1:14" ht="15" customHeight="1" x14ac:dyDescent="0.2">
      <c r="A64" s="489" t="s">
        <v>470</v>
      </c>
      <c r="B64" s="486">
        <v>176949</v>
      </c>
      <c r="C64" s="486">
        <v>22686</v>
      </c>
      <c r="D64" s="486">
        <v>17154</v>
      </c>
      <c r="E64" s="487">
        <f t="shared" si="11"/>
        <v>108.56166484655876</v>
      </c>
      <c r="F64" s="487">
        <f t="shared" si="11"/>
        <v>97.494520606815939</v>
      </c>
      <c r="G64" s="487">
        <f t="shared" si="11"/>
        <v>108.11798815076263</v>
      </c>
      <c r="H64" s="488" t="str">
        <f t="shared" si="14"/>
        <v/>
      </c>
      <c r="I64" s="487" t="str">
        <f t="shared" si="12"/>
        <v/>
      </c>
      <c r="J64" s="487" t="str">
        <f t="shared" si="10"/>
        <v/>
      </c>
      <c r="K64" s="487" t="str">
        <f t="shared" si="10"/>
        <v/>
      </c>
      <c r="L64" s="487" t="e">
        <f t="shared" si="13"/>
        <v>#N/A</v>
      </c>
    </row>
    <row r="65" spans="1:12" ht="15" customHeight="1" x14ac:dyDescent="0.2">
      <c r="A65" s="489">
        <v>42979</v>
      </c>
      <c r="B65" s="486">
        <v>179625</v>
      </c>
      <c r="C65" s="486">
        <v>22530</v>
      </c>
      <c r="D65" s="486">
        <v>17746</v>
      </c>
      <c r="E65" s="487">
        <f t="shared" si="11"/>
        <v>110.20344307152411</v>
      </c>
      <c r="F65" s="487">
        <f t="shared" si="11"/>
        <v>96.824100734883316</v>
      </c>
      <c r="G65" s="487">
        <f t="shared" si="11"/>
        <v>111.84923736291441</v>
      </c>
      <c r="H65" s="488">
        <f t="shared" si="14"/>
        <v>42979</v>
      </c>
      <c r="I65" s="487">
        <f t="shared" si="12"/>
        <v>110.20344307152411</v>
      </c>
      <c r="J65" s="487">
        <f t="shared" si="10"/>
        <v>96.824100734883316</v>
      </c>
      <c r="K65" s="487">
        <f t="shared" si="10"/>
        <v>111.84923736291441</v>
      </c>
      <c r="L65" s="487" t="e">
        <f t="shared" si="13"/>
        <v>#N/A</v>
      </c>
    </row>
    <row r="66" spans="1:12" ht="15" customHeight="1" x14ac:dyDescent="0.2">
      <c r="A66" s="489" t="s">
        <v>471</v>
      </c>
      <c r="B66" s="486">
        <v>179937</v>
      </c>
      <c r="C66" s="486">
        <v>23113</v>
      </c>
      <c r="D66" s="486">
        <v>17901</v>
      </c>
      <c r="E66" s="487">
        <f t="shared" si="11"/>
        <v>110.39486116053352</v>
      </c>
      <c r="F66" s="487">
        <f t="shared" si="11"/>
        <v>99.329580128067391</v>
      </c>
      <c r="G66" s="487">
        <f t="shared" si="11"/>
        <v>112.82616916677171</v>
      </c>
      <c r="H66" s="488" t="str">
        <f t="shared" si="14"/>
        <v/>
      </c>
      <c r="I66" s="487" t="str">
        <f t="shared" si="12"/>
        <v/>
      </c>
      <c r="J66" s="487" t="str">
        <f t="shared" si="10"/>
        <v/>
      </c>
      <c r="K66" s="487" t="str">
        <f t="shared" si="10"/>
        <v/>
      </c>
      <c r="L66" s="487" t="e">
        <f t="shared" si="13"/>
        <v>#N/A</v>
      </c>
    </row>
    <row r="67" spans="1:12" ht="15" customHeight="1" x14ac:dyDescent="0.2">
      <c r="A67" s="489" t="s">
        <v>472</v>
      </c>
      <c r="B67" s="486">
        <v>180593</v>
      </c>
      <c r="C67" s="486">
        <v>23275</v>
      </c>
      <c r="D67" s="486">
        <v>17957</v>
      </c>
      <c r="E67" s="487">
        <f t="shared" si="11"/>
        <v>110.79732996306613</v>
      </c>
      <c r="F67" s="487">
        <f t="shared" si="11"/>
        <v>100.02578537968971</v>
      </c>
      <c r="G67" s="487">
        <f t="shared" si="11"/>
        <v>113.1791251733266</v>
      </c>
      <c r="H67" s="488" t="str">
        <f t="shared" si="14"/>
        <v/>
      </c>
      <c r="I67" s="487" t="str">
        <f t="shared" si="12"/>
        <v/>
      </c>
      <c r="J67" s="487" t="str">
        <f t="shared" si="12"/>
        <v/>
      </c>
      <c r="K67" s="487" t="str">
        <f t="shared" si="12"/>
        <v/>
      </c>
      <c r="L67" s="487" t="e">
        <f t="shared" si="13"/>
        <v>#N/A</v>
      </c>
    </row>
    <row r="68" spans="1:12" ht="15" customHeight="1" x14ac:dyDescent="0.2">
      <c r="A68" s="489" t="s">
        <v>473</v>
      </c>
      <c r="B68" s="486">
        <v>181261</v>
      </c>
      <c r="C68" s="486">
        <v>21756</v>
      </c>
      <c r="D68" s="486">
        <v>17947</v>
      </c>
      <c r="E68" s="487">
        <f t="shared" si="11"/>
        <v>111.2071609997914</v>
      </c>
      <c r="F68" s="487">
        <f t="shared" si="11"/>
        <v>93.497786754909967</v>
      </c>
      <c r="G68" s="487">
        <f t="shared" si="11"/>
        <v>113.11609731501323</v>
      </c>
      <c r="H68" s="488" t="str">
        <f t="shared" si="14"/>
        <v/>
      </c>
      <c r="I68" s="487" t="str">
        <f t="shared" si="12"/>
        <v/>
      </c>
      <c r="J68" s="487" t="str">
        <f t="shared" si="12"/>
        <v/>
      </c>
      <c r="K68" s="487" t="str">
        <f t="shared" si="12"/>
        <v/>
      </c>
      <c r="L68" s="487" t="e">
        <f t="shared" si="13"/>
        <v>#N/A</v>
      </c>
    </row>
    <row r="69" spans="1:12" ht="15" customHeight="1" x14ac:dyDescent="0.2">
      <c r="A69" s="489">
        <v>43344</v>
      </c>
      <c r="B69" s="486">
        <v>183040</v>
      </c>
      <c r="C69" s="486">
        <v>20803</v>
      </c>
      <c r="D69" s="486">
        <v>17975</v>
      </c>
      <c r="E69" s="487">
        <f t="shared" si="11"/>
        <v>112.29861221885469</v>
      </c>
      <c r="F69" s="487">
        <f t="shared" si="11"/>
        <v>89.402208947526745</v>
      </c>
      <c r="G69" s="487">
        <f t="shared" si="11"/>
        <v>113.29257531829069</v>
      </c>
      <c r="H69" s="488">
        <f t="shared" si="14"/>
        <v>43344</v>
      </c>
      <c r="I69" s="487">
        <f t="shared" si="12"/>
        <v>112.29861221885469</v>
      </c>
      <c r="J69" s="487">
        <f t="shared" si="12"/>
        <v>89.402208947526745</v>
      </c>
      <c r="K69" s="487">
        <f t="shared" si="12"/>
        <v>113.29257531829069</v>
      </c>
      <c r="L69" s="487" t="e">
        <f t="shared" si="13"/>
        <v>#N/A</v>
      </c>
    </row>
    <row r="70" spans="1:12" ht="15" customHeight="1" x14ac:dyDescent="0.2">
      <c r="A70" s="489" t="s">
        <v>474</v>
      </c>
      <c r="B70" s="486">
        <v>183398</v>
      </c>
      <c r="C70" s="486">
        <v>20911</v>
      </c>
      <c r="D70" s="486">
        <v>18116</v>
      </c>
      <c r="E70" s="487">
        <f t="shared" si="11"/>
        <v>112.51825220560265</v>
      </c>
      <c r="F70" s="487">
        <f t="shared" si="11"/>
        <v>89.866345781941632</v>
      </c>
      <c r="G70" s="487">
        <f t="shared" si="11"/>
        <v>114.18126812050926</v>
      </c>
      <c r="H70" s="488" t="str">
        <f t="shared" si="14"/>
        <v/>
      </c>
      <c r="I70" s="487" t="str">
        <f t="shared" si="12"/>
        <v/>
      </c>
      <c r="J70" s="487" t="str">
        <f t="shared" si="12"/>
        <v/>
      </c>
      <c r="K70" s="487" t="str">
        <f t="shared" si="12"/>
        <v/>
      </c>
      <c r="L70" s="487" t="e">
        <f t="shared" si="13"/>
        <v>#N/A</v>
      </c>
    </row>
    <row r="71" spans="1:12" ht="15" customHeight="1" x14ac:dyDescent="0.2">
      <c r="A71" s="489" t="s">
        <v>475</v>
      </c>
      <c r="B71" s="486">
        <v>183934</v>
      </c>
      <c r="C71" s="486">
        <v>20794</v>
      </c>
      <c r="D71" s="486">
        <v>18033</v>
      </c>
      <c r="E71" s="490">
        <f t="shared" ref="E71:G75" si="15">IF($A$51=37802,IF(COUNTBLANK(B$51:B$70)&gt;0,#N/A,IF(ISBLANK(B71)=FALSE,B71/B$51*100,#N/A)),IF(COUNTBLANK(B$51:B$75)&gt;0,#N/A,B71/B$51*100))</f>
        <v>112.84709866620857</v>
      </c>
      <c r="F71" s="490">
        <f t="shared" si="15"/>
        <v>89.363530877992176</v>
      </c>
      <c r="G71" s="490">
        <f t="shared" si="15"/>
        <v>113.65813689650825</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184122</v>
      </c>
      <c r="C72" s="486">
        <v>20930</v>
      </c>
      <c r="D72" s="486">
        <v>18334</v>
      </c>
      <c r="E72" s="490">
        <f t="shared" si="15"/>
        <v>112.96244033522707</v>
      </c>
      <c r="F72" s="490">
        <f t="shared" si="15"/>
        <v>89.94799948429241</v>
      </c>
      <c r="G72" s="490">
        <f t="shared" si="15"/>
        <v>115.55527543174082</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185808</v>
      </c>
      <c r="C73" s="486">
        <v>20426</v>
      </c>
      <c r="D73" s="486">
        <v>18594</v>
      </c>
      <c r="E73" s="490">
        <f t="shared" si="15"/>
        <v>113.99683423929716</v>
      </c>
      <c r="F73" s="490">
        <f t="shared" si="15"/>
        <v>87.782027590356265</v>
      </c>
      <c r="G73" s="490">
        <f t="shared" si="15"/>
        <v>117.19399974788858</v>
      </c>
      <c r="H73" s="491">
        <f>IF(A$51=37802,IF(ISERROR(L73)=TRUE,IF(ISBLANK(A73)=FALSE,IF(MONTH(A73)=MONTH(MAX(A$51:A$75)),A73,""),""),""),IF(ISERROR(L73)=TRUE,IF(MONTH(A73)=MONTH(MAX(A$51:A$75)),A73,""),""))</f>
        <v>43709</v>
      </c>
      <c r="I73" s="487">
        <f t="shared" si="12"/>
        <v>113.99683423929716</v>
      </c>
      <c r="J73" s="487">
        <f t="shared" si="12"/>
        <v>87.782027590356265</v>
      </c>
      <c r="K73" s="487">
        <f t="shared" si="12"/>
        <v>117.19399974788858</v>
      </c>
      <c r="L73" s="487" t="e">
        <f t="shared" si="13"/>
        <v>#N/A</v>
      </c>
    </row>
    <row r="74" spans="1:12" ht="15" customHeight="1" x14ac:dyDescent="0.2">
      <c r="A74" s="489" t="s">
        <v>477</v>
      </c>
      <c r="B74" s="486">
        <v>184376</v>
      </c>
      <c r="C74" s="486">
        <v>20629</v>
      </c>
      <c r="D74" s="486">
        <v>18509</v>
      </c>
      <c r="E74" s="490">
        <f t="shared" si="15"/>
        <v>113.11827429230523</v>
      </c>
      <c r="F74" s="490">
        <f t="shared" si="15"/>
        <v>88.654432936524984</v>
      </c>
      <c r="G74" s="490">
        <f t="shared" si="15"/>
        <v>116.65826295222487</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183704</v>
      </c>
      <c r="C75" s="492">
        <v>19784</v>
      </c>
      <c r="D75" s="492">
        <v>18014</v>
      </c>
      <c r="E75" s="490">
        <f t="shared" si="15"/>
        <v>112.70598917751573</v>
      </c>
      <c r="F75" s="490">
        <f t="shared" si="15"/>
        <v>85.022991963556663</v>
      </c>
      <c r="G75" s="490">
        <f t="shared" si="15"/>
        <v>113.53838396571285</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113.99683423929716</v>
      </c>
      <c r="J77" s="487">
        <f>IF(J75&lt;&gt;"",J75,IF(J74&lt;&gt;"",J74,IF(J73&lt;&gt;"",J73,IF(J72&lt;&gt;"",J72,IF(J71&lt;&gt;"",J71,IF(J70&lt;&gt;"",J70,""))))))</f>
        <v>87.782027590356265</v>
      </c>
      <c r="K77" s="487">
        <f>IF(K75&lt;&gt;"",K75,IF(K74&lt;&gt;"",K74,IF(K73&lt;&gt;"",K73,IF(K72&lt;&gt;"",K72,IF(K71&lt;&gt;"",K71,IF(K70&lt;&gt;"",K70,""))))))</f>
        <v>117.19399974788858</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+14,0%</v>
      </c>
      <c r="J79" s="487" t="str">
        <f>"GeB - ausschließlich: "&amp;IF(J77&gt;100,"+","")&amp;TEXT(J77-100,"0,0")&amp;"%"</f>
        <v>GeB - ausschließlich: -12,2%</v>
      </c>
      <c r="K79" s="487" t="str">
        <f>"GeB - im Nebenjob: "&amp;IF(K77&gt;100,"+","")&amp;TEXT(K77-100,"0,0")&amp;"%"</f>
        <v>GeB - im Nebenjob: +17,2%</v>
      </c>
    </row>
    <row r="81" spans="9:9" ht="15" customHeight="1" x14ac:dyDescent="0.2">
      <c r="I81" s="487" t="str">
        <f>IF(ISERROR(HLOOKUP(1,I$78:K$79,2,FALSE)),"",HLOOKUP(1,I$78:K$79,2,FALSE))</f>
        <v>GeB - im Nebenjob: +17,2%</v>
      </c>
    </row>
    <row r="82" spans="9:9" ht="15" customHeight="1" x14ac:dyDescent="0.2">
      <c r="I82" s="487" t="str">
        <f>IF(ISERROR(HLOOKUP(2,I$78:K$79,2,FALSE)),"",HLOOKUP(2,I$78:K$79,2,FALSE))</f>
        <v>SvB: +14,0%</v>
      </c>
    </row>
    <row r="83" spans="9:9" ht="15" customHeight="1" x14ac:dyDescent="0.2">
      <c r="I83" s="487" t="str">
        <f>IF(ISERROR(HLOOKUP(3,I$78:K$79,2,FALSE)),"",HLOOKUP(3,I$78:K$79,2,FALSE))</f>
        <v>GeB - ausschließlich: -12,2%</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183704</v>
      </c>
      <c r="E12" s="114">
        <v>184376</v>
      </c>
      <c r="F12" s="114">
        <v>185808</v>
      </c>
      <c r="G12" s="114">
        <v>184122</v>
      </c>
      <c r="H12" s="114">
        <v>183934</v>
      </c>
      <c r="I12" s="115">
        <v>-230</v>
      </c>
      <c r="J12" s="116">
        <v>-0.12504485304511401</v>
      </c>
      <c r="N12" s="117"/>
    </row>
    <row r="13" spans="1:15" s="110" customFormat="1" ht="13.5" customHeight="1" x14ac:dyDescent="0.2">
      <c r="A13" s="118" t="s">
        <v>105</v>
      </c>
      <c r="B13" s="119" t="s">
        <v>106</v>
      </c>
      <c r="C13" s="113">
        <v>61.534860427644475</v>
      </c>
      <c r="D13" s="114">
        <v>113042</v>
      </c>
      <c r="E13" s="114">
        <v>113536</v>
      </c>
      <c r="F13" s="114">
        <v>114736</v>
      </c>
      <c r="G13" s="114">
        <v>113888</v>
      </c>
      <c r="H13" s="114">
        <v>113844</v>
      </c>
      <c r="I13" s="115">
        <v>-802</v>
      </c>
      <c r="J13" s="116">
        <v>-0.70447278732300345</v>
      </c>
    </row>
    <row r="14" spans="1:15" s="110" customFormat="1" ht="13.5" customHeight="1" x14ac:dyDescent="0.2">
      <c r="A14" s="120"/>
      <c r="B14" s="119" t="s">
        <v>107</v>
      </c>
      <c r="C14" s="113">
        <v>38.465139572355525</v>
      </c>
      <c r="D14" s="114">
        <v>70662</v>
      </c>
      <c r="E14" s="114">
        <v>70840</v>
      </c>
      <c r="F14" s="114">
        <v>71072</v>
      </c>
      <c r="G14" s="114">
        <v>70234</v>
      </c>
      <c r="H14" s="114">
        <v>70090</v>
      </c>
      <c r="I14" s="115">
        <v>572</v>
      </c>
      <c r="J14" s="116">
        <v>0.81609359395063485</v>
      </c>
    </row>
    <row r="15" spans="1:15" s="110" customFormat="1" ht="13.5" customHeight="1" x14ac:dyDescent="0.2">
      <c r="A15" s="118" t="s">
        <v>105</v>
      </c>
      <c r="B15" s="121" t="s">
        <v>108</v>
      </c>
      <c r="C15" s="113">
        <v>9.4129686887601789</v>
      </c>
      <c r="D15" s="114">
        <v>17292</v>
      </c>
      <c r="E15" s="114">
        <v>17892</v>
      </c>
      <c r="F15" s="114">
        <v>18702</v>
      </c>
      <c r="G15" s="114">
        <v>17460</v>
      </c>
      <c r="H15" s="114">
        <v>17638</v>
      </c>
      <c r="I15" s="115">
        <v>-346</v>
      </c>
      <c r="J15" s="116">
        <v>-1.9616736591450277</v>
      </c>
    </row>
    <row r="16" spans="1:15" s="110" customFormat="1" ht="13.5" customHeight="1" x14ac:dyDescent="0.2">
      <c r="A16" s="118"/>
      <c r="B16" s="121" t="s">
        <v>109</v>
      </c>
      <c r="C16" s="113">
        <v>68.723054478944391</v>
      </c>
      <c r="D16" s="114">
        <v>126247</v>
      </c>
      <c r="E16" s="114">
        <v>126649</v>
      </c>
      <c r="F16" s="114">
        <v>127721</v>
      </c>
      <c r="G16" s="114">
        <v>127810</v>
      </c>
      <c r="H16" s="114">
        <v>127914</v>
      </c>
      <c r="I16" s="115">
        <v>-1667</v>
      </c>
      <c r="J16" s="116">
        <v>-1.303219350501118</v>
      </c>
    </row>
    <row r="17" spans="1:10" s="110" customFormat="1" ht="13.5" customHeight="1" x14ac:dyDescent="0.2">
      <c r="A17" s="118"/>
      <c r="B17" s="121" t="s">
        <v>110</v>
      </c>
      <c r="C17" s="113">
        <v>20.885228410921918</v>
      </c>
      <c r="D17" s="114">
        <v>38367</v>
      </c>
      <c r="E17" s="114">
        <v>37969</v>
      </c>
      <c r="F17" s="114">
        <v>37578</v>
      </c>
      <c r="G17" s="114">
        <v>37072</v>
      </c>
      <c r="H17" s="114">
        <v>36676</v>
      </c>
      <c r="I17" s="115">
        <v>1691</v>
      </c>
      <c r="J17" s="116">
        <v>4.6106445632020936</v>
      </c>
    </row>
    <row r="18" spans="1:10" s="110" customFormat="1" ht="13.5" customHeight="1" x14ac:dyDescent="0.2">
      <c r="A18" s="120"/>
      <c r="B18" s="121" t="s">
        <v>111</v>
      </c>
      <c r="C18" s="113">
        <v>0.97874842137351392</v>
      </c>
      <c r="D18" s="114">
        <v>1798</v>
      </c>
      <c r="E18" s="114">
        <v>1866</v>
      </c>
      <c r="F18" s="114">
        <v>1807</v>
      </c>
      <c r="G18" s="114">
        <v>1780</v>
      </c>
      <c r="H18" s="114">
        <v>1706</v>
      </c>
      <c r="I18" s="115">
        <v>92</v>
      </c>
      <c r="J18" s="116">
        <v>5.3927315357561545</v>
      </c>
    </row>
    <row r="19" spans="1:10" s="110" customFormat="1" ht="13.5" customHeight="1" x14ac:dyDescent="0.2">
      <c r="A19" s="120"/>
      <c r="B19" s="121" t="s">
        <v>112</v>
      </c>
      <c r="C19" s="113">
        <v>0.29340678482776639</v>
      </c>
      <c r="D19" s="114">
        <v>539</v>
      </c>
      <c r="E19" s="114">
        <v>546</v>
      </c>
      <c r="F19" s="114">
        <v>536</v>
      </c>
      <c r="G19" s="114">
        <v>494</v>
      </c>
      <c r="H19" s="114">
        <v>423</v>
      </c>
      <c r="I19" s="115">
        <v>116</v>
      </c>
      <c r="J19" s="116">
        <v>27.423167848699762</v>
      </c>
    </row>
    <row r="20" spans="1:10" s="110" customFormat="1" ht="13.5" customHeight="1" x14ac:dyDescent="0.2">
      <c r="A20" s="118" t="s">
        <v>113</v>
      </c>
      <c r="B20" s="122" t="s">
        <v>114</v>
      </c>
      <c r="C20" s="113">
        <v>78.178482776640678</v>
      </c>
      <c r="D20" s="114">
        <v>143617</v>
      </c>
      <c r="E20" s="114">
        <v>144240</v>
      </c>
      <c r="F20" s="114">
        <v>145944</v>
      </c>
      <c r="G20" s="114">
        <v>144376</v>
      </c>
      <c r="H20" s="114">
        <v>144273</v>
      </c>
      <c r="I20" s="115">
        <v>-656</v>
      </c>
      <c r="J20" s="116">
        <v>-0.45469353240037985</v>
      </c>
    </row>
    <row r="21" spans="1:10" s="110" customFormat="1" ht="13.5" customHeight="1" x14ac:dyDescent="0.2">
      <c r="A21" s="120"/>
      <c r="B21" s="122" t="s">
        <v>115</v>
      </c>
      <c r="C21" s="113">
        <v>21.821517223359319</v>
      </c>
      <c r="D21" s="114">
        <v>40087</v>
      </c>
      <c r="E21" s="114">
        <v>40136</v>
      </c>
      <c r="F21" s="114">
        <v>39864</v>
      </c>
      <c r="G21" s="114">
        <v>39746</v>
      </c>
      <c r="H21" s="114">
        <v>39661</v>
      </c>
      <c r="I21" s="115">
        <v>426</v>
      </c>
      <c r="J21" s="116">
        <v>1.0741030231209501</v>
      </c>
    </row>
    <row r="22" spans="1:10" s="110" customFormat="1" ht="13.5" customHeight="1" x14ac:dyDescent="0.2">
      <c r="A22" s="118" t="s">
        <v>113</v>
      </c>
      <c r="B22" s="122" t="s">
        <v>116</v>
      </c>
      <c r="C22" s="113">
        <v>81.957387971954887</v>
      </c>
      <c r="D22" s="114">
        <v>150559</v>
      </c>
      <c r="E22" s="114">
        <v>151573</v>
      </c>
      <c r="F22" s="114">
        <v>153035</v>
      </c>
      <c r="G22" s="114">
        <v>151784</v>
      </c>
      <c r="H22" s="114">
        <v>151781</v>
      </c>
      <c r="I22" s="115">
        <v>-1222</v>
      </c>
      <c r="J22" s="116">
        <v>-0.80510735862855032</v>
      </c>
    </row>
    <row r="23" spans="1:10" s="110" customFormat="1" ht="13.5" customHeight="1" x14ac:dyDescent="0.2">
      <c r="A23" s="123"/>
      <c r="B23" s="124" t="s">
        <v>117</v>
      </c>
      <c r="C23" s="125">
        <v>18.013761268126988</v>
      </c>
      <c r="D23" s="114">
        <v>33092</v>
      </c>
      <c r="E23" s="114">
        <v>32756</v>
      </c>
      <c r="F23" s="114">
        <v>32727</v>
      </c>
      <c r="G23" s="114">
        <v>32288</v>
      </c>
      <c r="H23" s="114">
        <v>32107</v>
      </c>
      <c r="I23" s="115">
        <v>985</v>
      </c>
      <c r="J23" s="116">
        <v>3.0678668203195563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37798</v>
      </c>
      <c r="E26" s="114">
        <v>39138</v>
      </c>
      <c r="F26" s="114">
        <v>39020</v>
      </c>
      <c r="G26" s="114">
        <v>39264</v>
      </c>
      <c r="H26" s="140">
        <v>38827</v>
      </c>
      <c r="I26" s="115">
        <v>-1029</v>
      </c>
      <c r="J26" s="116">
        <v>-2.6502176320601643</v>
      </c>
    </row>
    <row r="27" spans="1:10" s="110" customFormat="1" ht="13.5" customHeight="1" x14ac:dyDescent="0.2">
      <c r="A27" s="118" t="s">
        <v>105</v>
      </c>
      <c r="B27" s="119" t="s">
        <v>106</v>
      </c>
      <c r="C27" s="113">
        <v>42.436107730567755</v>
      </c>
      <c r="D27" s="115">
        <v>16040</v>
      </c>
      <c r="E27" s="114">
        <v>16494</v>
      </c>
      <c r="F27" s="114">
        <v>16395</v>
      </c>
      <c r="G27" s="114">
        <v>16460</v>
      </c>
      <c r="H27" s="140">
        <v>16150</v>
      </c>
      <c r="I27" s="115">
        <v>-110</v>
      </c>
      <c r="J27" s="116">
        <v>-0.68111455108359131</v>
      </c>
    </row>
    <row r="28" spans="1:10" s="110" customFormat="1" ht="13.5" customHeight="1" x14ac:dyDescent="0.2">
      <c r="A28" s="120"/>
      <c r="B28" s="119" t="s">
        <v>107</v>
      </c>
      <c r="C28" s="113">
        <v>57.563892269432245</v>
      </c>
      <c r="D28" s="115">
        <v>21758</v>
      </c>
      <c r="E28" s="114">
        <v>22644</v>
      </c>
      <c r="F28" s="114">
        <v>22625</v>
      </c>
      <c r="G28" s="114">
        <v>22804</v>
      </c>
      <c r="H28" s="140">
        <v>22677</v>
      </c>
      <c r="I28" s="115">
        <v>-919</v>
      </c>
      <c r="J28" s="116">
        <v>-4.0525642721700406</v>
      </c>
    </row>
    <row r="29" spans="1:10" s="110" customFormat="1" ht="13.5" customHeight="1" x14ac:dyDescent="0.2">
      <c r="A29" s="118" t="s">
        <v>105</v>
      </c>
      <c r="B29" s="121" t="s">
        <v>108</v>
      </c>
      <c r="C29" s="113">
        <v>18.273453621884755</v>
      </c>
      <c r="D29" s="115">
        <v>6907</v>
      </c>
      <c r="E29" s="114">
        <v>7142</v>
      </c>
      <c r="F29" s="114">
        <v>7032</v>
      </c>
      <c r="G29" s="114">
        <v>7180</v>
      </c>
      <c r="H29" s="140">
        <v>7032</v>
      </c>
      <c r="I29" s="115">
        <v>-125</v>
      </c>
      <c r="J29" s="116">
        <v>-1.7775881683731514</v>
      </c>
    </row>
    <row r="30" spans="1:10" s="110" customFormat="1" ht="13.5" customHeight="1" x14ac:dyDescent="0.2">
      <c r="A30" s="118"/>
      <c r="B30" s="121" t="s">
        <v>109</v>
      </c>
      <c r="C30" s="113">
        <v>51.002698555479128</v>
      </c>
      <c r="D30" s="115">
        <v>19278</v>
      </c>
      <c r="E30" s="114">
        <v>20028</v>
      </c>
      <c r="F30" s="114">
        <v>20121</v>
      </c>
      <c r="G30" s="114">
        <v>20241</v>
      </c>
      <c r="H30" s="140">
        <v>20125</v>
      </c>
      <c r="I30" s="115">
        <v>-847</v>
      </c>
      <c r="J30" s="116">
        <v>-4.2086956521739127</v>
      </c>
    </row>
    <row r="31" spans="1:10" s="110" customFormat="1" ht="13.5" customHeight="1" x14ac:dyDescent="0.2">
      <c r="A31" s="118"/>
      <c r="B31" s="121" t="s">
        <v>110</v>
      </c>
      <c r="C31" s="113">
        <v>17.074977512037673</v>
      </c>
      <c r="D31" s="115">
        <v>6454</v>
      </c>
      <c r="E31" s="114">
        <v>6680</v>
      </c>
      <c r="F31" s="114">
        <v>6682</v>
      </c>
      <c r="G31" s="114">
        <v>6680</v>
      </c>
      <c r="H31" s="140">
        <v>6598</v>
      </c>
      <c r="I31" s="115">
        <v>-144</v>
      </c>
      <c r="J31" s="116">
        <v>-2.1824795392543197</v>
      </c>
    </row>
    <row r="32" spans="1:10" s="110" customFormat="1" ht="13.5" customHeight="1" x14ac:dyDescent="0.2">
      <c r="A32" s="120"/>
      <c r="B32" s="121" t="s">
        <v>111</v>
      </c>
      <c r="C32" s="113">
        <v>13.648870310598445</v>
      </c>
      <c r="D32" s="115">
        <v>5159</v>
      </c>
      <c r="E32" s="114">
        <v>5288</v>
      </c>
      <c r="F32" s="114">
        <v>5185</v>
      </c>
      <c r="G32" s="114">
        <v>5163</v>
      </c>
      <c r="H32" s="140">
        <v>5072</v>
      </c>
      <c r="I32" s="115">
        <v>87</v>
      </c>
      <c r="J32" s="116">
        <v>1.7152996845425867</v>
      </c>
    </row>
    <row r="33" spans="1:10" s="110" customFormat="1" ht="13.5" customHeight="1" x14ac:dyDescent="0.2">
      <c r="A33" s="120"/>
      <c r="B33" s="121" t="s">
        <v>112</v>
      </c>
      <c r="C33" s="113">
        <v>1.1931848245938939</v>
      </c>
      <c r="D33" s="115">
        <v>451</v>
      </c>
      <c r="E33" s="114">
        <v>455</v>
      </c>
      <c r="F33" s="114">
        <v>462</v>
      </c>
      <c r="G33" s="114">
        <v>416</v>
      </c>
      <c r="H33" s="140">
        <v>392</v>
      </c>
      <c r="I33" s="115">
        <v>59</v>
      </c>
      <c r="J33" s="116">
        <v>15.051020408163266</v>
      </c>
    </row>
    <row r="34" spans="1:10" s="110" customFormat="1" ht="13.5" customHeight="1" x14ac:dyDescent="0.2">
      <c r="A34" s="118" t="s">
        <v>113</v>
      </c>
      <c r="B34" s="122" t="s">
        <v>116</v>
      </c>
      <c r="C34" s="113">
        <v>77.617863379014764</v>
      </c>
      <c r="D34" s="115">
        <v>29338</v>
      </c>
      <c r="E34" s="114">
        <v>30352</v>
      </c>
      <c r="F34" s="114">
        <v>30314</v>
      </c>
      <c r="G34" s="114">
        <v>30481</v>
      </c>
      <c r="H34" s="140">
        <v>30175</v>
      </c>
      <c r="I34" s="115">
        <v>-837</v>
      </c>
      <c r="J34" s="116">
        <v>-2.7738193869096937</v>
      </c>
    </row>
    <row r="35" spans="1:10" s="110" customFormat="1" ht="13.5" customHeight="1" x14ac:dyDescent="0.2">
      <c r="A35" s="118"/>
      <c r="B35" s="119" t="s">
        <v>117</v>
      </c>
      <c r="C35" s="113">
        <v>22.144028784591779</v>
      </c>
      <c r="D35" s="115">
        <v>8370</v>
      </c>
      <c r="E35" s="114">
        <v>8694</v>
      </c>
      <c r="F35" s="114">
        <v>8617</v>
      </c>
      <c r="G35" s="114">
        <v>8687</v>
      </c>
      <c r="H35" s="140">
        <v>8565</v>
      </c>
      <c r="I35" s="115">
        <v>-195</v>
      </c>
      <c r="J35" s="116">
        <v>-2.276707530647986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19784</v>
      </c>
      <c r="E37" s="114">
        <v>20629</v>
      </c>
      <c r="F37" s="114">
        <v>20426</v>
      </c>
      <c r="G37" s="114">
        <v>20930</v>
      </c>
      <c r="H37" s="140">
        <v>20794</v>
      </c>
      <c r="I37" s="115">
        <v>-1010</v>
      </c>
      <c r="J37" s="116">
        <v>-4.8571703375973838</v>
      </c>
    </row>
    <row r="38" spans="1:10" s="110" customFormat="1" ht="13.5" customHeight="1" x14ac:dyDescent="0.2">
      <c r="A38" s="118" t="s">
        <v>105</v>
      </c>
      <c r="B38" s="119" t="s">
        <v>106</v>
      </c>
      <c r="C38" s="113">
        <v>37.156287909421756</v>
      </c>
      <c r="D38" s="115">
        <v>7351</v>
      </c>
      <c r="E38" s="114">
        <v>7616</v>
      </c>
      <c r="F38" s="114">
        <v>7441</v>
      </c>
      <c r="G38" s="114">
        <v>7695</v>
      </c>
      <c r="H38" s="140">
        <v>7582</v>
      </c>
      <c r="I38" s="115">
        <v>-231</v>
      </c>
      <c r="J38" s="116">
        <v>-3.0466895278290687</v>
      </c>
    </row>
    <row r="39" spans="1:10" s="110" customFormat="1" ht="13.5" customHeight="1" x14ac:dyDescent="0.2">
      <c r="A39" s="120"/>
      <c r="B39" s="119" t="s">
        <v>107</v>
      </c>
      <c r="C39" s="113">
        <v>62.843712090578244</v>
      </c>
      <c r="D39" s="115">
        <v>12433</v>
      </c>
      <c r="E39" s="114">
        <v>13013</v>
      </c>
      <c r="F39" s="114">
        <v>12985</v>
      </c>
      <c r="G39" s="114">
        <v>13235</v>
      </c>
      <c r="H39" s="140">
        <v>13212</v>
      </c>
      <c r="I39" s="115">
        <v>-779</v>
      </c>
      <c r="J39" s="116">
        <v>-5.8961550105964271</v>
      </c>
    </row>
    <row r="40" spans="1:10" s="110" customFormat="1" ht="13.5" customHeight="1" x14ac:dyDescent="0.2">
      <c r="A40" s="118" t="s">
        <v>105</v>
      </c>
      <c r="B40" s="121" t="s">
        <v>108</v>
      </c>
      <c r="C40" s="113">
        <v>23.458350181965223</v>
      </c>
      <c r="D40" s="115">
        <v>4641</v>
      </c>
      <c r="E40" s="114">
        <v>4750</v>
      </c>
      <c r="F40" s="114">
        <v>4630</v>
      </c>
      <c r="G40" s="114">
        <v>4936</v>
      </c>
      <c r="H40" s="140">
        <v>4829</v>
      </c>
      <c r="I40" s="115">
        <v>-188</v>
      </c>
      <c r="J40" s="116">
        <v>-3.8931455787947815</v>
      </c>
    </row>
    <row r="41" spans="1:10" s="110" customFormat="1" ht="13.5" customHeight="1" x14ac:dyDescent="0.2">
      <c r="A41" s="118"/>
      <c r="B41" s="121" t="s">
        <v>109</v>
      </c>
      <c r="C41" s="113">
        <v>34.06287909421755</v>
      </c>
      <c r="D41" s="115">
        <v>6739</v>
      </c>
      <c r="E41" s="114">
        <v>7212</v>
      </c>
      <c r="F41" s="114">
        <v>7228</v>
      </c>
      <c r="G41" s="114">
        <v>7395</v>
      </c>
      <c r="H41" s="140">
        <v>7451</v>
      </c>
      <c r="I41" s="115">
        <v>-712</v>
      </c>
      <c r="J41" s="116">
        <v>-9.5557643269359822</v>
      </c>
    </row>
    <row r="42" spans="1:10" s="110" customFormat="1" ht="13.5" customHeight="1" x14ac:dyDescent="0.2">
      <c r="A42" s="118"/>
      <c r="B42" s="121" t="s">
        <v>110</v>
      </c>
      <c r="C42" s="113">
        <v>17.362515163768702</v>
      </c>
      <c r="D42" s="115">
        <v>3435</v>
      </c>
      <c r="E42" s="114">
        <v>3572</v>
      </c>
      <c r="F42" s="114">
        <v>3565</v>
      </c>
      <c r="G42" s="114">
        <v>3628</v>
      </c>
      <c r="H42" s="140">
        <v>3619</v>
      </c>
      <c r="I42" s="115">
        <v>-184</v>
      </c>
      <c r="J42" s="116">
        <v>-5.0842774247029565</v>
      </c>
    </row>
    <row r="43" spans="1:10" s="110" customFormat="1" ht="13.5" customHeight="1" x14ac:dyDescent="0.2">
      <c r="A43" s="120"/>
      <c r="B43" s="121" t="s">
        <v>111</v>
      </c>
      <c r="C43" s="113">
        <v>25.116255560048526</v>
      </c>
      <c r="D43" s="115">
        <v>4969</v>
      </c>
      <c r="E43" s="114">
        <v>5095</v>
      </c>
      <c r="F43" s="114">
        <v>5003</v>
      </c>
      <c r="G43" s="114">
        <v>4971</v>
      </c>
      <c r="H43" s="140">
        <v>4895</v>
      </c>
      <c r="I43" s="115">
        <v>74</v>
      </c>
      <c r="J43" s="116">
        <v>1.5117466802860062</v>
      </c>
    </row>
    <row r="44" spans="1:10" s="110" customFormat="1" ht="13.5" customHeight="1" x14ac:dyDescent="0.2">
      <c r="A44" s="120"/>
      <c r="B44" s="121" t="s">
        <v>112</v>
      </c>
      <c r="C44" s="113">
        <v>1.9965628790942176</v>
      </c>
      <c r="D44" s="115">
        <v>395</v>
      </c>
      <c r="E44" s="114">
        <v>402</v>
      </c>
      <c r="F44" s="114">
        <v>419</v>
      </c>
      <c r="G44" s="114">
        <v>373</v>
      </c>
      <c r="H44" s="140">
        <v>355</v>
      </c>
      <c r="I44" s="115">
        <v>40</v>
      </c>
      <c r="J44" s="116">
        <v>11.267605633802816</v>
      </c>
    </row>
    <row r="45" spans="1:10" s="110" customFormat="1" ht="13.5" customHeight="1" x14ac:dyDescent="0.2">
      <c r="A45" s="118" t="s">
        <v>113</v>
      </c>
      <c r="B45" s="122" t="s">
        <v>116</v>
      </c>
      <c r="C45" s="113">
        <v>79.842296805499387</v>
      </c>
      <c r="D45" s="115">
        <v>15796</v>
      </c>
      <c r="E45" s="114">
        <v>16384</v>
      </c>
      <c r="F45" s="114">
        <v>16253</v>
      </c>
      <c r="G45" s="114">
        <v>16642</v>
      </c>
      <c r="H45" s="140">
        <v>16531</v>
      </c>
      <c r="I45" s="115">
        <v>-735</v>
      </c>
      <c r="J45" s="116">
        <v>-4.4461920029036355</v>
      </c>
    </row>
    <row r="46" spans="1:10" s="110" customFormat="1" ht="13.5" customHeight="1" x14ac:dyDescent="0.2">
      <c r="A46" s="118"/>
      <c r="B46" s="119" t="s">
        <v>117</v>
      </c>
      <c r="C46" s="113">
        <v>19.712899312575818</v>
      </c>
      <c r="D46" s="115">
        <v>3900</v>
      </c>
      <c r="E46" s="114">
        <v>4154</v>
      </c>
      <c r="F46" s="114">
        <v>4085</v>
      </c>
      <c r="G46" s="114">
        <v>4192</v>
      </c>
      <c r="H46" s="140">
        <v>4176</v>
      </c>
      <c r="I46" s="115">
        <v>-276</v>
      </c>
      <c r="J46" s="116">
        <v>-6.6091954022988508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18014</v>
      </c>
      <c r="E48" s="114">
        <v>18509</v>
      </c>
      <c r="F48" s="114">
        <v>18594</v>
      </c>
      <c r="G48" s="114">
        <v>18334</v>
      </c>
      <c r="H48" s="140">
        <v>18033</v>
      </c>
      <c r="I48" s="115">
        <v>-19</v>
      </c>
      <c r="J48" s="116">
        <v>-0.10536239117174069</v>
      </c>
    </row>
    <row r="49" spans="1:12" s="110" customFormat="1" ht="13.5" customHeight="1" x14ac:dyDescent="0.2">
      <c r="A49" s="118" t="s">
        <v>105</v>
      </c>
      <c r="B49" s="119" t="s">
        <v>106</v>
      </c>
      <c r="C49" s="113">
        <v>48.234706339513714</v>
      </c>
      <c r="D49" s="115">
        <v>8689</v>
      </c>
      <c r="E49" s="114">
        <v>8878</v>
      </c>
      <c r="F49" s="114">
        <v>8954</v>
      </c>
      <c r="G49" s="114">
        <v>8765</v>
      </c>
      <c r="H49" s="140">
        <v>8568</v>
      </c>
      <c r="I49" s="115">
        <v>121</v>
      </c>
      <c r="J49" s="116">
        <v>1.4122315592903829</v>
      </c>
    </row>
    <row r="50" spans="1:12" s="110" customFormat="1" ht="13.5" customHeight="1" x14ac:dyDescent="0.2">
      <c r="A50" s="120"/>
      <c r="B50" s="119" t="s">
        <v>107</v>
      </c>
      <c r="C50" s="113">
        <v>51.765293660486286</v>
      </c>
      <c r="D50" s="115">
        <v>9325</v>
      </c>
      <c r="E50" s="114">
        <v>9631</v>
      </c>
      <c r="F50" s="114">
        <v>9640</v>
      </c>
      <c r="G50" s="114">
        <v>9569</v>
      </c>
      <c r="H50" s="140">
        <v>9465</v>
      </c>
      <c r="I50" s="115">
        <v>-140</v>
      </c>
      <c r="J50" s="116">
        <v>-1.4791336502905441</v>
      </c>
    </row>
    <row r="51" spans="1:12" s="110" customFormat="1" ht="13.5" customHeight="1" x14ac:dyDescent="0.2">
      <c r="A51" s="118" t="s">
        <v>105</v>
      </c>
      <c r="B51" s="121" t="s">
        <v>108</v>
      </c>
      <c r="C51" s="113">
        <v>12.57910514044632</v>
      </c>
      <c r="D51" s="115">
        <v>2266</v>
      </c>
      <c r="E51" s="114">
        <v>2392</v>
      </c>
      <c r="F51" s="114">
        <v>2402</v>
      </c>
      <c r="G51" s="114">
        <v>2244</v>
      </c>
      <c r="H51" s="140">
        <v>2203</v>
      </c>
      <c r="I51" s="115">
        <v>63</v>
      </c>
      <c r="J51" s="116">
        <v>2.8597367226509305</v>
      </c>
    </row>
    <row r="52" spans="1:12" s="110" customFormat="1" ht="13.5" customHeight="1" x14ac:dyDescent="0.2">
      <c r="A52" s="118"/>
      <c r="B52" s="121" t="s">
        <v>109</v>
      </c>
      <c r="C52" s="113">
        <v>69.606972354835122</v>
      </c>
      <c r="D52" s="115">
        <v>12539</v>
      </c>
      <c r="E52" s="114">
        <v>12816</v>
      </c>
      <c r="F52" s="114">
        <v>12893</v>
      </c>
      <c r="G52" s="114">
        <v>12846</v>
      </c>
      <c r="H52" s="140">
        <v>12674</v>
      </c>
      <c r="I52" s="115">
        <v>-135</v>
      </c>
      <c r="J52" s="116">
        <v>-1.0651727946978065</v>
      </c>
    </row>
    <row r="53" spans="1:12" s="110" customFormat="1" ht="13.5" customHeight="1" x14ac:dyDescent="0.2">
      <c r="A53" s="118"/>
      <c r="B53" s="121" t="s">
        <v>110</v>
      </c>
      <c r="C53" s="113">
        <v>16.759187298767625</v>
      </c>
      <c r="D53" s="115">
        <v>3019</v>
      </c>
      <c r="E53" s="114">
        <v>3108</v>
      </c>
      <c r="F53" s="114">
        <v>3117</v>
      </c>
      <c r="G53" s="114">
        <v>3052</v>
      </c>
      <c r="H53" s="140">
        <v>2979</v>
      </c>
      <c r="I53" s="115">
        <v>40</v>
      </c>
      <c r="J53" s="116">
        <v>1.3427324605572339</v>
      </c>
    </row>
    <row r="54" spans="1:12" s="110" customFormat="1" ht="13.5" customHeight="1" x14ac:dyDescent="0.2">
      <c r="A54" s="120"/>
      <c r="B54" s="121" t="s">
        <v>111</v>
      </c>
      <c r="C54" s="113">
        <v>1.054735205950927</v>
      </c>
      <c r="D54" s="115">
        <v>190</v>
      </c>
      <c r="E54" s="114">
        <v>193</v>
      </c>
      <c r="F54" s="114">
        <v>182</v>
      </c>
      <c r="G54" s="114">
        <v>192</v>
      </c>
      <c r="H54" s="140">
        <v>177</v>
      </c>
      <c r="I54" s="115">
        <v>13</v>
      </c>
      <c r="J54" s="116">
        <v>7.3446327683615822</v>
      </c>
    </row>
    <row r="55" spans="1:12" s="110" customFormat="1" ht="13.5" customHeight="1" x14ac:dyDescent="0.2">
      <c r="A55" s="120"/>
      <c r="B55" s="121" t="s">
        <v>112</v>
      </c>
      <c r="C55" s="113">
        <v>0.31086932385922061</v>
      </c>
      <c r="D55" s="115">
        <v>56</v>
      </c>
      <c r="E55" s="114">
        <v>53</v>
      </c>
      <c r="F55" s="114">
        <v>43</v>
      </c>
      <c r="G55" s="114">
        <v>43</v>
      </c>
      <c r="H55" s="140">
        <v>37</v>
      </c>
      <c r="I55" s="115">
        <v>19</v>
      </c>
      <c r="J55" s="116">
        <v>51.351351351351354</v>
      </c>
    </row>
    <row r="56" spans="1:12" s="110" customFormat="1" ht="13.5" customHeight="1" x14ac:dyDescent="0.2">
      <c r="A56" s="118" t="s">
        <v>113</v>
      </c>
      <c r="B56" s="122" t="s">
        <v>116</v>
      </c>
      <c r="C56" s="113">
        <v>75.174863994670815</v>
      </c>
      <c r="D56" s="115">
        <v>13542</v>
      </c>
      <c r="E56" s="114">
        <v>13968</v>
      </c>
      <c r="F56" s="114">
        <v>14061</v>
      </c>
      <c r="G56" s="114">
        <v>13839</v>
      </c>
      <c r="H56" s="140">
        <v>13644</v>
      </c>
      <c r="I56" s="115">
        <v>-102</v>
      </c>
      <c r="J56" s="116">
        <v>-0.74758135444151275</v>
      </c>
    </row>
    <row r="57" spans="1:12" s="110" customFormat="1" ht="13.5" customHeight="1" x14ac:dyDescent="0.2">
      <c r="A57" s="142"/>
      <c r="B57" s="124" t="s">
        <v>117</v>
      </c>
      <c r="C57" s="125">
        <v>24.814033529477072</v>
      </c>
      <c r="D57" s="143">
        <v>4470</v>
      </c>
      <c r="E57" s="144">
        <v>4540</v>
      </c>
      <c r="F57" s="144">
        <v>4532</v>
      </c>
      <c r="G57" s="144">
        <v>4495</v>
      </c>
      <c r="H57" s="145">
        <v>4389</v>
      </c>
      <c r="I57" s="143">
        <v>81</v>
      </c>
      <c r="J57" s="146">
        <v>1.8455228981544771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183704</v>
      </c>
      <c r="E12" s="236">
        <v>184376</v>
      </c>
      <c r="F12" s="114">
        <v>185808</v>
      </c>
      <c r="G12" s="114">
        <v>184122</v>
      </c>
      <c r="H12" s="140">
        <v>183934</v>
      </c>
      <c r="I12" s="115">
        <v>-230</v>
      </c>
      <c r="J12" s="116">
        <v>-0.12504485304511401</v>
      </c>
    </row>
    <row r="13" spans="1:15" s="110" customFormat="1" ht="12" customHeight="1" x14ac:dyDescent="0.2">
      <c r="A13" s="118" t="s">
        <v>105</v>
      </c>
      <c r="B13" s="119" t="s">
        <v>106</v>
      </c>
      <c r="C13" s="113">
        <v>61.534860427644475</v>
      </c>
      <c r="D13" s="115">
        <v>113042</v>
      </c>
      <c r="E13" s="114">
        <v>113536</v>
      </c>
      <c r="F13" s="114">
        <v>114736</v>
      </c>
      <c r="G13" s="114">
        <v>113888</v>
      </c>
      <c r="H13" s="140">
        <v>113844</v>
      </c>
      <c r="I13" s="115">
        <v>-802</v>
      </c>
      <c r="J13" s="116">
        <v>-0.70447278732300345</v>
      </c>
    </row>
    <row r="14" spans="1:15" s="110" customFormat="1" ht="12" customHeight="1" x14ac:dyDescent="0.2">
      <c r="A14" s="118"/>
      <c r="B14" s="119" t="s">
        <v>107</v>
      </c>
      <c r="C14" s="113">
        <v>38.465139572355525</v>
      </c>
      <c r="D14" s="115">
        <v>70662</v>
      </c>
      <c r="E14" s="114">
        <v>70840</v>
      </c>
      <c r="F14" s="114">
        <v>71072</v>
      </c>
      <c r="G14" s="114">
        <v>70234</v>
      </c>
      <c r="H14" s="140">
        <v>70090</v>
      </c>
      <c r="I14" s="115">
        <v>572</v>
      </c>
      <c r="J14" s="116">
        <v>0.81609359395063485</v>
      </c>
    </row>
    <row r="15" spans="1:15" s="110" customFormat="1" ht="12" customHeight="1" x14ac:dyDescent="0.2">
      <c r="A15" s="118" t="s">
        <v>105</v>
      </c>
      <c r="B15" s="121" t="s">
        <v>108</v>
      </c>
      <c r="C15" s="113">
        <v>9.4129686887601789</v>
      </c>
      <c r="D15" s="115">
        <v>17292</v>
      </c>
      <c r="E15" s="114">
        <v>17892</v>
      </c>
      <c r="F15" s="114">
        <v>18702</v>
      </c>
      <c r="G15" s="114">
        <v>17460</v>
      </c>
      <c r="H15" s="140">
        <v>17638</v>
      </c>
      <c r="I15" s="115">
        <v>-346</v>
      </c>
      <c r="J15" s="116">
        <v>-1.9616736591450277</v>
      </c>
    </row>
    <row r="16" spans="1:15" s="110" customFormat="1" ht="12" customHeight="1" x14ac:dyDescent="0.2">
      <c r="A16" s="118"/>
      <c r="B16" s="121" t="s">
        <v>109</v>
      </c>
      <c r="C16" s="113">
        <v>68.723054478944391</v>
      </c>
      <c r="D16" s="115">
        <v>126247</v>
      </c>
      <c r="E16" s="114">
        <v>126649</v>
      </c>
      <c r="F16" s="114">
        <v>127721</v>
      </c>
      <c r="G16" s="114">
        <v>127810</v>
      </c>
      <c r="H16" s="140">
        <v>127914</v>
      </c>
      <c r="I16" s="115">
        <v>-1667</v>
      </c>
      <c r="J16" s="116">
        <v>-1.303219350501118</v>
      </c>
    </row>
    <row r="17" spans="1:10" s="110" customFormat="1" ht="12" customHeight="1" x14ac:dyDescent="0.2">
      <c r="A17" s="118"/>
      <c r="B17" s="121" t="s">
        <v>110</v>
      </c>
      <c r="C17" s="113">
        <v>20.885228410921918</v>
      </c>
      <c r="D17" s="115">
        <v>38367</v>
      </c>
      <c r="E17" s="114">
        <v>37969</v>
      </c>
      <c r="F17" s="114">
        <v>37578</v>
      </c>
      <c r="G17" s="114">
        <v>37072</v>
      </c>
      <c r="H17" s="140">
        <v>36676</v>
      </c>
      <c r="I17" s="115">
        <v>1691</v>
      </c>
      <c r="J17" s="116">
        <v>4.6106445632020936</v>
      </c>
    </row>
    <row r="18" spans="1:10" s="110" customFormat="1" ht="12" customHeight="1" x14ac:dyDescent="0.2">
      <c r="A18" s="120"/>
      <c r="B18" s="121" t="s">
        <v>111</v>
      </c>
      <c r="C18" s="113">
        <v>0.97874842137351392</v>
      </c>
      <c r="D18" s="115">
        <v>1798</v>
      </c>
      <c r="E18" s="114">
        <v>1866</v>
      </c>
      <c r="F18" s="114">
        <v>1807</v>
      </c>
      <c r="G18" s="114">
        <v>1780</v>
      </c>
      <c r="H18" s="140">
        <v>1706</v>
      </c>
      <c r="I18" s="115">
        <v>92</v>
      </c>
      <c r="J18" s="116">
        <v>5.3927315357561545</v>
      </c>
    </row>
    <row r="19" spans="1:10" s="110" customFormat="1" ht="12" customHeight="1" x14ac:dyDescent="0.2">
      <c r="A19" s="120"/>
      <c r="B19" s="121" t="s">
        <v>112</v>
      </c>
      <c r="C19" s="113">
        <v>0.29340678482776639</v>
      </c>
      <c r="D19" s="115">
        <v>539</v>
      </c>
      <c r="E19" s="114">
        <v>546</v>
      </c>
      <c r="F19" s="114">
        <v>536</v>
      </c>
      <c r="G19" s="114">
        <v>494</v>
      </c>
      <c r="H19" s="140">
        <v>423</v>
      </c>
      <c r="I19" s="115">
        <v>116</v>
      </c>
      <c r="J19" s="116">
        <v>27.423167848699762</v>
      </c>
    </row>
    <row r="20" spans="1:10" s="110" customFormat="1" ht="12" customHeight="1" x14ac:dyDescent="0.2">
      <c r="A20" s="118" t="s">
        <v>113</v>
      </c>
      <c r="B20" s="119" t="s">
        <v>181</v>
      </c>
      <c r="C20" s="113">
        <v>78.178482776640678</v>
      </c>
      <c r="D20" s="115">
        <v>143617</v>
      </c>
      <c r="E20" s="114">
        <v>144240</v>
      </c>
      <c r="F20" s="114">
        <v>145944</v>
      </c>
      <c r="G20" s="114">
        <v>144376</v>
      </c>
      <c r="H20" s="140">
        <v>144273</v>
      </c>
      <c r="I20" s="115">
        <v>-656</v>
      </c>
      <c r="J20" s="116">
        <v>-0.45469353240037985</v>
      </c>
    </row>
    <row r="21" spans="1:10" s="110" customFormat="1" ht="12" customHeight="1" x14ac:dyDescent="0.2">
      <c r="A21" s="118"/>
      <c r="B21" s="119" t="s">
        <v>182</v>
      </c>
      <c r="C21" s="113">
        <v>21.821517223359319</v>
      </c>
      <c r="D21" s="115">
        <v>40087</v>
      </c>
      <c r="E21" s="114">
        <v>40136</v>
      </c>
      <c r="F21" s="114">
        <v>39864</v>
      </c>
      <c r="G21" s="114">
        <v>39746</v>
      </c>
      <c r="H21" s="140">
        <v>39661</v>
      </c>
      <c r="I21" s="115">
        <v>426</v>
      </c>
      <c r="J21" s="116">
        <v>1.0741030231209501</v>
      </c>
    </row>
    <row r="22" spans="1:10" s="110" customFormat="1" ht="12" customHeight="1" x14ac:dyDescent="0.2">
      <c r="A22" s="118" t="s">
        <v>113</v>
      </c>
      <c r="B22" s="119" t="s">
        <v>116</v>
      </c>
      <c r="C22" s="113">
        <v>81.957387971954887</v>
      </c>
      <c r="D22" s="115">
        <v>150559</v>
      </c>
      <c r="E22" s="114">
        <v>151573</v>
      </c>
      <c r="F22" s="114">
        <v>153035</v>
      </c>
      <c r="G22" s="114">
        <v>151784</v>
      </c>
      <c r="H22" s="140">
        <v>151781</v>
      </c>
      <c r="I22" s="115">
        <v>-1222</v>
      </c>
      <c r="J22" s="116">
        <v>-0.80510735862855032</v>
      </c>
    </row>
    <row r="23" spans="1:10" s="110" customFormat="1" ht="12" customHeight="1" x14ac:dyDescent="0.2">
      <c r="A23" s="118"/>
      <c r="B23" s="119" t="s">
        <v>117</v>
      </c>
      <c r="C23" s="113">
        <v>18.013761268126988</v>
      </c>
      <c r="D23" s="115">
        <v>33092</v>
      </c>
      <c r="E23" s="114">
        <v>32756</v>
      </c>
      <c r="F23" s="114">
        <v>32727</v>
      </c>
      <c r="G23" s="114">
        <v>32288</v>
      </c>
      <c r="H23" s="140">
        <v>32107</v>
      </c>
      <c r="I23" s="115">
        <v>985</v>
      </c>
      <c r="J23" s="116">
        <v>3.0678668203195563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171040</v>
      </c>
      <c r="E64" s="236">
        <v>171489</v>
      </c>
      <c r="F64" s="236">
        <v>171992</v>
      </c>
      <c r="G64" s="236">
        <v>170047</v>
      </c>
      <c r="H64" s="140">
        <v>169730</v>
      </c>
      <c r="I64" s="115">
        <v>1310</v>
      </c>
      <c r="J64" s="116">
        <v>0.77181405762092736</v>
      </c>
    </row>
    <row r="65" spans="1:12" s="110" customFormat="1" ht="12" customHeight="1" x14ac:dyDescent="0.2">
      <c r="A65" s="118" t="s">
        <v>105</v>
      </c>
      <c r="B65" s="119" t="s">
        <v>106</v>
      </c>
      <c r="C65" s="113">
        <v>55.712698783910199</v>
      </c>
      <c r="D65" s="235">
        <v>95291</v>
      </c>
      <c r="E65" s="236">
        <v>95556</v>
      </c>
      <c r="F65" s="236">
        <v>96148</v>
      </c>
      <c r="G65" s="236">
        <v>95058</v>
      </c>
      <c r="H65" s="140">
        <v>94790</v>
      </c>
      <c r="I65" s="115">
        <v>501</v>
      </c>
      <c r="J65" s="116">
        <v>0.5285367654815909</v>
      </c>
    </row>
    <row r="66" spans="1:12" s="110" customFormat="1" ht="12" customHeight="1" x14ac:dyDescent="0.2">
      <c r="A66" s="118"/>
      <c r="B66" s="119" t="s">
        <v>107</v>
      </c>
      <c r="C66" s="113">
        <v>44.287301216089801</v>
      </c>
      <c r="D66" s="235">
        <v>75749</v>
      </c>
      <c r="E66" s="236">
        <v>75933</v>
      </c>
      <c r="F66" s="236">
        <v>75844</v>
      </c>
      <c r="G66" s="236">
        <v>74989</v>
      </c>
      <c r="H66" s="140">
        <v>74940</v>
      </c>
      <c r="I66" s="115">
        <v>809</v>
      </c>
      <c r="J66" s="116">
        <v>1.0795302908993862</v>
      </c>
    </row>
    <row r="67" spans="1:12" s="110" customFormat="1" ht="12" customHeight="1" x14ac:dyDescent="0.2">
      <c r="A67" s="118" t="s">
        <v>105</v>
      </c>
      <c r="B67" s="121" t="s">
        <v>108</v>
      </c>
      <c r="C67" s="113">
        <v>9.9666744621141259</v>
      </c>
      <c r="D67" s="235">
        <v>17047</v>
      </c>
      <c r="E67" s="236">
        <v>17569</v>
      </c>
      <c r="F67" s="236">
        <v>17950</v>
      </c>
      <c r="G67" s="236">
        <v>16911</v>
      </c>
      <c r="H67" s="140">
        <v>17333</v>
      </c>
      <c r="I67" s="115">
        <v>-286</v>
      </c>
      <c r="J67" s="116">
        <v>-1.6500317313794497</v>
      </c>
    </row>
    <row r="68" spans="1:12" s="110" customFormat="1" ht="12" customHeight="1" x14ac:dyDescent="0.2">
      <c r="A68" s="118"/>
      <c r="B68" s="121" t="s">
        <v>109</v>
      </c>
      <c r="C68" s="113">
        <v>69.523503274087929</v>
      </c>
      <c r="D68" s="235">
        <v>118913</v>
      </c>
      <c r="E68" s="236">
        <v>119206</v>
      </c>
      <c r="F68" s="236">
        <v>119659</v>
      </c>
      <c r="G68" s="236">
        <v>119315</v>
      </c>
      <c r="H68" s="140">
        <v>119133</v>
      </c>
      <c r="I68" s="115">
        <v>-220</v>
      </c>
      <c r="J68" s="116">
        <v>-0.18466755642852947</v>
      </c>
    </row>
    <row r="69" spans="1:12" s="110" customFormat="1" ht="12" customHeight="1" x14ac:dyDescent="0.2">
      <c r="A69" s="118"/>
      <c r="B69" s="121" t="s">
        <v>110</v>
      </c>
      <c r="C69" s="113">
        <v>19.530519176800748</v>
      </c>
      <c r="D69" s="235">
        <v>33405</v>
      </c>
      <c r="E69" s="236">
        <v>32974</v>
      </c>
      <c r="F69" s="236">
        <v>32692</v>
      </c>
      <c r="G69" s="236">
        <v>32175</v>
      </c>
      <c r="H69" s="140">
        <v>31710</v>
      </c>
      <c r="I69" s="115">
        <v>1695</v>
      </c>
      <c r="J69" s="116">
        <v>5.3453169347209082</v>
      </c>
    </row>
    <row r="70" spans="1:12" s="110" customFormat="1" ht="12" customHeight="1" x14ac:dyDescent="0.2">
      <c r="A70" s="120"/>
      <c r="B70" s="121" t="s">
        <v>111</v>
      </c>
      <c r="C70" s="113">
        <v>0.97930308699719359</v>
      </c>
      <c r="D70" s="235">
        <v>1675</v>
      </c>
      <c r="E70" s="236">
        <v>1740</v>
      </c>
      <c r="F70" s="236">
        <v>1691</v>
      </c>
      <c r="G70" s="236">
        <v>1646</v>
      </c>
      <c r="H70" s="140">
        <v>1554</v>
      </c>
      <c r="I70" s="115">
        <v>121</v>
      </c>
      <c r="J70" s="116">
        <v>7.7863577863577866</v>
      </c>
    </row>
    <row r="71" spans="1:12" s="110" customFormat="1" ht="12" customHeight="1" x14ac:dyDescent="0.2">
      <c r="A71" s="120"/>
      <c r="B71" s="121" t="s">
        <v>112</v>
      </c>
      <c r="C71" s="113">
        <v>0.28882132834424695</v>
      </c>
      <c r="D71" s="235">
        <v>494</v>
      </c>
      <c r="E71" s="236">
        <v>517</v>
      </c>
      <c r="F71" s="236">
        <v>520</v>
      </c>
      <c r="G71" s="236">
        <v>475</v>
      </c>
      <c r="H71" s="140">
        <v>412</v>
      </c>
      <c r="I71" s="115">
        <v>82</v>
      </c>
      <c r="J71" s="116">
        <v>19.902912621359224</v>
      </c>
    </row>
    <row r="72" spans="1:12" s="110" customFormat="1" ht="12" customHeight="1" x14ac:dyDescent="0.2">
      <c r="A72" s="118" t="s">
        <v>113</v>
      </c>
      <c r="B72" s="119" t="s">
        <v>181</v>
      </c>
      <c r="C72" s="113">
        <v>75.230940130963518</v>
      </c>
      <c r="D72" s="235">
        <v>128675</v>
      </c>
      <c r="E72" s="236">
        <v>129161</v>
      </c>
      <c r="F72" s="236">
        <v>129914</v>
      </c>
      <c r="G72" s="236">
        <v>128308</v>
      </c>
      <c r="H72" s="140">
        <v>128088</v>
      </c>
      <c r="I72" s="115">
        <v>587</v>
      </c>
      <c r="J72" s="116">
        <v>0.45827868340515893</v>
      </c>
    </row>
    <row r="73" spans="1:12" s="110" customFormat="1" ht="12" customHeight="1" x14ac:dyDescent="0.2">
      <c r="A73" s="118"/>
      <c r="B73" s="119" t="s">
        <v>182</v>
      </c>
      <c r="C73" s="113">
        <v>24.769059869036482</v>
      </c>
      <c r="D73" s="115">
        <v>42365</v>
      </c>
      <c r="E73" s="114">
        <v>42328</v>
      </c>
      <c r="F73" s="114">
        <v>42078</v>
      </c>
      <c r="G73" s="114">
        <v>41739</v>
      </c>
      <c r="H73" s="140">
        <v>41642</v>
      </c>
      <c r="I73" s="115">
        <v>723</v>
      </c>
      <c r="J73" s="116">
        <v>1.736227846885356</v>
      </c>
    </row>
    <row r="74" spans="1:12" s="110" customFormat="1" ht="12" customHeight="1" x14ac:dyDescent="0.2">
      <c r="A74" s="118" t="s">
        <v>113</v>
      </c>
      <c r="B74" s="119" t="s">
        <v>116</v>
      </c>
      <c r="C74" s="113">
        <v>80.495205799812908</v>
      </c>
      <c r="D74" s="115">
        <v>137679</v>
      </c>
      <c r="E74" s="114">
        <v>138373</v>
      </c>
      <c r="F74" s="114">
        <v>138937</v>
      </c>
      <c r="G74" s="114">
        <v>137510</v>
      </c>
      <c r="H74" s="140">
        <v>137479</v>
      </c>
      <c r="I74" s="115">
        <v>200</v>
      </c>
      <c r="J74" s="116">
        <v>0.14547676372391419</v>
      </c>
    </row>
    <row r="75" spans="1:12" s="110" customFormat="1" ht="12" customHeight="1" x14ac:dyDescent="0.2">
      <c r="A75" s="142"/>
      <c r="B75" s="124" t="s">
        <v>117</v>
      </c>
      <c r="C75" s="125">
        <v>19.465037418147801</v>
      </c>
      <c r="D75" s="143">
        <v>33293</v>
      </c>
      <c r="E75" s="144">
        <v>33055</v>
      </c>
      <c r="F75" s="144">
        <v>32997</v>
      </c>
      <c r="G75" s="144">
        <v>32480</v>
      </c>
      <c r="H75" s="145">
        <v>32190</v>
      </c>
      <c r="I75" s="143">
        <v>1103</v>
      </c>
      <c r="J75" s="146">
        <v>3.4265299782541163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183704</v>
      </c>
      <c r="G11" s="114">
        <v>184376</v>
      </c>
      <c r="H11" s="114">
        <v>185808</v>
      </c>
      <c r="I11" s="114">
        <v>184122</v>
      </c>
      <c r="J11" s="140">
        <v>183934</v>
      </c>
      <c r="K11" s="114">
        <v>-230</v>
      </c>
      <c r="L11" s="116">
        <v>-0.12504485304511401</v>
      </c>
    </row>
    <row r="12" spans="1:17" s="110" customFormat="1" ht="24.95" customHeight="1" x14ac:dyDescent="0.2">
      <c r="A12" s="606" t="s">
        <v>185</v>
      </c>
      <c r="B12" s="607"/>
      <c r="C12" s="607"/>
      <c r="D12" s="608"/>
      <c r="E12" s="113">
        <v>61.534860427644475</v>
      </c>
      <c r="F12" s="115">
        <v>113042</v>
      </c>
      <c r="G12" s="114">
        <v>113536</v>
      </c>
      <c r="H12" s="114">
        <v>114736</v>
      </c>
      <c r="I12" s="114">
        <v>113888</v>
      </c>
      <c r="J12" s="140">
        <v>113844</v>
      </c>
      <c r="K12" s="114">
        <v>-802</v>
      </c>
      <c r="L12" s="116">
        <v>-0.70447278732300345</v>
      </c>
    </row>
    <row r="13" spans="1:17" s="110" customFormat="1" ht="15" customHeight="1" x14ac:dyDescent="0.2">
      <c r="A13" s="120"/>
      <c r="B13" s="609" t="s">
        <v>107</v>
      </c>
      <c r="C13" s="609"/>
      <c r="E13" s="113">
        <v>38.465139572355525</v>
      </c>
      <c r="F13" s="115">
        <v>70662</v>
      </c>
      <c r="G13" s="114">
        <v>70840</v>
      </c>
      <c r="H13" s="114">
        <v>71072</v>
      </c>
      <c r="I13" s="114">
        <v>70234</v>
      </c>
      <c r="J13" s="140">
        <v>70090</v>
      </c>
      <c r="K13" s="114">
        <v>572</v>
      </c>
      <c r="L13" s="116">
        <v>0.81609359395063485</v>
      </c>
    </row>
    <row r="14" spans="1:17" s="110" customFormat="1" ht="24.95" customHeight="1" x14ac:dyDescent="0.2">
      <c r="A14" s="606" t="s">
        <v>186</v>
      </c>
      <c r="B14" s="607"/>
      <c r="C14" s="607"/>
      <c r="D14" s="608"/>
      <c r="E14" s="113">
        <v>9.4129686887601789</v>
      </c>
      <c r="F14" s="115">
        <v>17292</v>
      </c>
      <c r="G14" s="114">
        <v>17892</v>
      </c>
      <c r="H14" s="114">
        <v>18702</v>
      </c>
      <c r="I14" s="114">
        <v>17460</v>
      </c>
      <c r="J14" s="140">
        <v>17638</v>
      </c>
      <c r="K14" s="114">
        <v>-346</v>
      </c>
      <c r="L14" s="116">
        <v>-1.9616736591450277</v>
      </c>
    </row>
    <row r="15" spans="1:17" s="110" customFormat="1" ht="15" customHeight="1" x14ac:dyDescent="0.2">
      <c r="A15" s="120"/>
      <c r="B15" s="119"/>
      <c r="C15" s="258" t="s">
        <v>106</v>
      </c>
      <c r="E15" s="113">
        <v>57.882257691417998</v>
      </c>
      <c r="F15" s="115">
        <v>10009</v>
      </c>
      <c r="G15" s="114">
        <v>10316</v>
      </c>
      <c r="H15" s="114">
        <v>10841</v>
      </c>
      <c r="I15" s="114">
        <v>10069</v>
      </c>
      <c r="J15" s="140">
        <v>10174</v>
      </c>
      <c r="K15" s="114">
        <v>-165</v>
      </c>
      <c r="L15" s="116">
        <v>-1.6217810104187145</v>
      </c>
    </row>
    <row r="16" spans="1:17" s="110" customFormat="1" ht="15" customHeight="1" x14ac:dyDescent="0.2">
      <c r="A16" s="120"/>
      <c r="B16" s="119"/>
      <c r="C16" s="258" t="s">
        <v>107</v>
      </c>
      <c r="E16" s="113">
        <v>42.117742308582002</v>
      </c>
      <c r="F16" s="115">
        <v>7283</v>
      </c>
      <c r="G16" s="114">
        <v>7576</v>
      </c>
      <c r="H16" s="114">
        <v>7861</v>
      </c>
      <c r="I16" s="114">
        <v>7391</v>
      </c>
      <c r="J16" s="140">
        <v>7464</v>
      </c>
      <c r="K16" s="114">
        <v>-181</v>
      </c>
      <c r="L16" s="116">
        <v>-2.42497320471597</v>
      </c>
    </row>
    <row r="17" spans="1:12" s="110" customFormat="1" ht="15" customHeight="1" x14ac:dyDescent="0.2">
      <c r="A17" s="120"/>
      <c r="B17" s="121" t="s">
        <v>109</v>
      </c>
      <c r="C17" s="258"/>
      <c r="E17" s="113">
        <v>68.723054478944391</v>
      </c>
      <c r="F17" s="115">
        <v>126247</v>
      </c>
      <c r="G17" s="114">
        <v>126649</v>
      </c>
      <c r="H17" s="114">
        <v>127721</v>
      </c>
      <c r="I17" s="114">
        <v>127810</v>
      </c>
      <c r="J17" s="140">
        <v>127914</v>
      </c>
      <c r="K17" s="114">
        <v>-1667</v>
      </c>
      <c r="L17" s="116">
        <v>-1.303219350501118</v>
      </c>
    </row>
    <row r="18" spans="1:12" s="110" customFormat="1" ht="15" customHeight="1" x14ac:dyDescent="0.2">
      <c r="A18" s="120"/>
      <c r="B18" s="119"/>
      <c r="C18" s="258" t="s">
        <v>106</v>
      </c>
      <c r="E18" s="113">
        <v>61.461262445840298</v>
      </c>
      <c r="F18" s="115">
        <v>77593</v>
      </c>
      <c r="G18" s="114">
        <v>77938</v>
      </c>
      <c r="H18" s="114">
        <v>78898</v>
      </c>
      <c r="I18" s="114">
        <v>79113</v>
      </c>
      <c r="J18" s="140">
        <v>79223</v>
      </c>
      <c r="K18" s="114">
        <v>-1630</v>
      </c>
      <c r="L18" s="116">
        <v>-2.0574833066155032</v>
      </c>
    </row>
    <row r="19" spans="1:12" s="110" customFormat="1" ht="15" customHeight="1" x14ac:dyDescent="0.2">
      <c r="A19" s="120"/>
      <c r="B19" s="119"/>
      <c r="C19" s="258" t="s">
        <v>107</v>
      </c>
      <c r="E19" s="113">
        <v>38.538737554159702</v>
      </c>
      <c r="F19" s="115">
        <v>48654</v>
      </c>
      <c r="G19" s="114">
        <v>48711</v>
      </c>
      <c r="H19" s="114">
        <v>48823</v>
      </c>
      <c r="I19" s="114">
        <v>48697</v>
      </c>
      <c r="J19" s="140">
        <v>48691</v>
      </c>
      <c r="K19" s="114">
        <v>-37</v>
      </c>
      <c r="L19" s="116">
        <v>-7.5989402558994473E-2</v>
      </c>
    </row>
    <row r="20" spans="1:12" s="110" customFormat="1" ht="15" customHeight="1" x14ac:dyDescent="0.2">
      <c r="A20" s="120"/>
      <c r="B20" s="121" t="s">
        <v>110</v>
      </c>
      <c r="C20" s="258"/>
      <c r="E20" s="113">
        <v>20.885228410921918</v>
      </c>
      <c r="F20" s="115">
        <v>38367</v>
      </c>
      <c r="G20" s="114">
        <v>37969</v>
      </c>
      <c r="H20" s="114">
        <v>37578</v>
      </c>
      <c r="I20" s="114">
        <v>37072</v>
      </c>
      <c r="J20" s="140">
        <v>36676</v>
      </c>
      <c r="K20" s="114">
        <v>1691</v>
      </c>
      <c r="L20" s="116">
        <v>4.6106445632020936</v>
      </c>
    </row>
    <row r="21" spans="1:12" s="110" customFormat="1" ht="15" customHeight="1" x14ac:dyDescent="0.2">
      <c r="A21" s="120"/>
      <c r="B21" s="119"/>
      <c r="C21" s="258" t="s">
        <v>106</v>
      </c>
      <c r="E21" s="113">
        <v>63.366955977793417</v>
      </c>
      <c r="F21" s="115">
        <v>24312</v>
      </c>
      <c r="G21" s="114">
        <v>24097</v>
      </c>
      <c r="H21" s="114">
        <v>23843</v>
      </c>
      <c r="I21" s="114">
        <v>23569</v>
      </c>
      <c r="J21" s="140">
        <v>23351</v>
      </c>
      <c r="K21" s="114">
        <v>961</v>
      </c>
      <c r="L21" s="116">
        <v>4.115455440880476</v>
      </c>
    </row>
    <row r="22" spans="1:12" s="110" customFormat="1" ht="15" customHeight="1" x14ac:dyDescent="0.2">
      <c r="A22" s="120"/>
      <c r="B22" s="119"/>
      <c r="C22" s="258" t="s">
        <v>107</v>
      </c>
      <c r="E22" s="113">
        <v>36.633044022206583</v>
      </c>
      <c r="F22" s="115">
        <v>14055</v>
      </c>
      <c r="G22" s="114">
        <v>13872</v>
      </c>
      <c r="H22" s="114">
        <v>13735</v>
      </c>
      <c r="I22" s="114">
        <v>13503</v>
      </c>
      <c r="J22" s="140">
        <v>13325</v>
      </c>
      <c r="K22" s="114">
        <v>730</v>
      </c>
      <c r="L22" s="116">
        <v>5.4784240150093808</v>
      </c>
    </row>
    <row r="23" spans="1:12" s="110" customFormat="1" ht="15" customHeight="1" x14ac:dyDescent="0.2">
      <c r="A23" s="120"/>
      <c r="B23" s="121" t="s">
        <v>111</v>
      </c>
      <c r="C23" s="258"/>
      <c r="E23" s="113">
        <v>0.97874842137351392</v>
      </c>
      <c r="F23" s="115">
        <v>1798</v>
      </c>
      <c r="G23" s="114">
        <v>1866</v>
      </c>
      <c r="H23" s="114">
        <v>1807</v>
      </c>
      <c r="I23" s="114">
        <v>1780</v>
      </c>
      <c r="J23" s="140">
        <v>1706</v>
      </c>
      <c r="K23" s="114">
        <v>92</v>
      </c>
      <c r="L23" s="116">
        <v>5.3927315357561545</v>
      </c>
    </row>
    <row r="24" spans="1:12" s="110" customFormat="1" ht="15" customHeight="1" x14ac:dyDescent="0.2">
      <c r="A24" s="120"/>
      <c r="B24" s="119"/>
      <c r="C24" s="258" t="s">
        <v>106</v>
      </c>
      <c r="E24" s="113">
        <v>62.736373748609566</v>
      </c>
      <c r="F24" s="115">
        <v>1128</v>
      </c>
      <c r="G24" s="114">
        <v>1185</v>
      </c>
      <c r="H24" s="114">
        <v>1154</v>
      </c>
      <c r="I24" s="114">
        <v>1137</v>
      </c>
      <c r="J24" s="140">
        <v>1096</v>
      </c>
      <c r="K24" s="114">
        <v>32</v>
      </c>
      <c r="L24" s="116">
        <v>2.9197080291970803</v>
      </c>
    </row>
    <row r="25" spans="1:12" s="110" customFormat="1" ht="15" customHeight="1" x14ac:dyDescent="0.2">
      <c r="A25" s="120"/>
      <c r="B25" s="119"/>
      <c r="C25" s="258" t="s">
        <v>107</v>
      </c>
      <c r="E25" s="113">
        <v>37.263626251390434</v>
      </c>
      <c r="F25" s="115">
        <v>670</v>
      </c>
      <c r="G25" s="114">
        <v>681</v>
      </c>
      <c r="H25" s="114">
        <v>653</v>
      </c>
      <c r="I25" s="114">
        <v>643</v>
      </c>
      <c r="J25" s="140">
        <v>610</v>
      </c>
      <c r="K25" s="114">
        <v>60</v>
      </c>
      <c r="L25" s="116">
        <v>9.8360655737704921</v>
      </c>
    </row>
    <row r="26" spans="1:12" s="110" customFormat="1" ht="15" customHeight="1" x14ac:dyDescent="0.2">
      <c r="A26" s="120"/>
      <c r="C26" s="121" t="s">
        <v>187</v>
      </c>
      <c r="D26" s="110" t="s">
        <v>188</v>
      </c>
      <c r="E26" s="113">
        <v>0.29340678482776639</v>
      </c>
      <c r="F26" s="115">
        <v>539</v>
      </c>
      <c r="G26" s="114">
        <v>546</v>
      </c>
      <c r="H26" s="114">
        <v>536</v>
      </c>
      <c r="I26" s="114">
        <v>494</v>
      </c>
      <c r="J26" s="140">
        <v>423</v>
      </c>
      <c r="K26" s="114">
        <v>116</v>
      </c>
      <c r="L26" s="116">
        <v>27.423167848699762</v>
      </c>
    </row>
    <row r="27" spans="1:12" s="110" customFormat="1" ht="15" customHeight="1" x14ac:dyDescent="0.2">
      <c r="A27" s="120"/>
      <c r="B27" s="119"/>
      <c r="D27" s="259" t="s">
        <v>106</v>
      </c>
      <c r="E27" s="113">
        <v>57.328385899814471</v>
      </c>
      <c r="F27" s="115">
        <v>309</v>
      </c>
      <c r="G27" s="114">
        <v>312</v>
      </c>
      <c r="H27" s="114">
        <v>309</v>
      </c>
      <c r="I27" s="114">
        <v>281</v>
      </c>
      <c r="J27" s="140">
        <v>237</v>
      </c>
      <c r="K27" s="114">
        <v>72</v>
      </c>
      <c r="L27" s="116">
        <v>30.379746835443036</v>
      </c>
    </row>
    <row r="28" spans="1:12" s="110" customFormat="1" ht="15" customHeight="1" x14ac:dyDescent="0.2">
      <c r="A28" s="120"/>
      <c r="B28" s="119"/>
      <c r="D28" s="259" t="s">
        <v>107</v>
      </c>
      <c r="E28" s="113">
        <v>42.671614100185529</v>
      </c>
      <c r="F28" s="115">
        <v>230</v>
      </c>
      <c r="G28" s="114">
        <v>234</v>
      </c>
      <c r="H28" s="114">
        <v>227</v>
      </c>
      <c r="I28" s="114">
        <v>213</v>
      </c>
      <c r="J28" s="140">
        <v>186</v>
      </c>
      <c r="K28" s="114">
        <v>44</v>
      </c>
      <c r="L28" s="116">
        <v>23.655913978494624</v>
      </c>
    </row>
    <row r="29" spans="1:12" s="110" customFormat="1" ht="24.95" customHeight="1" x14ac:dyDescent="0.2">
      <c r="A29" s="606" t="s">
        <v>189</v>
      </c>
      <c r="B29" s="607"/>
      <c r="C29" s="607"/>
      <c r="D29" s="608"/>
      <c r="E29" s="113">
        <v>81.957387971954887</v>
      </c>
      <c r="F29" s="115">
        <v>150559</v>
      </c>
      <c r="G29" s="114">
        <v>151573</v>
      </c>
      <c r="H29" s="114">
        <v>153035</v>
      </c>
      <c r="I29" s="114">
        <v>151784</v>
      </c>
      <c r="J29" s="140">
        <v>151781</v>
      </c>
      <c r="K29" s="114">
        <v>-1222</v>
      </c>
      <c r="L29" s="116">
        <v>-0.80510735862855032</v>
      </c>
    </row>
    <row r="30" spans="1:12" s="110" customFormat="1" ht="15" customHeight="1" x14ac:dyDescent="0.2">
      <c r="A30" s="120"/>
      <c r="B30" s="119"/>
      <c r="C30" s="258" t="s">
        <v>106</v>
      </c>
      <c r="E30" s="113">
        <v>60.921632051222446</v>
      </c>
      <c r="F30" s="115">
        <v>91723</v>
      </c>
      <c r="G30" s="114">
        <v>92462</v>
      </c>
      <c r="H30" s="114">
        <v>93551</v>
      </c>
      <c r="I30" s="114">
        <v>93032</v>
      </c>
      <c r="J30" s="140">
        <v>93150</v>
      </c>
      <c r="K30" s="114">
        <v>-1427</v>
      </c>
      <c r="L30" s="116">
        <v>-1.5319377348362855</v>
      </c>
    </row>
    <row r="31" spans="1:12" s="110" customFormat="1" ht="15" customHeight="1" x14ac:dyDescent="0.2">
      <c r="A31" s="120"/>
      <c r="B31" s="119"/>
      <c r="C31" s="258" t="s">
        <v>107</v>
      </c>
      <c r="E31" s="113">
        <v>39.078367948777554</v>
      </c>
      <c r="F31" s="115">
        <v>58836</v>
      </c>
      <c r="G31" s="114">
        <v>59111</v>
      </c>
      <c r="H31" s="114">
        <v>59484</v>
      </c>
      <c r="I31" s="114">
        <v>58752</v>
      </c>
      <c r="J31" s="140">
        <v>58631</v>
      </c>
      <c r="K31" s="114">
        <v>205</v>
      </c>
      <c r="L31" s="116">
        <v>0.34964438607562554</v>
      </c>
    </row>
    <row r="32" spans="1:12" s="110" customFormat="1" ht="15" customHeight="1" x14ac:dyDescent="0.2">
      <c r="A32" s="120"/>
      <c r="B32" s="119" t="s">
        <v>117</v>
      </c>
      <c r="C32" s="258"/>
      <c r="E32" s="113">
        <v>18.013761268126988</v>
      </c>
      <c r="F32" s="115">
        <v>33092</v>
      </c>
      <c r="G32" s="114">
        <v>32756</v>
      </c>
      <c r="H32" s="114">
        <v>32727</v>
      </c>
      <c r="I32" s="114">
        <v>32288</v>
      </c>
      <c r="J32" s="140">
        <v>32107</v>
      </c>
      <c r="K32" s="114">
        <v>985</v>
      </c>
      <c r="L32" s="116">
        <v>3.0678668203195563</v>
      </c>
    </row>
    <row r="33" spans="1:12" s="110" customFormat="1" ht="15" customHeight="1" x14ac:dyDescent="0.2">
      <c r="A33" s="120"/>
      <c r="B33" s="119"/>
      <c r="C33" s="258" t="s">
        <v>106</v>
      </c>
      <c r="E33" s="113">
        <v>64.332769249365413</v>
      </c>
      <c r="F33" s="115">
        <v>21289</v>
      </c>
      <c r="G33" s="114">
        <v>21049</v>
      </c>
      <c r="H33" s="114">
        <v>21159</v>
      </c>
      <c r="I33" s="114">
        <v>20829</v>
      </c>
      <c r="J33" s="140">
        <v>20672</v>
      </c>
      <c r="K33" s="114">
        <v>617</v>
      </c>
      <c r="L33" s="116">
        <v>2.9847136222910216</v>
      </c>
    </row>
    <row r="34" spans="1:12" s="110" customFormat="1" ht="15" customHeight="1" x14ac:dyDescent="0.2">
      <c r="A34" s="120"/>
      <c r="B34" s="119"/>
      <c r="C34" s="258" t="s">
        <v>107</v>
      </c>
      <c r="E34" s="113">
        <v>35.667230750634594</v>
      </c>
      <c r="F34" s="115">
        <v>11803</v>
      </c>
      <c r="G34" s="114">
        <v>11707</v>
      </c>
      <c r="H34" s="114">
        <v>11568</v>
      </c>
      <c r="I34" s="114">
        <v>11459</v>
      </c>
      <c r="J34" s="140">
        <v>11435</v>
      </c>
      <c r="K34" s="114">
        <v>368</v>
      </c>
      <c r="L34" s="116">
        <v>3.2181897682553564</v>
      </c>
    </row>
    <row r="35" spans="1:12" s="110" customFormat="1" ht="24.95" customHeight="1" x14ac:dyDescent="0.2">
      <c r="A35" s="606" t="s">
        <v>190</v>
      </c>
      <c r="B35" s="607"/>
      <c r="C35" s="607"/>
      <c r="D35" s="608"/>
      <c r="E35" s="113">
        <v>78.178482776640678</v>
      </c>
      <c r="F35" s="115">
        <v>143617</v>
      </c>
      <c r="G35" s="114">
        <v>144240</v>
      </c>
      <c r="H35" s="114">
        <v>145944</v>
      </c>
      <c r="I35" s="114">
        <v>144376</v>
      </c>
      <c r="J35" s="140">
        <v>144273</v>
      </c>
      <c r="K35" s="114">
        <v>-656</v>
      </c>
      <c r="L35" s="116">
        <v>-0.45469353240037985</v>
      </c>
    </row>
    <row r="36" spans="1:12" s="110" customFormat="1" ht="15" customHeight="1" x14ac:dyDescent="0.2">
      <c r="A36" s="120"/>
      <c r="B36" s="119"/>
      <c r="C36" s="258" t="s">
        <v>106</v>
      </c>
      <c r="E36" s="113">
        <v>73.078396011614231</v>
      </c>
      <c r="F36" s="115">
        <v>104953</v>
      </c>
      <c r="G36" s="114">
        <v>105430</v>
      </c>
      <c r="H36" s="114">
        <v>106617</v>
      </c>
      <c r="I36" s="114">
        <v>105838</v>
      </c>
      <c r="J36" s="140">
        <v>105779</v>
      </c>
      <c r="K36" s="114">
        <v>-826</v>
      </c>
      <c r="L36" s="116">
        <v>-0.78087333024513372</v>
      </c>
    </row>
    <row r="37" spans="1:12" s="110" customFormat="1" ht="15" customHeight="1" x14ac:dyDescent="0.2">
      <c r="A37" s="120"/>
      <c r="B37" s="119"/>
      <c r="C37" s="258" t="s">
        <v>107</v>
      </c>
      <c r="E37" s="113">
        <v>26.921603988385776</v>
      </c>
      <c r="F37" s="115">
        <v>38664</v>
      </c>
      <c r="G37" s="114">
        <v>38810</v>
      </c>
      <c r="H37" s="114">
        <v>39327</v>
      </c>
      <c r="I37" s="114">
        <v>38538</v>
      </c>
      <c r="J37" s="140">
        <v>38494</v>
      </c>
      <c r="K37" s="114">
        <v>170</v>
      </c>
      <c r="L37" s="116">
        <v>0.44162726658700058</v>
      </c>
    </row>
    <row r="38" spans="1:12" s="110" customFormat="1" ht="15" customHeight="1" x14ac:dyDescent="0.2">
      <c r="A38" s="120"/>
      <c r="B38" s="119" t="s">
        <v>182</v>
      </c>
      <c r="C38" s="258"/>
      <c r="E38" s="113">
        <v>21.821517223359319</v>
      </c>
      <c r="F38" s="115">
        <v>40087</v>
      </c>
      <c r="G38" s="114">
        <v>40136</v>
      </c>
      <c r="H38" s="114">
        <v>39864</v>
      </c>
      <c r="I38" s="114">
        <v>39746</v>
      </c>
      <c r="J38" s="140">
        <v>39661</v>
      </c>
      <c r="K38" s="114">
        <v>426</v>
      </c>
      <c r="L38" s="116">
        <v>1.0741030231209501</v>
      </c>
    </row>
    <row r="39" spans="1:12" s="110" customFormat="1" ht="15" customHeight="1" x14ac:dyDescent="0.2">
      <c r="A39" s="120"/>
      <c r="B39" s="119"/>
      <c r="C39" s="258" t="s">
        <v>106</v>
      </c>
      <c r="E39" s="113">
        <v>20.17861151994412</v>
      </c>
      <c r="F39" s="115">
        <v>8089</v>
      </c>
      <c r="G39" s="114">
        <v>8106</v>
      </c>
      <c r="H39" s="114">
        <v>8119</v>
      </c>
      <c r="I39" s="114">
        <v>8050</v>
      </c>
      <c r="J39" s="140">
        <v>8065</v>
      </c>
      <c r="K39" s="114">
        <v>24</v>
      </c>
      <c r="L39" s="116">
        <v>0.29758214507129571</v>
      </c>
    </row>
    <row r="40" spans="1:12" s="110" customFormat="1" ht="15" customHeight="1" x14ac:dyDescent="0.2">
      <c r="A40" s="120"/>
      <c r="B40" s="119"/>
      <c r="C40" s="258" t="s">
        <v>107</v>
      </c>
      <c r="E40" s="113">
        <v>79.821388480055873</v>
      </c>
      <c r="F40" s="115">
        <v>31998</v>
      </c>
      <c r="G40" s="114">
        <v>32030</v>
      </c>
      <c r="H40" s="114">
        <v>31745</v>
      </c>
      <c r="I40" s="114">
        <v>31696</v>
      </c>
      <c r="J40" s="140">
        <v>31596</v>
      </c>
      <c r="K40" s="114">
        <v>402</v>
      </c>
      <c r="L40" s="116">
        <v>1.2723129510064566</v>
      </c>
    </row>
    <row r="41" spans="1:12" s="110" customFormat="1" ht="24.75" customHeight="1" x14ac:dyDescent="0.2">
      <c r="A41" s="606" t="s">
        <v>517</v>
      </c>
      <c r="B41" s="607"/>
      <c r="C41" s="607"/>
      <c r="D41" s="608"/>
      <c r="E41" s="113">
        <v>3.8763445542829769</v>
      </c>
      <c r="F41" s="115">
        <v>7121</v>
      </c>
      <c r="G41" s="114">
        <v>7768</v>
      </c>
      <c r="H41" s="114">
        <v>7946</v>
      </c>
      <c r="I41" s="114">
        <v>6983</v>
      </c>
      <c r="J41" s="140">
        <v>7128</v>
      </c>
      <c r="K41" s="114">
        <v>-7</v>
      </c>
      <c r="L41" s="116">
        <v>-9.8204264870931535E-2</v>
      </c>
    </row>
    <row r="42" spans="1:12" s="110" customFormat="1" ht="15" customHeight="1" x14ac:dyDescent="0.2">
      <c r="A42" s="120"/>
      <c r="B42" s="119"/>
      <c r="C42" s="258" t="s">
        <v>106</v>
      </c>
      <c r="E42" s="113">
        <v>57.674483920797641</v>
      </c>
      <c r="F42" s="115">
        <v>4107</v>
      </c>
      <c r="G42" s="114">
        <v>4541</v>
      </c>
      <c r="H42" s="114">
        <v>4644</v>
      </c>
      <c r="I42" s="114">
        <v>4007</v>
      </c>
      <c r="J42" s="140">
        <v>4090</v>
      </c>
      <c r="K42" s="114">
        <v>17</v>
      </c>
      <c r="L42" s="116">
        <v>0.41564792176039123</v>
      </c>
    </row>
    <row r="43" spans="1:12" s="110" customFormat="1" ht="15" customHeight="1" x14ac:dyDescent="0.2">
      <c r="A43" s="123"/>
      <c r="B43" s="124"/>
      <c r="C43" s="260" t="s">
        <v>107</v>
      </c>
      <c r="D43" s="261"/>
      <c r="E43" s="125">
        <v>42.325516079202359</v>
      </c>
      <c r="F43" s="143">
        <v>3014</v>
      </c>
      <c r="G43" s="144">
        <v>3227</v>
      </c>
      <c r="H43" s="144">
        <v>3302</v>
      </c>
      <c r="I43" s="144">
        <v>2976</v>
      </c>
      <c r="J43" s="145">
        <v>3038</v>
      </c>
      <c r="K43" s="144">
        <v>-24</v>
      </c>
      <c r="L43" s="146">
        <v>-0.78999341672152734</v>
      </c>
    </row>
    <row r="44" spans="1:12" s="110" customFormat="1" ht="45.75" customHeight="1" x14ac:dyDescent="0.2">
      <c r="A44" s="606" t="s">
        <v>191</v>
      </c>
      <c r="B44" s="607"/>
      <c r="C44" s="607"/>
      <c r="D44" s="608"/>
      <c r="E44" s="113">
        <v>0.8780429386404216</v>
      </c>
      <c r="F44" s="115">
        <v>1613</v>
      </c>
      <c r="G44" s="114">
        <v>1617</v>
      </c>
      <c r="H44" s="114">
        <v>1617</v>
      </c>
      <c r="I44" s="114">
        <v>1603</v>
      </c>
      <c r="J44" s="140">
        <v>1618</v>
      </c>
      <c r="K44" s="114">
        <v>-5</v>
      </c>
      <c r="L44" s="116">
        <v>-0.30902348578491967</v>
      </c>
    </row>
    <row r="45" spans="1:12" s="110" customFormat="1" ht="15" customHeight="1" x14ac:dyDescent="0.2">
      <c r="A45" s="120"/>
      <c r="B45" s="119"/>
      <c r="C45" s="258" t="s">
        <v>106</v>
      </c>
      <c r="E45" s="113">
        <v>60.012399256044638</v>
      </c>
      <c r="F45" s="115">
        <v>968</v>
      </c>
      <c r="G45" s="114">
        <v>967</v>
      </c>
      <c r="H45" s="114">
        <v>966</v>
      </c>
      <c r="I45" s="114">
        <v>962</v>
      </c>
      <c r="J45" s="140">
        <v>965</v>
      </c>
      <c r="K45" s="114">
        <v>3</v>
      </c>
      <c r="L45" s="116">
        <v>0.31088082901554404</v>
      </c>
    </row>
    <row r="46" spans="1:12" s="110" customFormat="1" ht="15" customHeight="1" x14ac:dyDescent="0.2">
      <c r="A46" s="123"/>
      <c r="B46" s="124"/>
      <c r="C46" s="260" t="s">
        <v>107</v>
      </c>
      <c r="D46" s="261"/>
      <c r="E46" s="125">
        <v>39.987600743955362</v>
      </c>
      <c r="F46" s="143">
        <v>645</v>
      </c>
      <c r="G46" s="144">
        <v>650</v>
      </c>
      <c r="H46" s="144">
        <v>651</v>
      </c>
      <c r="I46" s="144">
        <v>641</v>
      </c>
      <c r="J46" s="145">
        <v>653</v>
      </c>
      <c r="K46" s="144">
        <v>-8</v>
      </c>
      <c r="L46" s="146">
        <v>-1.2251148545176109</v>
      </c>
    </row>
    <row r="47" spans="1:12" s="110" customFormat="1" ht="39" customHeight="1" x14ac:dyDescent="0.2">
      <c r="A47" s="606" t="s">
        <v>518</v>
      </c>
      <c r="B47" s="610"/>
      <c r="C47" s="610"/>
      <c r="D47" s="611"/>
      <c r="E47" s="113">
        <v>0.21229804468057309</v>
      </c>
      <c r="F47" s="115">
        <v>390</v>
      </c>
      <c r="G47" s="114">
        <v>398</v>
      </c>
      <c r="H47" s="114">
        <v>369</v>
      </c>
      <c r="I47" s="114">
        <v>356</v>
      </c>
      <c r="J47" s="140">
        <v>387</v>
      </c>
      <c r="K47" s="114">
        <v>3</v>
      </c>
      <c r="L47" s="116">
        <v>0.77519379844961245</v>
      </c>
    </row>
    <row r="48" spans="1:12" s="110" customFormat="1" ht="15" customHeight="1" x14ac:dyDescent="0.2">
      <c r="A48" s="120"/>
      <c r="B48" s="119"/>
      <c r="C48" s="258" t="s">
        <v>106</v>
      </c>
      <c r="E48" s="113">
        <v>43.07692307692308</v>
      </c>
      <c r="F48" s="115">
        <v>168</v>
      </c>
      <c r="G48" s="114">
        <v>170</v>
      </c>
      <c r="H48" s="114">
        <v>159</v>
      </c>
      <c r="I48" s="114">
        <v>147</v>
      </c>
      <c r="J48" s="140">
        <v>152</v>
      </c>
      <c r="K48" s="114">
        <v>16</v>
      </c>
      <c r="L48" s="116">
        <v>10.526315789473685</v>
      </c>
    </row>
    <row r="49" spans="1:12" s="110" customFormat="1" ht="15" customHeight="1" x14ac:dyDescent="0.2">
      <c r="A49" s="123"/>
      <c r="B49" s="124"/>
      <c r="C49" s="260" t="s">
        <v>107</v>
      </c>
      <c r="D49" s="261"/>
      <c r="E49" s="125">
        <v>56.92307692307692</v>
      </c>
      <c r="F49" s="143">
        <v>222</v>
      </c>
      <c r="G49" s="144">
        <v>228</v>
      </c>
      <c r="H49" s="144">
        <v>210</v>
      </c>
      <c r="I49" s="144">
        <v>209</v>
      </c>
      <c r="J49" s="145">
        <v>235</v>
      </c>
      <c r="K49" s="144">
        <v>-13</v>
      </c>
      <c r="L49" s="146">
        <v>-5.5319148936170217</v>
      </c>
    </row>
    <row r="50" spans="1:12" s="110" customFormat="1" ht="24.95" customHeight="1" x14ac:dyDescent="0.2">
      <c r="A50" s="612" t="s">
        <v>192</v>
      </c>
      <c r="B50" s="613"/>
      <c r="C50" s="613"/>
      <c r="D50" s="614"/>
      <c r="E50" s="262">
        <v>13.142882027609632</v>
      </c>
      <c r="F50" s="263">
        <v>24144</v>
      </c>
      <c r="G50" s="264">
        <v>24728</v>
      </c>
      <c r="H50" s="264">
        <v>25395</v>
      </c>
      <c r="I50" s="264">
        <v>24160</v>
      </c>
      <c r="J50" s="265">
        <v>24212</v>
      </c>
      <c r="K50" s="263">
        <v>-68</v>
      </c>
      <c r="L50" s="266">
        <v>-0.28085246984966133</v>
      </c>
    </row>
    <row r="51" spans="1:12" s="110" customFormat="1" ht="15" customHeight="1" x14ac:dyDescent="0.2">
      <c r="A51" s="120"/>
      <c r="B51" s="119"/>
      <c r="C51" s="258" t="s">
        <v>106</v>
      </c>
      <c r="E51" s="113">
        <v>59.915506958250496</v>
      </c>
      <c r="F51" s="115">
        <v>14466</v>
      </c>
      <c r="G51" s="114">
        <v>14746</v>
      </c>
      <c r="H51" s="114">
        <v>15222</v>
      </c>
      <c r="I51" s="114">
        <v>14449</v>
      </c>
      <c r="J51" s="140">
        <v>14410</v>
      </c>
      <c r="K51" s="114">
        <v>56</v>
      </c>
      <c r="L51" s="116">
        <v>0.38861901457321307</v>
      </c>
    </row>
    <row r="52" spans="1:12" s="110" customFormat="1" ht="15" customHeight="1" x14ac:dyDescent="0.2">
      <c r="A52" s="120"/>
      <c r="B52" s="119"/>
      <c r="C52" s="258" t="s">
        <v>107</v>
      </c>
      <c r="E52" s="113">
        <v>40.084493041749504</v>
      </c>
      <c r="F52" s="115">
        <v>9678</v>
      </c>
      <c r="G52" s="114">
        <v>9982</v>
      </c>
      <c r="H52" s="114">
        <v>10173</v>
      </c>
      <c r="I52" s="114">
        <v>9711</v>
      </c>
      <c r="J52" s="140">
        <v>9802</v>
      </c>
      <c r="K52" s="114">
        <v>-124</v>
      </c>
      <c r="L52" s="116">
        <v>-1.265047949398082</v>
      </c>
    </row>
    <row r="53" spans="1:12" s="110" customFormat="1" ht="15" customHeight="1" x14ac:dyDescent="0.2">
      <c r="A53" s="120"/>
      <c r="B53" s="119"/>
      <c r="C53" s="258" t="s">
        <v>187</v>
      </c>
      <c r="D53" s="110" t="s">
        <v>193</v>
      </c>
      <c r="E53" s="113">
        <v>21.520874751491053</v>
      </c>
      <c r="F53" s="115">
        <v>5196</v>
      </c>
      <c r="G53" s="114">
        <v>5910</v>
      </c>
      <c r="H53" s="114">
        <v>6021</v>
      </c>
      <c r="I53" s="114">
        <v>4803</v>
      </c>
      <c r="J53" s="140">
        <v>5126</v>
      </c>
      <c r="K53" s="114">
        <v>70</v>
      </c>
      <c r="L53" s="116">
        <v>1.3655872024970737</v>
      </c>
    </row>
    <row r="54" spans="1:12" s="110" customFormat="1" ht="15" customHeight="1" x14ac:dyDescent="0.2">
      <c r="A54" s="120"/>
      <c r="B54" s="119"/>
      <c r="D54" s="267" t="s">
        <v>194</v>
      </c>
      <c r="E54" s="113">
        <v>59.41108545034642</v>
      </c>
      <c r="F54" s="115">
        <v>3087</v>
      </c>
      <c r="G54" s="114">
        <v>3518</v>
      </c>
      <c r="H54" s="114">
        <v>3624</v>
      </c>
      <c r="I54" s="114">
        <v>2869</v>
      </c>
      <c r="J54" s="140">
        <v>3033</v>
      </c>
      <c r="K54" s="114">
        <v>54</v>
      </c>
      <c r="L54" s="116">
        <v>1.7804154302670623</v>
      </c>
    </row>
    <row r="55" spans="1:12" s="110" customFormat="1" ht="15" customHeight="1" x14ac:dyDescent="0.2">
      <c r="A55" s="120"/>
      <c r="B55" s="119"/>
      <c r="D55" s="267" t="s">
        <v>195</v>
      </c>
      <c r="E55" s="113">
        <v>40.58891454965358</v>
      </c>
      <c r="F55" s="115">
        <v>2109</v>
      </c>
      <c r="G55" s="114">
        <v>2392</v>
      </c>
      <c r="H55" s="114">
        <v>2397</v>
      </c>
      <c r="I55" s="114">
        <v>1934</v>
      </c>
      <c r="J55" s="140">
        <v>2093</v>
      </c>
      <c r="K55" s="114">
        <v>16</v>
      </c>
      <c r="L55" s="116">
        <v>0.76445293836598183</v>
      </c>
    </row>
    <row r="56" spans="1:12" s="110" customFormat="1" ht="15" customHeight="1" x14ac:dyDescent="0.2">
      <c r="A56" s="120"/>
      <c r="B56" s="119" t="s">
        <v>196</v>
      </c>
      <c r="C56" s="258"/>
      <c r="E56" s="113">
        <v>56.309606758698777</v>
      </c>
      <c r="F56" s="115">
        <v>103443</v>
      </c>
      <c r="G56" s="114">
        <v>103568</v>
      </c>
      <c r="H56" s="114">
        <v>104153</v>
      </c>
      <c r="I56" s="114">
        <v>104035</v>
      </c>
      <c r="J56" s="140">
        <v>104381</v>
      </c>
      <c r="K56" s="114">
        <v>-938</v>
      </c>
      <c r="L56" s="116">
        <v>-0.89863097690192661</v>
      </c>
    </row>
    <row r="57" spans="1:12" s="110" customFormat="1" ht="15" customHeight="1" x14ac:dyDescent="0.2">
      <c r="A57" s="120"/>
      <c r="B57" s="119"/>
      <c r="C57" s="258" t="s">
        <v>106</v>
      </c>
      <c r="E57" s="113">
        <v>59.577738464661699</v>
      </c>
      <c r="F57" s="115">
        <v>61629</v>
      </c>
      <c r="G57" s="114">
        <v>61878</v>
      </c>
      <c r="H57" s="114">
        <v>62327</v>
      </c>
      <c r="I57" s="114">
        <v>62468</v>
      </c>
      <c r="J57" s="140">
        <v>62839</v>
      </c>
      <c r="K57" s="114">
        <v>-1210</v>
      </c>
      <c r="L57" s="116">
        <v>-1.9255557854198826</v>
      </c>
    </row>
    <row r="58" spans="1:12" s="110" customFormat="1" ht="15" customHeight="1" x14ac:dyDescent="0.2">
      <c r="A58" s="120"/>
      <c r="B58" s="119"/>
      <c r="C58" s="258" t="s">
        <v>107</v>
      </c>
      <c r="E58" s="113">
        <v>40.422261535338301</v>
      </c>
      <c r="F58" s="115">
        <v>41814</v>
      </c>
      <c r="G58" s="114">
        <v>41690</v>
      </c>
      <c r="H58" s="114">
        <v>41826</v>
      </c>
      <c r="I58" s="114">
        <v>41567</v>
      </c>
      <c r="J58" s="140">
        <v>41542</v>
      </c>
      <c r="K58" s="114">
        <v>272</v>
      </c>
      <c r="L58" s="116">
        <v>0.65475903904482213</v>
      </c>
    </row>
    <row r="59" spans="1:12" s="110" customFormat="1" ht="15" customHeight="1" x14ac:dyDescent="0.2">
      <c r="A59" s="120"/>
      <c r="B59" s="119"/>
      <c r="C59" s="258" t="s">
        <v>105</v>
      </c>
      <c r="D59" s="110" t="s">
        <v>197</v>
      </c>
      <c r="E59" s="113">
        <v>90.181065901027623</v>
      </c>
      <c r="F59" s="115">
        <v>93286</v>
      </c>
      <c r="G59" s="114">
        <v>93345</v>
      </c>
      <c r="H59" s="114">
        <v>93963</v>
      </c>
      <c r="I59" s="114">
        <v>93932</v>
      </c>
      <c r="J59" s="140">
        <v>94290</v>
      </c>
      <c r="K59" s="114">
        <v>-1004</v>
      </c>
      <c r="L59" s="116">
        <v>-1.0648000848446282</v>
      </c>
    </row>
    <row r="60" spans="1:12" s="110" customFormat="1" ht="15" customHeight="1" x14ac:dyDescent="0.2">
      <c r="A60" s="120"/>
      <c r="B60" s="119"/>
      <c r="C60" s="258"/>
      <c r="D60" s="267" t="s">
        <v>198</v>
      </c>
      <c r="E60" s="113">
        <v>57.4877259181442</v>
      </c>
      <c r="F60" s="115">
        <v>53628</v>
      </c>
      <c r="G60" s="114">
        <v>53826</v>
      </c>
      <c r="H60" s="114">
        <v>54267</v>
      </c>
      <c r="I60" s="114">
        <v>54467</v>
      </c>
      <c r="J60" s="140">
        <v>54839</v>
      </c>
      <c r="K60" s="114">
        <v>-1211</v>
      </c>
      <c r="L60" s="116">
        <v>-2.2082824267400936</v>
      </c>
    </row>
    <row r="61" spans="1:12" s="110" customFormat="1" ht="15" customHeight="1" x14ac:dyDescent="0.2">
      <c r="A61" s="120"/>
      <c r="B61" s="119"/>
      <c r="C61" s="258"/>
      <c r="D61" s="267" t="s">
        <v>199</v>
      </c>
      <c r="E61" s="113">
        <v>42.5122740818558</v>
      </c>
      <c r="F61" s="115">
        <v>39658</v>
      </c>
      <c r="G61" s="114">
        <v>39519</v>
      </c>
      <c r="H61" s="114">
        <v>39696</v>
      </c>
      <c r="I61" s="114">
        <v>39465</v>
      </c>
      <c r="J61" s="140">
        <v>39451</v>
      </c>
      <c r="K61" s="114">
        <v>207</v>
      </c>
      <c r="L61" s="116">
        <v>0.5247015284783656</v>
      </c>
    </row>
    <row r="62" spans="1:12" s="110" customFormat="1" ht="15" customHeight="1" x14ac:dyDescent="0.2">
      <c r="A62" s="120"/>
      <c r="B62" s="119"/>
      <c r="C62" s="258"/>
      <c r="D62" s="258" t="s">
        <v>200</v>
      </c>
      <c r="E62" s="113">
        <v>9.818934098972381</v>
      </c>
      <c r="F62" s="115">
        <v>10157</v>
      </c>
      <c r="G62" s="114">
        <v>10223</v>
      </c>
      <c r="H62" s="114">
        <v>10190</v>
      </c>
      <c r="I62" s="114">
        <v>10103</v>
      </c>
      <c r="J62" s="140">
        <v>10091</v>
      </c>
      <c r="K62" s="114">
        <v>66</v>
      </c>
      <c r="L62" s="116">
        <v>0.65404816172827274</v>
      </c>
    </row>
    <row r="63" spans="1:12" s="110" customFormat="1" ht="15" customHeight="1" x14ac:dyDescent="0.2">
      <c r="A63" s="120"/>
      <c r="B63" s="119"/>
      <c r="C63" s="258"/>
      <c r="D63" s="267" t="s">
        <v>198</v>
      </c>
      <c r="E63" s="113">
        <v>78.773259820813237</v>
      </c>
      <c r="F63" s="115">
        <v>8001</v>
      </c>
      <c r="G63" s="114">
        <v>8052</v>
      </c>
      <c r="H63" s="114">
        <v>8060</v>
      </c>
      <c r="I63" s="114">
        <v>8001</v>
      </c>
      <c r="J63" s="140">
        <v>8000</v>
      </c>
      <c r="K63" s="114">
        <v>1</v>
      </c>
      <c r="L63" s="116">
        <v>1.2500000000000001E-2</v>
      </c>
    </row>
    <row r="64" spans="1:12" s="110" customFormat="1" ht="15" customHeight="1" x14ac:dyDescent="0.2">
      <c r="A64" s="120"/>
      <c r="B64" s="119"/>
      <c r="C64" s="258"/>
      <c r="D64" s="267" t="s">
        <v>199</v>
      </c>
      <c r="E64" s="113">
        <v>21.226740179186766</v>
      </c>
      <c r="F64" s="115">
        <v>2156</v>
      </c>
      <c r="G64" s="114">
        <v>2171</v>
      </c>
      <c r="H64" s="114">
        <v>2130</v>
      </c>
      <c r="I64" s="114">
        <v>2102</v>
      </c>
      <c r="J64" s="140">
        <v>2091</v>
      </c>
      <c r="K64" s="114">
        <v>65</v>
      </c>
      <c r="L64" s="116">
        <v>3.1085604973696794</v>
      </c>
    </row>
    <row r="65" spans="1:12" s="110" customFormat="1" ht="15" customHeight="1" x14ac:dyDescent="0.2">
      <c r="A65" s="120"/>
      <c r="B65" s="119" t="s">
        <v>201</v>
      </c>
      <c r="C65" s="258"/>
      <c r="E65" s="113">
        <v>24.265666506989504</v>
      </c>
      <c r="F65" s="115">
        <v>44577</v>
      </c>
      <c r="G65" s="114">
        <v>44604</v>
      </c>
      <c r="H65" s="114">
        <v>44721</v>
      </c>
      <c r="I65" s="114">
        <v>44480</v>
      </c>
      <c r="J65" s="140">
        <v>43616</v>
      </c>
      <c r="K65" s="114">
        <v>961</v>
      </c>
      <c r="L65" s="116">
        <v>2.2033198826118854</v>
      </c>
    </row>
    <row r="66" spans="1:12" s="110" customFormat="1" ht="15" customHeight="1" x14ac:dyDescent="0.2">
      <c r="A66" s="120"/>
      <c r="B66" s="119"/>
      <c r="C66" s="258" t="s">
        <v>106</v>
      </c>
      <c r="E66" s="113">
        <v>68.077708235188553</v>
      </c>
      <c r="F66" s="115">
        <v>30347</v>
      </c>
      <c r="G66" s="114">
        <v>30415</v>
      </c>
      <c r="H66" s="114">
        <v>30623</v>
      </c>
      <c r="I66" s="114">
        <v>30501</v>
      </c>
      <c r="J66" s="140">
        <v>29992</v>
      </c>
      <c r="K66" s="114">
        <v>355</v>
      </c>
      <c r="L66" s="116">
        <v>1.1836489730594826</v>
      </c>
    </row>
    <row r="67" spans="1:12" s="110" customFormat="1" ht="15" customHeight="1" x14ac:dyDescent="0.2">
      <c r="A67" s="120"/>
      <c r="B67" s="119"/>
      <c r="C67" s="258" t="s">
        <v>107</v>
      </c>
      <c r="E67" s="113">
        <v>31.922291764811451</v>
      </c>
      <c r="F67" s="115">
        <v>14230</v>
      </c>
      <c r="G67" s="114">
        <v>14189</v>
      </c>
      <c r="H67" s="114">
        <v>14098</v>
      </c>
      <c r="I67" s="114">
        <v>13979</v>
      </c>
      <c r="J67" s="140">
        <v>13624</v>
      </c>
      <c r="K67" s="114">
        <v>606</v>
      </c>
      <c r="L67" s="116">
        <v>4.4480328831473868</v>
      </c>
    </row>
    <row r="68" spans="1:12" s="110" customFormat="1" ht="15" customHeight="1" x14ac:dyDescent="0.2">
      <c r="A68" s="120"/>
      <c r="B68" s="119"/>
      <c r="C68" s="258" t="s">
        <v>105</v>
      </c>
      <c r="D68" s="110" t="s">
        <v>202</v>
      </c>
      <c r="E68" s="113">
        <v>21.614285393812953</v>
      </c>
      <c r="F68" s="115">
        <v>9635</v>
      </c>
      <c r="G68" s="114">
        <v>9575</v>
      </c>
      <c r="H68" s="114">
        <v>9635</v>
      </c>
      <c r="I68" s="114">
        <v>9486</v>
      </c>
      <c r="J68" s="140">
        <v>9008</v>
      </c>
      <c r="K68" s="114">
        <v>627</v>
      </c>
      <c r="L68" s="116">
        <v>6.9604795737122558</v>
      </c>
    </row>
    <row r="69" spans="1:12" s="110" customFormat="1" ht="15" customHeight="1" x14ac:dyDescent="0.2">
      <c r="A69" s="120"/>
      <c r="B69" s="119"/>
      <c r="C69" s="258"/>
      <c r="D69" s="267" t="s">
        <v>198</v>
      </c>
      <c r="E69" s="113">
        <v>61.01712506486767</v>
      </c>
      <c r="F69" s="115">
        <v>5879</v>
      </c>
      <c r="G69" s="114">
        <v>5826</v>
      </c>
      <c r="H69" s="114">
        <v>5934</v>
      </c>
      <c r="I69" s="114">
        <v>5853</v>
      </c>
      <c r="J69" s="140">
        <v>5573</v>
      </c>
      <c r="K69" s="114">
        <v>306</v>
      </c>
      <c r="L69" s="116">
        <v>5.4907590166876012</v>
      </c>
    </row>
    <row r="70" spans="1:12" s="110" customFormat="1" ht="15" customHeight="1" x14ac:dyDescent="0.2">
      <c r="A70" s="120"/>
      <c r="B70" s="119"/>
      <c r="C70" s="258"/>
      <c r="D70" s="267" t="s">
        <v>199</v>
      </c>
      <c r="E70" s="113">
        <v>38.98287493513233</v>
      </c>
      <c r="F70" s="115">
        <v>3756</v>
      </c>
      <c r="G70" s="114">
        <v>3749</v>
      </c>
      <c r="H70" s="114">
        <v>3701</v>
      </c>
      <c r="I70" s="114">
        <v>3633</v>
      </c>
      <c r="J70" s="140">
        <v>3435</v>
      </c>
      <c r="K70" s="114">
        <v>321</v>
      </c>
      <c r="L70" s="116">
        <v>9.3449781659388638</v>
      </c>
    </row>
    <row r="71" spans="1:12" s="110" customFormat="1" ht="15" customHeight="1" x14ac:dyDescent="0.2">
      <c r="A71" s="120"/>
      <c r="B71" s="119"/>
      <c r="C71" s="258"/>
      <c r="D71" s="110" t="s">
        <v>203</v>
      </c>
      <c r="E71" s="113">
        <v>72.77519797204836</v>
      </c>
      <c r="F71" s="115">
        <v>32441</v>
      </c>
      <c r="G71" s="114">
        <v>32515</v>
      </c>
      <c r="H71" s="114">
        <v>32545</v>
      </c>
      <c r="I71" s="114">
        <v>32492</v>
      </c>
      <c r="J71" s="140">
        <v>32150</v>
      </c>
      <c r="K71" s="114">
        <v>291</v>
      </c>
      <c r="L71" s="116">
        <v>0.90513219284603419</v>
      </c>
    </row>
    <row r="72" spans="1:12" s="110" customFormat="1" ht="15" customHeight="1" x14ac:dyDescent="0.2">
      <c r="A72" s="120"/>
      <c r="B72" s="119"/>
      <c r="C72" s="258"/>
      <c r="D72" s="267" t="s">
        <v>198</v>
      </c>
      <c r="E72" s="113">
        <v>69.837551246878945</v>
      </c>
      <c r="F72" s="115">
        <v>22656</v>
      </c>
      <c r="G72" s="114">
        <v>22763</v>
      </c>
      <c r="H72" s="114">
        <v>22835</v>
      </c>
      <c r="I72" s="114">
        <v>22821</v>
      </c>
      <c r="J72" s="140">
        <v>22617</v>
      </c>
      <c r="K72" s="114">
        <v>39</v>
      </c>
      <c r="L72" s="116">
        <v>0.17243666268735908</v>
      </c>
    </row>
    <row r="73" spans="1:12" s="110" customFormat="1" ht="15" customHeight="1" x14ac:dyDescent="0.2">
      <c r="A73" s="120"/>
      <c r="B73" s="119"/>
      <c r="C73" s="258"/>
      <c r="D73" s="267" t="s">
        <v>199</v>
      </c>
      <c r="E73" s="113">
        <v>30.162448753121051</v>
      </c>
      <c r="F73" s="115">
        <v>9785</v>
      </c>
      <c r="G73" s="114">
        <v>9752</v>
      </c>
      <c r="H73" s="114">
        <v>9710</v>
      </c>
      <c r="I73" s="114">
        <v>9671</v>
      </c>
      <c r="J73" s="140">
        <v>9533</v>
      </c>
      <c r="K73" s="114">
        <v>252</v>
      </c>
      <c r="L73" s="116">
        <v>2.6434490716458616</v>
      </c>
    </row>
    <row r="74" spans="1:12" s="110" customFormat="1" ht="15" customHeight="1" x14ac:dyDescent="0.2">
      <c r="A74" s="120"/>
      <c r="B74" s="119"/>
      <c r="C74" s="258"/>
      <c r="D74" s="110" t="s">
        <v>204</v>
      </c>
      <c r="E74" s="113">
        <v>5.6105166341386816</v>
      </c>
      <c r="F74" s="115">
        <v>2501</v>
      </c>
      <c r="G74" s="114">
        <v>2514</v>
      </c>
      <c r="H74" s="114">
        <v>2541</v>
      </c>
      <c r="I74" s="114">
        <v>2502</v>
      </c>
      <c r="J74" s="140">
        <v>2458</v>
      </c>
      <c r="K74" s="114">
        <v>43</v>
      </c>
      <c r="L74" s="116">
        <v>1.7493897477624085</v>
      </c>
    </row>
    <row r="75" spans="1:12" s="110" customFormat="1" ht="15" customHeight="1" x14ac:dyDescent="0.2">
      <c r="A75" s="120"/>
      <c r="B75" s="119"/>
      <c r="C75" s="258"/>
      <c r="D75" s="267" t="s">
        <v>198</v>
      </c>
      <c r="E75" s="113">
        <v>72.451019592163135</v>
      </c>
      <c r="F75" s="115">
        <v>1812</v>
      </c>
      <c r="G75" s="114">
        <v>1826</v>
      </c>
      <c r="H75" s="114">
        <v>1854</v>
      </c>
      <c r="I75" s="114">
        <v>1827</v>
      </c>
      <c r="J75" s="140">
        <v>1802</v>
      </c>
      <c r="K75" s="114">
        <v>10</v>
      </c>
      <c r="L75" s="116">
        <v>0.55493895671476134</v>
      </c>
    </row>
    <row r="76" spans="1:12" s="110" customFormat="1" ht="15" customHeight="1" x14ac:dyDescent="0.2">
      <c r="A76" s="120"/>
      <c r="B76" s="119"/>
      <c r="C76" s="258"/>
      <c r="D76" s="267" t="s">
        <v>199</v>
      </c>
      <c r="E76" s="113">
        <v>27.548980407836865</v>
      </c>
      <c r="F76" s="115">
        <v>689</v>
      </c>
      <c r="G76" s="114">
        <v>688</v>
      </c>
      <c r="H76" s="114">
        <v>687</v>
      </c>
      <c r="I76" s="114">
        <v>675</v>
      </c>
      <c r="J76" s="140">
        <v>656</v>
      </c>
      <c r="K76" s="114">
        <v>33</v>
      </c>
      <c r="L76" s="116">
        <v>5.0304878048780486</v>
      </c>
    </row>
    <row r="77" spans="1:12" s="110" customFormat="1" ht="15" customHeight="1" x14ac:dyDescent="0.2">
      <c r="A77" s="533"/>
      <c r="B77" s="119" t="s">
        <v>205</v>
      </c>
      <c r="C77" s="268"/>
      <c r="D77" s="182"/>
      <c r="E77" s="113">
        <v>6.2818447067020857</v>
      </c>
      <c r="F77" s="115">
        <v>11540</v>
      </c>
      <c r="G77" s="114">
        <v>11476</v>
      </c>
      <c r="H77" s="114">
        <v>11539</v>
      </c>
      <c r="I77" s="114">
        <v>11447</v>
      </c>
      <c r="J77" s="140">
        <v>11725</v>
      </c>
      <c r="K77" s="114">
        <v>-185</v>
      </c>
      <c r="L77" s="116">
        <v>-1.5778251599147122</v>
      </c>
    </row>
    <row r="78" spans="1:12" s="110" customFormat="1" ht="15" customHeight="1" x14ac:dyDescent="0.2">
      <c r="A78" s="120"/>
      <c r="B78" s="119"/>
      <c r="C78" s="268" t="s">
        <v>106</v>
      </c>
      <c r="D78" s="182"/>
      <c r="E78" s="113">
        <v>57.192374350086652</v>
      </c>
      <c r="F78" s="115">
        <v>6600</v>
      </c>
      <c r="G78" s="114">
        <v>6497</v>
      </c>
      <c r="H78" s="114">
        <v>6564</v>
      </c>
      <c r="I78" s="114">
        <v>6470</v>
      </c>
      <c r="J78" s="140">
        <v>6603</v>
      </c>
      <c r="K78" s="114">
        <v>-3</v>
      </c>
      <c r="L78" s="116">
        <v>-4.5433893684688781E-2</v>
      </c>
    </row>
    <row r="79" spans="1:12" s="110" customFormat="1" ht="15" customHeight="1" x14ac:dyDescent="0.2">
      <c r="A79" s="123"/>
      <c r="B79" s="124"/>
      <c r="C79" s="260" t="s">
        <v>107</v>
      </c>
      <c r="D79" s="261"/>
      <c r="E79" s="125">
        <v>42.807625649913348</v>
      </c>
      <c r="F79" s="143">
        <v>4940</v>
      </c>
      <c r="G79" s="144">
        <v>4979</v>
      </c>
      <c r="H79" s="144">
        <v>4975</v>
      </c>
      <c r="I79" s="144">
        <v>4977</v>
      </c>
      <c r="J79" s="145">
        <v>5122</v>
      </c>
      <c r="K79" s="144">
        <v>-182</v>
      </c>
      <c r="L79" s="146">
        <v>-3.5532994923857868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183704</v>
      </c>
      <c r="E11" s="114">
        <v>184376</v>
      </c>
      <c r="F11" s="114">
        <v>185808</v>
      </c>
      <c r="G11" s="114">
        <v>184122</v>
      </c>
      <c r="H11" s="140">
        <v>183934</v>
      </c>
      <c r="I11" s="115">
        <v>-230</v>
      </c>
      <c r="J11" s="116">
        <v>-0.12504485304511401</v>
      </c>
    </row>
    <row r="12" spans="1:15" s="110" customFormat="1" ht="24.95" customHeight="1" x14ac:dyDescent="0.2">
      <c r="A12" s="193" t="s">
        <v>132</v>
      </c>
      <c r="B12" s="194" t="s">
        <v>133</v>
      </c>
      <c r="C12" s="113">
        <v>0.13064495057266037</v>
      </c>
      <c r="D12" s="115">
        <v>240</v>
      </c>
      <c r="E12" s="114">
        <v>210</v>
      </c>
      <c r="F12" s="114">
        <v>239</v>
      </c>
      <c r="G12" s="114">
        <v>252</v>
      </c>
      <c r="H12" s="140">
        <v>218</v>
      </c>
      <c r="I12" s="115">
        <v>22</v>
      </c>
      <c r="J12" s="116">
        <v>10.091743119266056</v>
      </c>
    </row>
    <row r="13" spans="1:15" s="110" customFormat="1" ht="24.95" customHeight="1" x14ac:dyDescent="0.2">
      <c r="A13" s="193" t="s">
        <v>134</v>
      </c>
      <c r="B13" s="199" t="s">
        <v>214</v>
      </c>
      <c r="C13" s="113">
        <v>0.5057048295083395</v>
      </c>
      <c r="D13" s="115">
        <v>929</v>
      </c>
      <c r="E13" s="114">
        <v>971</v>
      </c>
      <c r="F13" s="114">
        <v>987</v>
      </c>
      <c r="G13" s="114">
        <v>1038</v>
      </c>
      <c r="H13" s="140">
        <v>1038</v>
      </c>
      <c r="I13" s="115">
        <v>-109</v>
      </c>
      <c r="J13" s="116">
        <v>-10.500963391136802</v>
      </c>
    </row>
    <row r="14" spans="1:15" s="287" customFormat="1" ht="24" customHeight="1" x14ac:dyDescent="0.2">
      <c r="A14" s="193" t="s">
        <v>215</v>
      </c>
      <c r="B14" s="199" t="s">
        <v>137</v>
      </c>
      <c r="C14" s="113">
        <v>33.341135740103645</v>
      </c>
      <c r="D14" s="115">
        <v>61249</v>
      </c>
      <c r="E14" s="114">
        <v>61650</v>
      </c>
      <c r="F14" s="114">
        <v>69315</v>
      </c>
      <c r="G14" s="114">
        <v>69159</v>
      </c>
      <c r="H14" s="140">
        <v>68825</v>
      </c>
      <c r="I14" s="115">
        <v>-7576</v>
      </c>
      <c r="J14" s="116">
        <v>-11.007628042135853</v>
      </c>
      <c r="K14" s="110"/>
      <c r="L14" s="110"/>
      <c r="M14" s="110"/>
      <c r="N14" s="110"/>
      <c r="O14" s="110"/>
    </row>
    <row r="15" spans="1:15" s="110" customFormat="1" ht="24.75" customHeight="1" x14ac:dyDescent="0.2">
      <c r="A15" s="193" t="s">
        <v>216</v>
      </c>
      <c r="B15" s="199" t="s">
        <v>217</v>
      </c>
      <c r="C15" s="113">
        <v>2.7658624744153637</v>
      </c>
      <c r="D15" s="115">
        <v>5081</v>
      </c>
      <c r="E15" s="114">
        <v>5075</v>
      </c>
      <c r="F15" s="114">
        <v>5126</v>
      </c>
      <c r="G15" s="114">
        <v>5082</v>
      </c>
      <c r="H15" s="140">
        <v>5091</v>
      </c>
      <c r="I15" s="115">
        <v>-10</v>
      </c>
      <c r="J15" s="116">
        <v>-0.19642506383814576</v>
      </c>
    </row>
    <row r="16" spans="1:15" s="287" customFormat="1" ht="24.95" customHeight="1" x14ac:dyDescent="0.2">
      <c r="A16" s="193" t="s">
        <v>218</v>
      </c>
      <c r="B16" s="199" t="s">
        <v>141</v>
      </c>
      <c r="C16" s="113">
        <v>28.986848408309019</v>
      </c>
      <c r="D16" s="115">
        <v>53250</v>
      </c>
      <c r="E16" s="114">
        <v>53613</v>
      </c>
      <c r="F16" s="114">
        <v>61187</v>
      </c>
      <c r="G16" s="114">
        <v>61033</v>
      </c>
      <c r="H16" s="140">
        <v>60673</v>
      </c>
      <c r="I16" s="115">
        <v>-7423</v>
      </c>
      <c r="J16" s="116">
        <v>-12.234437064262522</v>
      </c>
      <c r="K16" s="110"/>
      <c r="L16" s="110"/>
      <c r="M16" s="110"/>
      <c r="N16" s="110"/>
      <c r="O16" s="110"/>
    </row>
    <row r="17" spans="1:15" s="110" customFormat="1" ht="24.95" customHeight="1" x14ac:dyDescent="0.2">
      <c r="A17" s="193" t="s">
        <v>219</v>
      </c>
      <c r="B17" s="199" t="s">
        <v>220</v>
      </c>
      <c r="C17" s="113">
        <v>1.5884248573792623</v>
      </c>
      <c r="D17" s="115">
        <v>2918</v>
      </c>
      <c r="E17" s="114">
        <v>2962</v>
      </c>
      <c r="F17" s="114">
        <v>3002</v>
      </c>
      <c r="G17" s="114">
        <v>3044</v>
      </c>
      <c r="H17" s="140">
        <v>3061</v>
      </c>
      <c r="I17" s="115">
        <v>-143</v>
      </c>
      <c r="J17" s="116">
        <v>-4.671675922901013</v>
      </c>
    </row>
    <row r="18" spans="1:15" s="287" customFormat="1" ht="24.95" customHeight="1" x14ac:dyDescent="0.2">
      <c r="A18" s="201" t="s">
        <v>144</v>
      </c>
      <c r="B18" s="202" t="s">
        <v>145</v>
      </c>
      <c r="C18" s="113">
        <v>4.0293080172451337</v>
      </c>
      <c r="D18" s="115">
        <v>7402</v>
      </c>
      <c r="E18" s="114">
        <v>7241</v>
      </c>
      <c r="F18" s="114">
        <v>7284</v>
      </c>
      <c r="G18" s="114">
        <v>7136</v>
      </c>
      <c r="H18" s="140">
        <v>7215</v>
      </c>
      <c r="I18" s="115">
        <v>187</v>
      </c>
      <c r="J18" s="116">
        <v>2.5918225918225919</v>
      </c>
      <c r="K18" s="110"/>
      <c r="L18" s="110"/>
      <c r="M18" s="110"/>
      <c r="N18" s="110"/>
      <c r="O18" s="110"/>
    </row>
    <row r="19" spans="1:15" s="110" customFormat="1" ht="24.95" customHeight="1" x14ac:dyDescent="0.2">
      <c r="A19" s="193" t="s">
        <v>146</v>
      </c>
      <c r="B19" s="199" t="s">
        <v>147</v>
      </c>
      <c r="C19" s="113">
        <v>15.341527674955364</v>
      </c>
      <c r="D19" s="115">
        <v>28183</v>
      </c>
      <c r="E19" s="114">
        <v>28319</v>
      </c>
      <c r="F19" s="114">
        <v>21872</v>
      </c>
      <c r="G19" s="114">
        <v>21474</v>
      </c>
      <c r="H19" s="140">
        <v>21504</v>
      </c>
      <c r="I19" s="115">
        <v>6679</v>
      </c>
      <c r="J19" s="116">
        <v>31.059337797619047</v>
      </c>
    </row>
    <row r="20" spans="1:15" s="287" customFormat="1" ht="24.95" customHeight="1" x14ac:dyDescent="0.2">
      <c r="A20" s="193" t="s">
        <v>148</v>
      </c>
      <c r="B20" s="199" t="s">
        <v>149</v>
      </c>
      <c r="C20" s="113">
        <v>3.3826155119104646</v>
      </c>
      <c r="D20" s="115">
        <v>6214</v>
      </c>
      <c r="E20" s="114">
        <v>5996</v>
      </c>
      <c r="F20" s="114">
        <v>5956</v>
      </c>
      <c r="G20" s="114">
        <v>5971</v>
      </c>
      <c r="H20" s="140">
        <v>6072</v>
      </c>
      <c r="I20" s="115">
        <v>142</v>
      </c>
      <c r="J20" s="116">
        <v>2.3386034255599473</v>
      </c>
      <c r="K20" s="110"/>
      <c r="L20" s="110"/>
      <c r="M20" s="110"/>
      <c r="N20" s="110"/>
      <c r="O20" s="110"/>
    </row>
    <row r="21" spans="1:15" s="110" customFormat="1" ht="24.95" customHeight="1" x14ac:dyDescent="0.2">
      <c r="A21" s="201" t="s">
        <v>150</v>
      </c>
      <c r="B21" s="202" t="s">
        <v>151</v>
      </c>
      <c r="C21" s="113">
        <v>1.9705613378042939</v>
      </c>
      <c r="D21" s="115">
        <v>3620</v>
      </c>
      <c r="E21" s="114">
        <v>3595</v>
      </c>
      <c r="F21" s="114">
        <v>3627</v>
      </c>
      <c r="G21" s="114">
        <v>3585</v>
      </c>
      <c r="H21" s="140">
        <v>3578</v>
      </c>
      <c r="I21" s="115">
        <v>42</v>
      </c>
      <c r="J21" s="116">
        <v>1.1738401341531581</v>
      </c>
    </row>
    <row r="22" spans="1:15" s="110" customFormat="1" ht="24.95" customHeight="1" x14ac:dyDescent="0.2">
      <c r="A22" s="201" t="s">
        <v>152</v>
      </c>
      <c r="B22" s="199" t="s">
        <v>153</v>
      </c>
      <c r="C22" s="113">
        <v>4.8670687627923179</v>
      </c>
      <c r="D22" s="115">
        <v>8941</v>
      </c>
      <c r="E22" s="114">
        <v>9026</v>
      </c>
      <c r="F22" s="114">
        <v>8998</v>
      </c>
      <c r="G22" s="114">
        <v>8729</v>
      </c>
      <c r="H22" s="140">
        <v>8778</v>
      </c>
      <c r="I22" s="115">
        <v>163</v>
      </c>
      <c r="J22" s="116">
        <v>1.8569150148097517</v>
      </c>
    </row>
    <row r="23" spans="1:15" s="110" customFormat="1" ht="24.95" customHeight="1" x14ac:dyDescent="0.2">
      <c r="A23" s="193" t="s">
        <v>154</v>
      </c>
      <c r="B23" s="199" t="s">
        <v>155</v>
      </c>
      <c r="C23" s="113">
        <v>1.6771545529765275</v>
      </c>
      <c r="D23" s="115">
        <v>3081</v>
      </c>
      <c r="E23" s="114">
        <v>3093</v>
      </c>
      <c r="F23" s="114">
        <v>3107</v>
      </c>
      <c r="G23" s="114">
        <v>3043</v>
      </c>
      <c r="H23" s="140">
        <v>3046</v>
      </c>
      <c r="I23" s="115">
        <v>35</v>
      </c>
      <c r="J23" s="116">
        <v>1.149047931713723</v>
      </c>
    </row>
    <row r="24" spans="1:15" s="110" customFormat="1" ht="24.95" customHeight="1" x14ac:dyDescent="0.2">
      <c r="A24" s="193" t="s">
        <v>156</v>
      </c>
      <c r="B24" s="199" t="s">
        <v>221</v>
      </c>
      <c r="C24" s="113">
        <v>14.226146409441276</v>
      </c>
      <c r="D24" s="115">
        <v>26134</v>
      </c>
      <c r="E24" s="114">
        <v>26561</v>
      </c>
      <c r="F24" s="114">
        <v>26752</v>
      </c>
      <c r="G24" s="114">
        <v>26878</v>
      </c>
      <c r="H24" s="140">
        <v>26879</v>
      </c>
      <c r="I24" s="115">
        <v>-745</v>
      </c>
      <c r="J24" s="116">
        <v>-2.7716804940659996</v>
      </c>
    </row>
    <row r="25" spans="1:15" s="110" customFormat="1" ht="24.95" customHeight="1" x14ac:dyDescent="0.2">
      <c r="A25" s="193" t="s">
        <v>222</v>
      </c>
      <c r="B25" s="204" t="s">
        <v>159</v>
      </c>
      <c r="C25" s="113">
        <v>2.3684840830901885</v>
      </c>
      <c r="D25" s="115">
        <v>4351</v>
      </c>
      <c r="E25" s="114">
        <v>4629</v>
      </c>
      <c r="F25" s="114">
        <v>4616</v>
      </c>
      <c r="G25" s="114">
        <v>4374</v>
      </c>
      <c r="H25" s="140">
        <v>4332</v>
      </c>
      <c r="I25" s="115">
        <v>19</v>
      </c>
      <c r="J25" s="116">
        <v>0.43859649122807015</v>
      </c>
    </row>
    <row r="26" spans="1:15" s="110" customFormat="1" ht="24.95" customHeight="1" x14ac:dyDescent="0.2">
      <c r="A26" s="201">
        <v>782.78300000000002</v>
      </c>
      <c r="B26" s="203" t="s">
        <v>160</v>
      </c>
      <c r="C26" s="113">
        <v>1.0195749684274702</v>
      </c>
      <c r="D26" s="115">
        <v>1873</v>
      </c>
      <c r="E26" s="114">
        <v>1934</v>
      </c>
      <c r="F26" s="114">
        <v>2125</v>
      </c>
      <c r="G26" s="114">
        <v>2005</v>
      </c>
      <c r="H26" s="140">
        <v>2005</v>
      </c>
      <c r="I26" s="115">
        <v>-132</v>
      </c>
      <c r="J26" s="116">
        <v>-6.5835411471321699</v>
      </c>
    </row>
    <row r="27" spans="1:15" s="110" customFormat="1" ht="24.95" customHeight="1" x14ac:dyDescent="0.2">
      <c r="A27" s="193" t="s">
        <v>161</v>
      </c>
      <c r="B27" s="199" t="s">
        <v>223</v>
      </c>
      <c r="C27" s="113">
        <v>5.2965640377999392</v>
      </c>
      <c r="D27" s="115">
        <v>9730</v>
      </c>
      <c r="E27" s="114">
        <v>9713</v>
      </c>
      <c r="F27" s="114">
        <v>9682</v>
      </c>
      <c r="G27" s="114">
        <v>9517</v>
      </c>
      <c r="H27" s="140">
        <v>9481</v>
      </c>
      <c r="I27" s="115">
        <v>249</v>
      </c>
      <c r="J27" s="116">
        <v>2.6263052420630735</v>
      </c>
    </row>
    <row r="28" spans="1:15" s="110" customFormat="1" ht="24.95" customHeight="1" x14ac:dyDescent="0.2">
      <c r="A28" s="193" t="s">
        <v>163</v>
      </c>
      <c r="B28" s="199" t="s">
        <v>164</v>
      </c>
      <c r="C28" s="113">
        <v>1.2971954883943735</v>
      </c>
      <c r="D28" s="115">
        <v>2383</v>
      </c>
      <c r="E28" s="114">
        <v>2381</v>
      </c>
      <c r="F28" s="114">
        <v>2391</v>
      </c>
      <c r="G28" s="114">
        <v>2367</v>
      </c>
      <c r="H28" s="140">
        <v>2358</v>
      </c>
      <c r="I28" s="115">
        <v>25</v>
      </c>
      <c r="J28" s="116">
        <v>1.0602205258693809</v>
      </c>
    </row>
    <row r="29" spans="1:15" s="110" customFormat="1" ht="24.95" customHeight="1" x14ac:dyDescent="0.2">
      <c r="A29" s="193">
        <v>86</v>
      </c>
      <c r="B29" s="199" t="s">
        <v>165</v>
      </c>
      <c r="C29" s="113">
        <v>4.091364368767147</v>
      </c>
      <c r="D29" s="115">
        <v>7516</v>
      </c>
      <c r="E29" s="114">
        <v>7473</v>
      </c>
      <c r="F29" s="114">
        <v>7327</v>
      </c>
      <c r="G29" s="114">
        <v>7222</v>
      </c>
      <c r="H29" s="140">
        <v>7210</v>
      </c>
      <c r="I29" s="115">
        <v>306</v>
      </c>
      <c r="J29" s="116">
        <v>4.2441054091539527</v>
      </c>
    </row>
    <row r="30" spans="1:15" s="110" customFormat="1" ht="24.95" customHeight="1" x14ac:dyDescent="0.2">
      <c r="A30" s="193">
        <v>87.88</v>
      </c>
      <c r="B30" s="204" t="s">
        <v>166</v>
      </c>
      <c r="C30" s="113">
        <v>4.2639245743152028</v>
      </c>
      <c r="D30" s="115">
        <v>7833</v>
      </c>
      <c r="E30" s="114">
        <v>7805</v>
      </c>
      <c r="F30" s="114">
        <v>7750</v>
      </c>
      <c r="G30" s="114">
        <v>7631</v>
      </c>
      <c r="H30" s="140">
        <v>7671</v>
      </c>
      <c r="I30" s="115">
        <v>162</v>
      </c>
      <c r="J30" s="116">
        <v>2.1118498240125145</v>
      </c>
    </row>
    <row r="31" spans="1:15" s="110" customFormat="1" ht="24.95" customHeight="1" x14ac:dyDescent="0.2">
      <c r="A31" s="193" t="s">
        <v>167</v>
      </c>
      <c r="B31" s="199" t="s">
        <v>168</v>
      </c>
      <c r="C31" s="113">
        <v>2.1910246918956582</v>
      </c>
      <c r="D31" s="115">
        <v>4025</v>
      </c>
      <c r="E31" s="114">
        <v>3779</v>
      </c>
      <c r="F31" s="114">
        <v>3780</v>
      </c>
      <c r="G31" s="114">
        <v>3741</v>
      </c>
      <c r="H31" s="140">
        <v>3724</v>
      </c>
      <c r="I31" s="115">
        <v>301</v>
      </c>
      <c r="J31" s="116">
        <v>8.0827067669172941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0.13064495057266037</v>
      </c>
      <c r="D34" s="115">
        <v>240</v>
      </c>
      <c r="E34" s="114">
        <v>210</v>
      </c>
      <c r="F34" s="114">
        <v>239</v>
      </c>
      <c r="G34" s="114">
        <v>252</v>
      </c>
      <c r="H34" s="140">
        <v>218</v>
      </c>
      <c r="I34" s="115">
        <v>22</v>
      </c>
      <c r="J34" s="116">
        <v>10.091743119266056</v>
      </c>
    </row>
    <row r="35" spans="1:10" s="110" customFormat="1" ht="24.95" customHeight="1" x14ac:dyDescent="0.2">
      <c r="A35" s="292" t="s">
        <v>171</v>
      </c>
      <c r="B35" s="293" t="s">
        <v>172</v>
      </c>
      <c r="C35" s="113">
        <v>37.87614858685712</v>
      </c>
      <c r="D35" s="115">
        <v>69580</v>
      </c>
      <c r="E35" s="114">
        <v>69862</v>
      </c>
      <c r="F35" s="114">
        <v>77586</v>
      </c>
      <c r="G35" s="114">
        <v>77333</v>
      </c>
      <c r="H35" s="140">
        <v>77078</v>
      </c>
      <c r="I35" s="115">
        <v>-7498</v>
      </c>
      <c r="J35" s="116">
        <v>-9.7278081942966868</v>
      </c>
    </row>
    <row r="36" spans="1:10" s="110" customFormat="1" ht="24.95" customHeight="1" x14ac:dyDescent="0.2">
      <c r="A36" s="294" t="s">
        <v>173</v>
      </c>
      <c r="B36" s="295" t="s">
        <v>174</v>
      </c>
      <c r="C36" s="125">
        <v>61.993206462570221</v>
      </c>
      <c r="D36" s="143">
        <v>113884</v>
      </c>
      <c r="E36" s="144">
        <v>114304</v>
      </c>
      <c r="F36" s="144">
        <v>107983</v>
      </c>
      <c r="G36" s="144">
        <v>106537</v>
      </c>
      <c r="H36" s="145">
        <v>106638</v>
      </c>
      <c r="I36" s="143">
        <v>7246</v>
      </c>
      <c r="J36" s="146">
        <v>6.7949511431197136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2020-09-25T09:44:47Z</dcterms:created>
  <dcterms:modified xsi:type="dcterms:W3CDTF">2020-09-28T08:09:37Z</dcterms:modified>
</cp:coreProperties>
</file>