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J56" i="24"/>
  <c r="H56" i="24"/>
  <c r="G56" i="24"/>
  <c r="F56" i="24"/>
  <c r="E56" i="24"/>
  <c r="L55" i="24"/>
  <c r="H55" i="24" s="1"/>
  <c r="G55" i="24"/>
  <c r="F55" i="24"/>
  <c r="E55" i="24"/>
  <c r="L54" i="24"/>
  <c r="H54" i="24"/>
  <c r="G54" i="24"/>
  <c r="F54" i="24"/>
  <c r="E54" i="24"/>
  <c r="L53" i="24"/>
  <c r="H53" i="24" s="1"/>
  <c r="G53" i="24"/>
  <c r="F53" i="24"/>
  <c r="E53" i="24"/>
  <c r="L52" i="24"/>
  <c r="J52" i="24"/>
  <c r="H52" i="24"/>
  <c r="G52" i="24"/>
  <c r="F52" i="24"/>
  <c r="E52" i="24"/>
  <c r="L51" i="24"/>
  <c r="H51" i="24" s="1"/>
  <c r="G51" i="24"/>
  <c r="F51" i="24"/>
  <c r="E51" i="24"/>
  <c r="M44" i="24"/>
  <c r="L44" i="24"/>
  <c r="I44" i="24"/>
  <c r="G44" i="24"/>
  <c r="E44" i="24"/>
  <c r="C44" i="24"/>
  <c r="B44" i="24"/>
  <c r="D44" i="24" s="1"/>
  <c r="K43" i="24"/>
  <c r="H43" i="24"/>
  <c r="F43" i="24"/>
  <c r="C43" i="24"/>
  <c r="B43" i="24"/>
  <c r="D43" i="24" s="1"/>
  <c r="M42" i="24"/>
  <c r="L42" i="24"/>
  <c r="I42" i="24"/>
  <c r="G42" i="24"/>
  <c r="E42" i="24"/>
  <c r="C42" i="24"/>
  <c r="B42" i="24"/>
  <c r="D42" i="24" s="1"/>
  <c r="K41" i="24"/>
  <c r="I41" i="24"/>
  <c r="H41" i="24"/>
  <c r="F41" i="24"/>
  <c r="C41" i="24"/>
  <c r="M41" i="24" s="1"/>
  <c r="B41" i="24"/>
  <c r="D41" i="24" s="1"/>
  <c r="M40" i="24"/>
  <c r="L40" i="24"/>
  <c r="I40" i="24"/>
  <c r="G40" i="24"/>
  <c r="E40" i="24"/>
  <c r="C40" i="24"/>
  <c r="B40" i="24"/>
  <c r="D40" i="24" s="1"/>
  <c r="M36" i="24"/>
  <c r="L36" i="24"/>
  <c r="K36" i="24"/>
  <c r="J36" i="24"/>
  <c r="I36" i="24"/>
  <c r="H36" i="24"/>
  <c r="G36" i="24"/>
  <c r="F36" i="24"/>
  <c r="E36" i="24"/>
  <c r="D36" i="24"/>
  <c r="G23" i="24"/>
  <c r="L57" i="15"/>
  <c r="K57" i="15"/>
  <c r="C38" i="24"/>
  <c r="C37" i="24"/>
  <c r="C35" i="24"/>
  <c r="C34" i="24"/>
  <c r="C33" i="24"/>
  <c r="C32" i="24"/>
  <c r="C31" i="24"/>
  <c r="C30" i="24"/>
  <c r="G30" i="24" s="1"/>
  <c r="C29" i="24"/>
  <c r="C28" i="24"/>
  <c r="C27" i="24"/>
  <c r="C26" i="24"/>
  <c r="M26" i="24" s="1"/>
  <c r="C25" i="24"/>
  <c r="C24" i="24"/>
  <c r="C23" i="24"/>
  <c r="C22" i="24"/>
  <c r="C21" i="24"/>
  <c r="C20" i="24"/>
  <c r="C19" i="24"/>
  <c r="C18" i="24"/>
  <c r="C17" i="24"/>
  <c r="C16" i="24"/>
  <c r="E16" i="24" s="1"/>
  <c r="C15" i="24"/>
  <c r="C9" i="24"/>
  <c r="C8" i="24"/>
  <c r="C7" i="24"/>
  <c r="B38" i="24"/>
  <c r="B37" i="24"/>
  <c r="B35" i="24"/>
  <c r="B34" i="24"/>
  <c r="B33" i="24"/>
  <c r="B32" i="24"/>
  <c r="B31" i="24"/>
  <c r="B30" i="24"/>
  <c r="B29" i="24"/>
  <c r="B28" i="24"/>
  <c r="K28" i="24" s="1"/>
  <c r="B27" i="24"/>
  <c r="B26" i="24"/>
  <c r="B25" i="24"/>
  <c r="B24" i="24"/>
  <c r="B23" i="24"/>
  <c r="B22" i="24"/>
  <c r="B21" i="24"/>
  <c r="B20" i="24"/>
  <c r="B19" i="24"/>
  <c r="K19" i="24" s="1"/>
  <c r="B18" i="24"/>
  <c r="B17" i="24"/>
  <c r="B16" i="24"/>
  <c r="B15" i="24"/>
  <c r="B9" i="24"/>
  <c r="B8" i="24"/>
  <c r="K8" i="24" s="1"/>
  <c r="B7" i="24"/>
  <c r="I34" i="24" l="1"/>
  <c r="L34" i="24"/>
  <c r="M34" i="24"/>
  <c r="G34" i="24"/>
  <c r="E34" i="24"/>
  <c r="F17" i="24"/>
  <c r="D17" i="24"/>
  <c r="J17" i="24"/>
  <c r="H17" i="24"/>
  <c r="K17" i="24"/>
  <c r="I18" i="24"/>
  <c r="L18" i="24"/>
  <c r="M18" i="24"/>
  <c r="G18" i="24"/>
  <c r="E18" i="24"/>
  <c r="B14" i="24"/>
  <c r="B6" i="24"/>
  <c r="F21" i="24"/>
  <c r="D21" i="24"/>
  <c r="J21" i="24"/>
  <c r="H21" i="24"/>
  <c r="K21" i="24"/>
  <c r="M25" i="24"/>
  <c r="E25" i="24"/>
  <c r="L25" i="24"/>
  <c r="I25" i="24"/>
  <c r="G25" i="24"/>
  <c r="J18" i="24"/>
  <c r="H18" i="24"/>
  <c r="F18" i="24"/>
  <c r="D18" i="24"/>
  <c r="K18" i="24"/>
  <c r="F9" i="24"/>
  <c r="D9" i="24"/>
  <c r="J9" i="24"/>
  <c r="H9" i="24"/>
  <c r="K9" i="24"/>
  <c r="M17" i="24"/>
  <c r="E17" i="24"/>
  <c r="L17" i="24"/>
  <c r="I17" i="24"/>
  <c r="G17" i="24"/>
  <c r="M27" i="24"/>
  <c r="E27" i="24"/>
  <c r="L27" i="24"/>
  <c r="I27" i="24"/>
  <c r="G27" i="24"/>
  <c r="L38" i="24"/>
  <c r="M38" i="24"/>
  <c r="I38" i="24"/>
  <c r="G38" i="24"/>
  <c r="K51" i="24"/>
  <c r="I51" i="24"/>
  <c r="J51" i="24"/>
  <c r="J20" i="24"/>
  <c r="H20" i="24"/>
  <c r="F20" i="24"/>
  <c r="D20" i="24"/>
  <c r="K20" i="24"/>
  <c r="C14" i="24"/>
  <c r="C6" i="24"/>
  <c r="I24" i="24"/>
  <c r="L24" i="24"/>
  <c r="G24" i="24"/>
  <c r="E24" i="24"/>
  <c r="M24" i="24"/>
  <c r="G43" i="24"/>
  <c r="L43" i="24"/>
  <c r="M43" i="24"/>
  <c r="I43" i="24"/>
  <c r="E43" i="24"/>
  <c r="F7" i="24"/>
  <c r="D7" i="24"/>
  <c r="J7" i="24"/>
  <c r="H7" i="24"/>
  <c r="K7" i="24"/>
  <c r="F23" i="24"/>
  <c r="D23" i="24"/>
  <c r="J23" i="24"/>
  <c r="H23" i="24"/>
  <c r="K23" i="24"/>
  <c r="J26" i="24"/>
  <c r="H26" i="24"/>
  <c r="F26" i="24"/>
  <c r="D26" i="24"/>
  <c r="K26" i="24"/>
  <c r="F29" i="24"/>
  <c r="D29" i="24"/>
  <c r="J29" i="24"/>
  <c r="H29" i="24"/>
  <c r="K29" i="24"/>
  <c r="J32" i="24"/>
  <c r="H32" i="24"/>
  <c r="F32" i="24"/>
  <c r="D32" i="24"/>
  <c r="K32" i="24"/>
  <c r="M9" i="24"/>
  <c r="E9" i="24"/>
  <c r="L9" i="24"/>
  <c r="I9" i="24"/>
  <c r="G9" i="24"/>
  <c r="M21" i="24"/>
  <c r="E21" i="24"/>
  <c r="L21" i="24"/>
  <c r="G21" i="24"/>
  <c r="I28" i="24"/>
  <c r="L28" i="24"/>
  <c r="E28" i="24"/>
  <c r="M28" i="24"/>
  <c r="G28" i="24"/>
  <c r="M31" i="24"/>
  <c r="E31" i="24"/>
  <c r="L31" i="24"/>
  <c r="I31" i="24"/>
  <c r="G31" i="24"/>
  <c r="C45" i="24"/>
  <c r="C39" i="24"/>
  <c r="E38" i="24"/>
  <c r="K53" i="24"/>
  <c r="I53" i="24"/>
  <c r="J53" i="24"/>
  <c r="K58" i="24"/>
  <c r="I58" i="24"/>
  <c r="J58" i="24"/>
  <c r="F35" i="24"/>
  <c r="D35" i="24"/>
  <c r="J35" i="24"/>
  <c r="H35" i="24"/>
  <c r="I8" i="24"/>
  <c r="L8" i="24"/>
  <c r="E8" i="24"/>
  <c r="M8" i="24"/>
  <c r="G8" i="24"/>
  <c r="M35" i="24"/>
  <c r="E35" i="24"/>
  <c r="L35" i="24"/>
  <c r="G35" i="24"/>
  <c r="I35" i="24"/>
  <c r="K55" i="24"/>
  <c r="I55" i="24"/>
  <c r="J55" i="24"/>
  <c r="K74" i="24"/>
  <c r="I74" i="24"/>
  <c r="J74" i="24"/>
  <c r="J34" i="24"/>
  <c r="H34" i="24"/>
  <c r="F34" i="24"/>
  <c r="D34" i="24"/>
  <c r="K34" i="24"/>
  <c r="B45" i="24"/>
  <c r="B39" i="24"/>
  <c r="F15" i="24"/>
  <c r="D15" i="24"/>
  <c r="J15" i="24"/>
  <c r="H15" i="24"/>
  <c r="K15" i="24"/>
  <c r="J24" i="24"/>
  <c r="H24" i="24"/>
  <c r="F24" i="24"/>
  <c r="D24" i="24"/>
  <c r="K24" i="24"/>
  <c r="M15" i="24"/>
  <c r="E15" i="24"/>
  <c r="L15" i="24"/>
  <c r="I15" i="24"/>
  <c r="G15" i="24"/>
  <c r="I22" i="24"/>
  <c r="L22" i="24"/>
  <c r="M22" i="24"/>
  <c r="G22" i="24"/>
  <c r="E22" i="24"/>
  <c r="I32" i="24"/>
  <c r="L32" i="24"/>
  <c r="M32" i="24"/>
  <c r="G32" i="24"/>
  <c r="J8" i="24"/>
  <c r="H8" i="24"/>
  <c r="F8" i="24"/>
  <c r="D8" i="24"/>
  <c r="F27" i="24"/>
  <c r="D27" i="24"/>
  <c r="J27" i="24"/>
  <c r="H27" i="24"/>
  <c r="K27" i="24"/>
  <c r="J30" i="24"/>
  <c r="H30" i="24"/>
  <c r="F30" i="24"/>
  <c r="D30" i="24"/>
  <c r="K30" i="24"/>
  <c r="F33" i="24"/>
  <c r="D33" i="24"/>
  <c r="J33" i="24"/>
  <c r="H33" i="24"/>
  <c r="K33" i="24"/>
  <c r="H37" i="24"/>
  <c r="F37" i="24"/>
  <c r="D37" i="24"/>
  <c r="J37" i="24"/>
  <c r="K37" i="24"/>
  <c r="M7" i="24"/>
  <c r="E7" i="24"/>
  <c r="L7" i="24"/>
  <c r="I7" i="24"/>
  <c r="G7" i="24"/>
  <c r="M19" i="24"/>
  <c r="E19" i="24"/>
  <c r="L19" i="24"/>
  <c r="G19" i="24"/>
  <c r="I19" i="24"/>
  <c r="I26" i="24"/>
  <c r="L26" i="24"/>
  <c r="G26" i="24"/>
  <c r="E26" i="24"/>
  <c r="M29" i="24"/>
  <c r="E29" i="24"/>
  <c r="L29" i="24"/>
  <c r="I29" i="24"/>
  <c r="G29" i="24"/>
  <c r="G37" i="24"/>
  <c r="L37" i="24"/>
  <c r="I37" i="24"/>
  <c r="E37" i="24"/>
  <c r="M37" i="24"/>
  <c r="E32" i="24"/>
  <c r="F31" i="24"/>
  <c r="D31" i="24"/>
  <c r="J31" i="24"/>
  <c r="H31" i="24"/>
  <c r="K31" i="24"/>
  <c r="J16" i="24"/>
  <c r="H16" i="24"/>
  <c r="F16" i="24"/>
  <c r="D16" i="24"/>
  <c r="K16" i="24"/>
  <c r="I16" i="24"/>
  <c r="L16" i="24"/>
  <c r="M16" i="24"/>
  <c r="G16" i="24"/>
  <c r="M33" i="24"/>
  <c r="E33" i="24"/>
  <c r="L33" i="24"/>
  <c r="I33" i="24"/>
  <c r="G33" i="24"/>
  <c r="K54" i="24"/>
  <c r="I54" i="24"/>
  <c r="J54" i="24"/>
  <c r="D38" i="24"/>
  <c r="K38" i="24"/>
  <c r="J38" i="24"/>
  <c r="H38" i="24"/>
  <c r="F38" i="24"/>
  <c r="F19" i="24"/>
  <c r="D19" i="24"/>
  <c r="J19" i="24"/>
  <c r="H19" i="24"/>
  <c r="J22" i="24"/>
  <c r="H22" i="24"/>
  <c r="F22" i="24"/>
  <c r="D22" i="24"/>
  <c r="K22" i="24"/>
  <c r="F25" i="24"/>
  <c r="D25" i="24"/>
  <c r="J25" i="24"/>
  <c r="H25" i="24"/>
  <c r="K25" i="24"/>
  <c r="J28" i="24"/>
  <c r="H28" i="24"/>
  <c r="F28" i="24"/>
  <c r="D28" i="24"/>
  <c r="I20" i="24"/>
  <c r="L20" i="24"/>
  <c r="M20" i="24"/>
  <c r="G20" i="24"/>
  <c r="E20" i="24"/>
  <c r="M23" i="24"/>
  <c r="E23" i="24"/>
  <c r="L23" i="24"/>
  <c r="I23" i="24"/>
  <c r="I30" i="24"/>
  <c r="L30" i="24"/>
  <c r="M30" i="24"/>
  <c r="E30" i="24"/>
  <c r="I21" i="24"/>
  <c r="K35" i="24"/>
  <c r="K66" i="24"/>
  <c r="I66" i="24"/>
  <c r="J66" i="24"/>
  <c r="J77" i="24"/>
  <c r="K61" i="24"/>
  <c r="I61" i="24"/>
  <c r="K69" i="24"/>
  <c r="I69" i="24"/>
  <c r="G41" i="24"/>
  <c r="L41" i="24"/>
  <c r="K63" i="24"/>
  <c r="I63" i="24"/>
  <c r="K71" i="24"/>
  <c r="I71" i="24"/>
  <c r="E41" i="24"/>
  <c r="K60" i="24"/>
  <c r="I60" i="24"/>
  <c r="K68" i="24"/>
  <c r="I68" i="24"/>
  <c r="K57" i="24"/>
  <c r="I57" i="24"/>
  <c r="K65" i="24"/>
  <c r="I65" i="24"/>
  <c r="K73" i="24"/>
  <c r="I73" i="24"/>
  <c r="K52" i="24"/>
  <c r="I52" i="24"/>
  <c r="K56" i="24"/>
  <c r="I56" i="24"/>
  <c r="K62" i="24"/>
  <c r="I62" i="24"/>
  <c r="K70" i="24"/>
  <c r="I70" i="24"/>
  <c r="K59" i="24"/>
  <c r="I59" i="24"/>
  <c r="K67" i="24"/>
  <c r="I67" i="24"/>
  <c r="K75" i="24"/>
  <c r="K77" i="24" s="1"/>
  <c r="I75" i="24"/>
  <c r="K64" i="24"/>
  <c r="I64" i="24"/>
  <c r="K72" i="24"/>
  <c r="I72" i="24"/>
  <c r="F40" i="24"/>
  <c r="J41" i="24"/>
  <c r="F42" i="24"/>
  <c r="J43" i="24"/>
  <c r="F44" i="24"/>
  <c r="H40" i="24"/>
  <c r="H42" i="24"/>
  <c r="H44" i="24"/>
  <c r="J40" i="24"/>
  <c r="J42" i="24"/>
  <c r="J44" i="24"/>
  <c r="K40" i="24"/>
  <c r="K42" i="24"/>
  <c r="K44" i="24"/>
  <c r="J14" i="24" l="1"/>
  <c r="H14" i="24"/>
  <c r="F14" i="24"/>
  <c r="D14" i="24"/>
  <c r="K14" i="24"/>
  <c r="H39" i="24"/>
  <c r="F39" i="24"/>
  <c r="D39" i="24"/>
  <c r="J39" i="24"/>
  <c r="K39" i="24"/>
  <c r="H45" i="24"/>
  <c r="F45" i="24"/>
  <c r="D45" i="24"/>
  <c r="J45" i="24"/>
  <c r="K45" i="24"/>
  <c r="G39" i="24"/>
  <c r="L39" i="24"/>
  <c r="I39" i="24"/>
  <c r="E39" i="24"/>
  <c r="M39" i="24"/>
  <c r="I6" i="24"/>
  <c r="L6" i="24"/>
  <c r="G6" i="24"/>
  <c r="E6" i="24"/>
  <c r="M6" i="24"/>
  <c r="G45" i="24"/>
  <c r="L45" i="24"/>
  <c r="M45" i="24"/>
  <c r="E45" i="24"/>
  <c r="I45" i="24"/>
  <c r="I14" i="24"/>
  <c r="L14" i="24"/>
  <c r="M14" i="24"/>
  <c r="E14" i="24"/>
  <c r="G14" i="24"/>
  <c r="J79" i="24"/>
  <c r="I77" i="24"/>
  <c r="K79" i="24"/>
  <c r="K78" i="24"/>
  <c r="J6" i="24"/>
  <c r="H6" i="24"/>
  <c r="F6" i="24"/>
  <c r="D6" i="24"/>
  <c r="K6" i="24"/>
  <c r="I78" i="24" l="1"/>
  <c r="I79" i="24"/>
  <c r="J78" i="24"/>
  <c r="I83" i="24" l="1"/>
  <c r="I82" i="24"/>
  <c r="I81" i="24"/>
</calcChain>
</file>

<file path=xl/sharedStrings.xml><?xml version="1.0" encoding="utf-8"?>
<sst xmlns="http://schemas.openxmlformats.org/spreadsheetml/2006/main" count="1673" uniqueCount="521">
  <si>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</si>
  <si>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</si>
  <si>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</si>
  <si>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</si>
  <si>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</si>
  <si>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</si>
  <si>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</si>
  <si>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</si>
  <si>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</si>
  <si>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</si>
  <si>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</si>
  <si>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</si>
  <si>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</si>
  <si>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Göppingen (08117)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</si>
  <si>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</si>
  <si>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</si>
  <si>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</si>
  <si>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</si>
  <si>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</si>
  <si>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</si>
  <si>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</si>
  <si>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</si>
  <si>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</si>
  <si>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</si>
  <si>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</si>
  <si>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</si>
  <si>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</si>
  <si>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</si>
  <si>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</si>
  <si>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</si>
  <si>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</si>
  <si>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</si>
  <si>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</si>
  <si>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</si>
  <si>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</si>
  <si>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</si>
  <si>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</si>
  <si>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</si>
  <si>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</si>
  <si>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</si>
  <si>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</si>
  <si>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</si>
  <si>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</si>
  <si>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</si>
  <si>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</si>
  <si>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</si>
  <si>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</si>
  <si>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</si>
  <si>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</si>
  <si>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</si>
  <si>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</si>
  <si>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</si>
  <si>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</si>
  <si>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</si>
  <si>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</si>
  <si>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</si>
  <si>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</si>
  <si>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</si>
  <si>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</si>
  <si>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</si>
  <si>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</si>
  <si>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</si>
  <si>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</si>
  <si>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</si>
  <si>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</si>
  <si>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</si>
  <si>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</si>
  <si>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</si>
  <si>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</si>
  <si>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</si>
  <si>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</si>
  <si>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</si>
  <si>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</si>
  <si>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</si>
  <si>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</si>
  <si>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</si>
  <si>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</si>
  <si>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</si>
  <si>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</si>
  <si>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</si>
  <si>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</si>
  <si>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</si>
  <si>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</si>
  <si>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</si>
  <si>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</si>
  <si>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</si>
  <si>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</si>
  <si>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</si>
  <si>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</si>
  <si>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</si>
  <si>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</si>
  <si>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</si>
  <si>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Göppingen (08117);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</si>
  <si>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</si>
  <si>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</si>
  <si>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</si>
  <si>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</si>
  <si>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</si>
  <si>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</si>
  <si>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</si>
  <si>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</si>
  <si>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</si>
  <si>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</si>
  <si>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</si>
  <si>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</si>
  <si>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</si>
  <si>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</si>
  <si>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</si>
  <si>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</si>
  <si>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</si>
  <si>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</si>
  <si>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</si>
  <si>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</si>
  <si>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</si>
  <si>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</si>
  <si>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</si>
  <si>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</si>
  <si>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</si>
  <si>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</si>
  <si>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</si>
  <si>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</si>
  <si>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</si>
  <si>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</si>
  <si>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</si>
  <si>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</si>
  <si>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</si>
  <si>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</si>
  <si>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</si>
  <si>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</si>
  <si>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</si>
  <si>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</si>
  <si>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</si>
  <si>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</si>
  <si>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</si>
  <si>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</si>
  <si>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</si>
  <si>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</si>
  <si>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</si>
  <si>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</si>
  <si>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</si>
  <si>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</si>
  <si>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</si>
  <si>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</si>
  <si>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</si>
  <si>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</si>
  <si>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</si>
  <si>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</si>
  <si>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</si>
  <si>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</si>
  <si>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</si>
  <si>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</si>
  <si>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</si>
  <si>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</si>
  <si>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</si>
  <si>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</si>
  <si>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</si>
  <si>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</si>
  <si>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</si>
  <si>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</si>
  <si>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</si>
  <si>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</si>
  <si>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</si>
  <si>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</si>
  <si>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</si>
  <si>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</si>
  <si>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</si>
  <si>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</si>
  <si>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</si>
  <si>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</si>
  <si>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</si>
  <si>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</si>
  <si>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</si>
  <si>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</si>
  <si>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</si>
  <si>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</si>
  <si>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</si>
  <si>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</si>
  <si>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</si>
  <si>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</si>
  <si>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</si>
  <si>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</si>
  <si>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</si>
  <si>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</si>
  <si>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Göppingen (08117)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</si>
  <si>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</si>
  <si>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</si>
  <si>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</si>
  <si>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</si>
  <si>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</si>
  <si>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</si>
  <si>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</si>
  <si>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</si>
  <si>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</si>
  <si>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</si>
  <si>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</si>
  <si>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</si>
  <si>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</si>
  <si>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</si>
  <si>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</si>
  <si>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</si>
  <si>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</si>
  <si>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</si>
  <si>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</si>
  <si>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</si>
  <si>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</si>
  <si>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</si>
  <si>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</si>
  <si>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</si>
  <si>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</si>
  <si>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</si>
  <si>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</si>
  <si>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</si>
  <si>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</si>
  <si>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</si>
  <si>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</si>
  <si>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</si>
  <si>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</si>
  <si>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</si>
  <si>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</si>
  <si>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</si>
  <si>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</si>
  <si>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</si>
  <si>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</si>
  <si>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</si>
  <si>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</si>
  <si>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</si>
  <si>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</si>
  <si>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</si>
  <si>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</si>
  <si>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</si>
  <si>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</si>
  <si>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</si>
  <si>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</si>
  <si>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</si>
  <si>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</si>
  <si>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</si>
  <si>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</si>
  <si>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</si>
  <si>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</si>
  <si>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</si>
  <si>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</si>
  <si>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</si>
  <si>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</si>
  <si>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</si>
  <si>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</si>
  <si>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</si>
  <si>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</si>
  <si>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</si>
  <si>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</si>
  <si>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</si>
  <si>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</si>
  <si>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</si>
  <si>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</si>
  <si>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</si>
  <si>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</si>
  <si>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</si>
  <si>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</si>
  <si>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</si>
  <si>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</si>
  <si>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</si>
  <si>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</si>
  <si>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</si>
  <si>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</si>
  <si>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</si>
  <si>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</si>
  <si>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</si>
  <si>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</si>
  <si>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</si>
  <si>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</si>
  <si>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</si>
  <si>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</si>
  <si>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</si>
  <si>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</si>
  <si>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</si>
  <si>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</si>
  <si>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</si>
  <si>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</si>
  <si>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</si>
  <si>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</si>
  <si>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</si>
  <si>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</si>
  <si>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</si>
  <si>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</si>
  <si>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</si>
  <si>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</si>
  <si>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</si>
  <si>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</si>
  <si>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</si>
  <si>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</si>
  <si>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</si>
  <si>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</si>
  <si>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</si>
  <si>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</si>
  <si>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</si>
  <si>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</si>
  <si>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</si>
  <si>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</si>
  <si>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</si>
  <si>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</si>
  <si>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</si>
  <si>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</si>
  <si>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</si>
  <si>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</si>
  <si>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</si>
  <si>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</si>
  <si>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</si>
  <si>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</si>
  <si>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</si>
  <si>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</si>
  <si>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</si>
  <si>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</si>
  <si>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</si>
  <si>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</si>
  <si>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</si>
  <si>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</si>
  <si>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</si>
  <si>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</si>
  <si>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</si>
  <si>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</si>
  <si>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</si>
  <si>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</si>
  <si>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</si>
  <si>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</si>
  <si>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</si>
  <si>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</si>
  <si>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</si>
  <si>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</si>
  <si>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</si>
  <si>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</si>
  <si>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</si>
  <si>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</si>
  <si>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</si>
  <si>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</si>
  <si>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</si>
  <si>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</si>
  <si>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</si>
  <si>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</si>
  <si>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</si>
  <si>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</si>
  <si>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</si>
  <si>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</si>
  <si>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</si>
  <si>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</si>
  <si>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</si>
  <si>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</si>
  <si>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</si>
  <si>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</si>
  <si>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</si>
  <si>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</si>
  <si>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</si>
  <si>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</si>
  <si>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</si>
  <si>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</si>
  <si>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</si>
  <si>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</si>
  <si>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</si>
  <si>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</si>
  <si>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</si>
  <si>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</si>
  <si>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</si>
  <si>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</si>
  <si>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</si>
  <si>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</si>
  <si>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</si>
  <si>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</si>
  <si>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</si>
  <si>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</si>
  <si>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</si>
  <si>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</si>
  <si>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</si>
  <si>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</si>
  <si>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</si>
  <si>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</si>
  <si>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Göppingen (08117);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</si>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</sst>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{AE2895DD-E267-4BAC-A74A-42FBE616C795}</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710B-4B07-90E2-019B406EA27C}"/>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{BC55A22A-5DFC-48E8-875D-44B94AE4151C}</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10B-4B07-90E2-019B406EA27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{4EF4BEC3-7021-4A96-B6B4-25EC6FA204B3}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10B-4B07-90E2-019B406EA27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{343DE797-CFCB-47D9-8964-5ADD9397E9D7}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10B-4B07-90E2-019B406EA27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-0.69352781941430452</c:v>
                </c:pt>
                <c:pt idx="1">
                  <c:v>0.77822269034374059</c:v>
                </c:pt>
                <c:pt idx="2">
                  <c:v>1.1186464311118853</c:v>
                </c:pt>
                <c:pt idx="3">
                  <c:v>1.0875687030768</c:v>
                </c:pt>
              </c:numCache>
            </c:numRef>
          </c:val>
          <c:extLst>
            <c:ext xmlns:c16="http://schemas.microsoft.com/office/drawing/2014/chart" uri="{C3380CC4-5D6E-409C-BE32-E72D297353CC}">
              <c16:uniqueId val="{00000004-710B-4B07-90E2-019B406EA27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{5D075AE7-5400-4E4F-A8B1-B2ED7FF4FB87}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10B-4B07-90E2-019B406EA27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{B20BD778-1FAB-4C7D-97FC-89233853B5F7}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10B-4B07-90E2-019B406EA27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{66E07A42-26C2-4F27-8B04-C8D708200F4A}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10B-4B07-90E2-019B406EA27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{9213AEEC-2433-4E12-B0B1-743022FB1036}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10B-4B07-90E2-019B406EA27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10B-4B07-90E2-019B406EA27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10B-4B07-90E2-019B406EA27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{47312C12-6F4F-4C1C-9272-10B3EE8FF35A}</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1E71-4A63-A56D-8200288B249B}"/>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{971F173D-BA31-4CAB-A574-1508E250D667}</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1E71-4A63-A56D-8200288B249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{0763ADBB-006B-4A4B-8EE2-408DC89C40C5}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E71-4A63-A56D-8200288B249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{8FFCE3BF-FD9C-421D-94E5-D3CBEB7FD522}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E71-4A63-A56D-8200288B24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-2.0579429005187029</c:v>
                </c:pt>
                <c:pt idx="1">
                  <c:v>-2.6975865719528453</c:v>
                </c:pt>
                <c:pt idx="2">
                  <c:v>-2.7637010795899166</c:v>
                </c:pt>
                <c:pt idx="3">
                  <c:v>-2.8655893304673015</c:v>
                </c:pt>
              </c:numCache>
            </c:numRef>
          </c:val>
          <c:extLst>
            <c:ext xmlns:c16="http://schemas.microsoft.com/office/drawing/2014/chart" uri="{C3380CC4-5D6E-409C-BE32-E72D297353CC}">
              <c16:uniqueId val="{00000004-1E71-4A63-A56D-8200288B249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{E7CFAC22-C82D-4CE2-BCC2-E87BD1BB3596}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E71-4A63-A56D-8200288B249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{304D443F-B952-42E1-A44D-78D6A10B0E1D}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E71-4A63-A56D-8200288B249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{35AFDB5A-2229-4D96-870E-D2A7850A75DB}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E71-4A63-A56D-8200288B249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{38C7CBD6-2D70-44CD-9F51-CBF62729B2CA}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E71-4A63-A56D-8200288B24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E71-4A63-A56D-8200288B249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E71-4A63-A56D-8200288B249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{9D413123-546C-4A6A-8623-E2DFEA74499B}</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8A97-44FE-9724-A75E8B2D9059}"/>
                </c:ext>
              </c:extLst>
            </c:dLbl>
            <c:dLbl>
              <c:idx val="1"/>
              <c:tx>
                <c:strRef>
                  <c:f>Daten_Diagramme!$D$15</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{A4DE3398-CDAB-4EA1-B84A-0FAE41DD52B8}</c15:txfldGUID>
                      <c15:f>Daten_Diagramme!$D$15</c15:f>
                      <c15:dlblFieldTableCache>
                        <c:ptCount val="1"/>
                        <c:pt idx="0">
                          <c:v>10.7</c:v>
                        </c:pt>
                      </c15:dlblFieldTableCache>
                    </c15:dlblFTEntry>
                  </c15:dlblFieldTable>
                  <c15:showDataLabelsRange val="0"/>
                </c:ext>
                <c:ext xmlns:c16="http://schemas.microsoft.com/office/drawing/2014/chart" uri="{C3380CC4-5D6E-409C-BE32-E72D297353CC}">
                  <c16:uniqueId val="{00000001-8A97-44FE-9724-A75E8B2D9059}"/>
                </c:ext>
              </c:extLst>
            </c:dLbl>
            <c:dLbl>
              <c:idx val="2"/>
              <c:tx>
                <c:strRef>
                  <c:f>Daten_Diagramme!$D$16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{A963F738-016B-401F-8739-861A7A01FA29}</c15:txfldGUID>
                      <c15:f>Daten_Diagramme!$D$16</c15:f>
                      <c15:dlblFieldTableCache>
                        <c:ptCount val="1"/>
                        <c:pt idx="0">
                          <c:v>1.7</c:v>
                        </c:pt>
                      </c15:dlblFieldTableCache>
                    </c15:dlblFTEntry>
                  </c15:dlblFieldTable>
                  <c15:showDataLabelsRange val="0"/>
                </c:ext>
                <c:ext xmlns:c16="http://schemas.microsoft.com/office/drawing/2014/chart" uri="{C3380CC4-5D6E-409C-BE32-E72D297353CC}">
                  <c16:uniqueId val="{00000002-8A97-44FE-9724-A75E8B2D9059}"/>
                </c:ext>
              </c:extLst>
            </c:dLbl>
            <c:dLbl>
              <c:idx val="3"/>
              <c:tx>
                <c:strRef>
                  <c:f>Daten_Diagramme!$D$17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{435C81E9-5DA4-4C13-9261-8B64FCA53948}</c15:txfldGUID>
                      <c15:f>Daten_Diagramme!$D$17</c15:f>
                      <c15:dlblFieldTableCache>
                        <c:ptCount val="1"/>
                        <c:pt idx="0">
                          <c:v>-2.6</c:v>
                        </c:pt>
                      </c15:dlblFieldTableCache>
                    </c15:dlblFTEntry>
                  </c15:dlblFieldTable>
                  <c15:showDataLabelsRange val="0"/>
                </c:ext>
                <c:ext xmlns:c16="http://schemas.microsoft.com/office/drawing/2014/chart" uri="{C3380CC4-5D6E-409C-BE32-E72D297353CC}">
                  <c16:uniqueId val="{00000003-8A97-44FE-9724-A75E8B2D9059}"/>
                </c:ext>
              </c:extLst>
            </c:dLbl>
            <c:dLbl>
              <c:idx val="4"/>
              <c:tx>
                <c:strRef>
                  <c:f>Daten_Diagramme!$D$18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{B46EDB10-0C50-4A5E-A9EF-42E3E10DE5E1}</c15:txfldGUID>
                      <c15:f>Daten_Diagramme!$D$18</c15:f>
                      <c15:dlblFieldTableCache>
                        <c:ptCount val="1"/>
                        <c:pt idx="0">
                          <c:v>-4.0</c:v>
                        </c:pt>
                      </c15:dlblFieldTableCache>
                    </c15:dlblFTEntry>
                  </c15:dlblFieldTable>
                  <c15:showDataLabelsRange val="0"/>
                </c:ext>
                <c:ext xmlns:c16="http://schemas.microsoft.com/office/drawing/2014/chart" uri="{C3380CC4-5D6E-409C-BE32-E72D297353CC}">
                  <c16:uniqueId val="{00000004-8A97-44FE-9724-A75E8B2D9059}"/>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{DFA6AE82-0000-4156-8CD9-CBEB79D693CF}</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8A97-44FE-9724-A75E8B2D9059}"/>
                </c:ext>
              </c:extLst>
            </c:dLbl>
            <c:dLbl>
              <c:idx val="6"/>
              <c:tx>
                <c:strRef>
                  <c:f>Daten_Diagramme!$D$20</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{3D5C2D1C-1403-4A2C-AE8D-9195E91D9AFD}</c15:txfldGUID>
                      <c15:f>Daten_Diagramme!$D$20</c15:f>
                      <c15:dlblFieldTableCache>
                        <c:ptCount val="1"/>
                        <c:pt idx="0">
                          <c:v>1.2</c:v>
                        </c:pt>
                      </c15:dlblFieldTableCache>
                    </c15:dlblFTEntry>
                  </c15:dlblFieldTable>
                  <c15:showDataLabelsRange val="0"/>
                </c:ext>
                <c:ext xmlns:c16="http://schemas.microsoft.com/office/drawing/2014/chart" uri="{C3380CC4-5D6E-409C-BE32-E72D297353CC}">
                  <c16:uniqueId val="{00000006-8A97-44FE-9724-A75E8B2D9059}"/>
                </c:ext>
              </c:extLst>
            </c:dLbl>
            <c:dLbl>
              <c:idx val="7"/>
              <c:tx>
                <c:strRef>
                  <c:f>Daten_Diagramme!$D$21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{B4A96A8C-D4CC-452D-9365-3C71FF36DDCC}</c15:txfldGUID>
                      <c15:f>Daten_Diagramme!$D$21</c15:f>
                      <c15:dlblFieldTableCache>
                        <c:ptCount val="1"/>
                        <c:pt idx="0">
                          <c:v>5.3</c:v>
                        </c:pt>
                      </c15:dlblFieldTableCache>
                    </c15:dlblFTEntry>
                  </c15:dlblFieldTable>
                  <c15:showDataLabelsRange val="0"/>
                </c:ext>
                <c:ext xmlns:c16="http://schemas.microsoft.com/office/drawing/2014/chart" uri="{C3380CC4-5D6E-409C-BE32-E72D297353CC}">
                  <c16:uniqueId val="{00000007-8A97-44FE-9724-A75E8B2D9059}"/>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{84F9D2D0-EAFA-46FB-871E-5877C0B7D45C}</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8A97-44FE-9724-A75E8B2D9059}"/>
                </c:ext>
              </c:extLst>
            </c:dLbl>
            <c:dLbl>
              <c:idx val="9"/>
              <c:tx>
                <c:strRef>
                  <c:f>Daten_Diagramme!$D$23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{8EFA214F-4201-40D5-B1A3-C0739ACD71AA}</c15:txfldGUID>
                      <c15:f>Daten_Diagramme!$D$23</c15:f>
                      <c15:dlblFieldTableCache>
                        <c:ptCount val="1"/>
                        <c:pt idx="0">
                          <c:v>-5.0</c:v>
                        </c:pt>
                      </c15:dlblFieldTableCache>
                    </c15:dlblFTEntry>
                  </c15:dlblFieldTable>
                  <c15:showDataLabelsRange val="0"/>
                </c:ext>
                <c:ext xmlns:c16="http://schemas.microsoft.com/office/drawing/2014/chart" uri="{C3380CC4-5D6E-409C-BE32-E72D297353CC}">
                  <c16:uniqueId val="{00000009-8A97-44FE-9724-A75E8B2D9059}"/>
                </c:ext>
              </c:extLst>
            </c:dLbl>
            <c:dLbl>
              <c:idx val="10"/>
              <c:tx>
                <c:strRef>
                  <c:f>Daten_Diagramme!$D$24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{49211774-4B08-4A7F-AA76-2ABE0553B75D}</c15:txfldGUID>
                      <c15:f>Daten_Diagramme!$D$24</c15:f>
                      <c15:dlblFieldTableCache>
                        <c:ptCount val="1"/>
                        <c:pt idx="0">
                          <c:v>2.4</c:v>
                        </c:pt>
                      </c15:dlblFieldTableCache>
                    </c15:dlblFTEntry>
                  </c15:dlblFieldTable>
                  <c15:showDataLabelsRange val="0"/>
                </c:ext>
                <c:ext xmlns:c16="http://schemas.microsoft.com/office/drawing/2014/chart" uri="{C3380CC4-5D6E-409C-BE32-E72D297353CC}">
                  <c16:uniqueId val="{0000000A-8A97-44FE-9724-A75E8B2D9059}"/>
                </c:ext>
              </c:extLst>
            </c:dLbl>
            <c:dLbl>
              <c:idx val="11"/>
              <c:tx>
                <c:strRef>
                  <c:f>Daten_Diagramme!$D$25</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{32458F2A-8CB8-4BF6-B725-6BD8F0D77836}</c15:txfldGUID>
                      <c15:f>Daten_Diagramme!$D$25</c15:f>
                      <c15:dlblFieldTableCache>
                        <c:ptCount val="1"/>
                        <c:pt idx="0">
                          <c:v>10.2</c:v>
                        </c:pt>
                      </c15:dlblFieldTableCache>
                    </c15:dlblFTEntry>
                  </c15:dlblFieldTable>
                  <c15:showDataLabelsRange val="0"/>
                </c:ext>
                <c:ext xmlns:c16="http://schemas.microsoft.com/office/drawing/2014/chart" uri="{C3380CC4-5D6E-409C-BE32-E72D297353CC}">
                  <c16:uniqueId val="{0000000B-8A97-44FE-9724-A75E8B2D9059}"/>
                </c:ext>
              </c:extLst>
            </c:dLbl>
            <c:dLbl>
              <c:idx val="12"/>
              <c:tx>
                <c:strRef>
                  <c:f>Daten_Diagramme!$D$26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{50D8B2DC-162D-4808-8828-0D97B7431CC7}</c15:txfldGUID>
                      <c15:f>Daten_Diagramme!$D$26</c15:f>
                      <c15:dlblFieldTableCache>
                        <c:ptCount val="1"/>
                        <c:pt idx="0">
                          <c:v>-1.0</c:v>
                        </c:pt>
                      </c15:dlblFieldTableCache>
                    </c15:dlblFTEntry>
                  </c15:dlblFieldTable>
                  <c15:showDataLabelsRange val="0"/>
                </c:ext>
                <c:ext xmlns:c16="http://schemas.microsoft.com/office/drawing/2014/chart" uri="{C3380CC4-5D6E-409C-BE32-E72D297353CC}">
                  <c16:uniqueId val="{0000000C-8A97-44FE-9724-A75E8B2D9059}"/>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{BC2ED900-BC93-40FC-97D0-0253E5EB95B6}</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8A97-44FE-9724-A75E8B2D9059}"/>
                </c:ext>
              </c:extLst>
            </c:dLbl>
            <c:dLbl>
              <c:idx val="14"/>
              <c:tx>
                <c:strRef>
                  <c:f>Daten_Diagramme!$D$28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{D40148F5-3184-4EDF-8BF2-79DA449933BC}</c15:txfldGUID>
                      <c15:f>Daten_Diagramme!$D$28</c15:f>
                      <c15:dlblFieldTableCache>
                        <c:ptCount val="1"/>
                        <c:pt idx="0">
                          <c:v>-3.6</c:v>
                        </c:pt>
                      </c15:dlblFieldTableCache>
                    </c15:dlblFTEntry>
                  </c15:dlblFieldTable>
                  <c15:showDataLabelsRange val="0"/>
                </c:ext>
                <c:ext xmlns:c16="http://schemas.microsoft.com/office/drawing/2014/chart" uri="{C3380CC4-5D6E-409C-BE32-E72D297353CC}">
                  <c16:uniqueId val="{0000000E-8A97-44FE-9724-A75E8B2D9059}"/>
                </c:ext>
              </c:extLst>
            </c:dLbl>
            <c:dLbl>
              <c:idx val="15"/>
              <c:tx>
                <c:strRef>
                  <c:f>Daten_Diagramme!$D$29</c:f>
                  <c:strCache>
                    <c:ptCount val="1"/>
                    <c:pt idx="0">
                      <c:v>-27.0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{F69204C8-D261-48D3-BF15-DB03D5A5A94D}</c15:txfldGUID>
                      <c15:f>Daten_Diagramme!$D$29</c15:f>
                      <c15:dlblFieldTableCache>
                        <c:ptCount val="1"/>
                        <c:pt idx="0">
                          <c:v>-27.0</c:v>
                        </c:pt>
                      </c15:dlblFieldTableCache>
                    </c15:dlblFTEntry>
                  </c15:dlblFieldTable>
                  <c15:showDataLabelsRange val="0"/>
                </c:ext>
                <c:ext xmlns:c16="http://schemas.microsoft.com/office/drawing/2014/chart" uri="{C3380CC4-5D6E-409C-BE32-E72D297353CC}">
                  <c16:uniqueId val="{0000000F-8A97-44FE-9724-A75E8B2D9059}"/>
                </c:ext>
              </c:extLst>
            </c:dLbl>
            <c:dLbl>
              <c:idx val="16"/>
              <c:tx>
                <c:strRef>
                  <c:f>Daten_Diagramme!$D$30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{192F856E-C0B4-4299-BA01-D6B4244512FF}</c15:txfldGUID>
                      <c15:f>Daten_Diagramme!$D$30</c15:f>
                      <c15:dlblFieldTableCache>
                        <c:ptCount val="1"/>
                        <c:pt idx="0">
                          <c:v>3.0</c:v>
                        </c:pt>
                      </c15:dlblFieldTableCache>
                    </c15:dlblFTEntry>
                  </c15:dlblFieldTable>
                  <c15:showDataLabelsRange val="0"/>
                </c:ext>
                <c:ext xmlns:c16="http://schemas.microsoft.com/office/drawing/2014/chart" uri="{C3380CC4-5D6E-409C-BE32-E72D297353CC}">
                  <c16:uniqueId val="{00000010-8A97-44FE-9724-A75E8B2D9059}"/>
                </c:ext>
              </c:extLst>
            </c:dLbl>
            <c:dLbl>
              <c:idx val="17"/>
              <c:tx>
                <c:strRef>
                  <c:f>Daten_Diagramme!$D$31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{C8110BD8-7596-496A-9190-C7CDFBFC4192}</c15:txfldGUID>
                      <c15:f>Daten_Diagramme!$D$31</c15:f>
                      <c15:dlblFieldTableCache>
                        <c:ptCount val="1"/>
                        <c:pt idx="0">
                          <c:v>-1.1</c:v>
                        </c:pt>
                      </c15:dlblFieldTableCache>
                    </c15:dlblFTEntry>
                  </c15:dlblFieldTable>
                  <c15:showDataLabelsRange val="0"/>
                </c:ext>
                <c:ext xmlns:c16="http://schemas.microsoft.com/office/drawing/2014/chart" uri="{C3380CC4-5D6E-409C-BE32-E72D297353CC}">
                  <c16:uniqueId val="{00000011-8A97-44FE-9724-A75E8B2D9059}"/>
                </c:ext>
              </c:extLst>
            </c:dLbl>
            <c:dLbl>
              <c:idx val="18"/>
              <c:tx>
                <c:strRef>
                  <c:f>Daten_Diagramme!$D$32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{EBC77231-04E2-430B-A95E-DA0D78AB7C04}</c15:txfldGUID>
                      <c15:f>Daten_Diagramme!$D$32</c15:f>
                      <c15:dlblFieldTableCache>
                        <c:ptCount val="1"/>
                        <c:pt idx="0">
                          <c:v>1.8</c:v>
                        </c:pt>
                      </c15:dlblFieldTableCache>
                    </c15:dlblFTEntry>
                  </c15:dlblFieldTable>
                  <c15:showDataLabelsRange val="0"/>
                </c:ext>
                <c:ext xmlns:c16="http://schemas.microsoft.com/office/drawing/2014/chart" uri="{C3380CC4-5D6E-409C-BE32-E72D297353CC}">
                  <c16:uniqueId val="{00000012-8A97-44FE-9724-A75E8B2D9059}"/>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{1338AA0D-1229-4F38-87FF-F9860CD82A19}</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8A97-44FE-9724-A75E8B2D9059}"/>
                </c:ext>
              </c:extLst>
            </c:dLbl>
            <c:dLbl>
              <c:idx val="20"/>
              <c:tx>
                <c:strRef>
                  <c:f>Daten_Diagramme!$D$34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{4DA3682E-E6EF-42F3-966C-779BC775F886}</c15:txfldGUID>
                      <c15:f>Daten_Diagramme!$D$34</c15:f>
                      <c15:dlblFieldTableCache>
                        <c:ptCount val="1"/>
                        <c:pt idx="0">
                          <c:v>0.5</c:v>
                        </c:pt>
                      </c15:dlblFieldTableCache>
                    </c15:dlblFTEntry>
                  </c15:dlblFieldTable>
                  <c15:showDataLabelsRange val="0"/>
                </c:ext>
                <c:ext xmlns:c16="http://schemas.microsoft.com/office/drawing/2014/chart" uri="{C3380CC4-5D6E-409C-BE32-E72D297353CC}">
                  <c16:uniqueId val="{00000014-8A97-44FE-9724-A75E8B2D905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{843EAD91-283F-4655-87EE-0B2E069E2C82}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A97-44FE-9724-A75E8B2D905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{5245DB34-70F2-4159-BDCE-D64058CAE9C8}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A97-44FE-9724-A75E8B2D9059}"/>
                </c:ext>
              </c:extLst>
            </c:dLbl>
            <c:dLbl>
              <c:idx val="23"/>
              <c:tx>
                <c:strRef>
                  <c:f>Daten_Diagramme!$D$37</c:f>
                  <c:strCache>
                    <c:ptCount val="1"/>
                    <c:pt idx="0">
                      <c:v>10.7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{53DA00FD-4CA8-4EA8-A5AC-2652CB9BEE50}</c15:txfldGUID>
                      <c15:f>Daten_Diagramme!$D$37</c15:f>
                      <c15:dlblFieldTableCache>
                        <c:ptCount val="1"/>
                        <c:pt idx="0">
                          <c:v>10.7</c:v>
                        </c:pt>
                      </c15:dlblFieldTableCache>
                    </c15:dlblFTEntry>
                  </c15:dlblFieldTable>
                  <c15:showDataLabelsRange val="0"/>
                </c:ext>
                <c:ext xmlns:c16="http://schemas.microsoft.com/office/drawing/2014/chart" uri="{C3380CC4-5D6E-409C-BE32-E72D297353CC}">
                  <c16:uniqueId val="{00000017-8A97-44FE-9724-A75E8B2D9059}"/>
                </c:ext>
              </c:extLst>
            </c:dLbl>
            <c:dLbl>
              <c:idx val="24"/>
              <c:layout>
                <c:manualLayout>
                  <c:x val="4.7769028871392123E-3"/>
                  <c:y val="-4.6876052205785108E-5"/>
                </c:manualLayout>
              </c:layout>
              <c:tx>
                <c:strRef>
                  <c:f>Daten_Diagramme!$D$38</c:f>
                  <c:strCache>
                    <c:ptCount val="1"/>
                    <c:pt idx="0">
                      <c:v>-0.7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{EE78223A-BD39-451A-B309-0DDA42DE52B9}</c15:txfldGUID>
                      <c15:f>Daten_Diagramme!$D$38</c15:f>
                      <c15:dlblFieldTableCache>
                        <c:ptCount val="1"/>
                        <c:pt idx="0">
                          <c:v>-0.7</c:v>
                        </c:pt>
                      </c15:dlblFieldTableCache>
                    </c15:dlblFTEntry>
                  </c15:dlblFieldTable>
                  <c15:showDataLabelsRange val="0"/>
                </c:ext>
                <c:ext xmlns:c16="http://schemas.microsoft.com/office/drawing/2014/chart" uri="{C3380CC4-5D6E-409C-BE32-E72D297353CC}">
                  <c16:uniqueId val="{00000018-8A97-44FE-9724-A75E8B2D9059}"/>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{3D349DC4-4A66-4D71-82A4-5995B3D40D80}</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8A97-44FE-9724-A75E8B2D905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{BA1CBD83-F60C-43CD-A407-9F1990C04145}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A97-44FE-9724-A75E8B2D905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{EF90EB80-CDDD-4FB4-ACAD-D5D19E45F1B0}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A97-44FE-9724-A75E8B2D905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{933E5830-1F46-4BDE-86CE-329004EDA4C0}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A97-44FE-9724-A75E8B2D905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{99F2B10F-FDF4-4D05-B02D-B65FF4CAEBCD}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A97-44FE-9724-A75E8B2D905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{982475C5-69A2-4FFD-9859-6C9450C3E6A6}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A97-44FE-9724-A75E8B2D9059}"/>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{4D177172-60C5-4038-837A-37F95DAF7AB1}</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8A97-44FE-9724-A75E8B2D90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-0.69352781941430452</c:v>
                </c:pt>
                <c:pt idx="1">
                  <c:v>10.655737704918034</c:v>
                </c:pt>
                <c:pt idx="2">
                  <c:v>1.6949152542372881</c:v>
                </c:pt>
                <c:pt idx="3">
                  <c:v>-2.646234484766862</c:v>
                </c:pt>
                <c:pt idx="4">
                  <c:v>-4.0286702916460699</c:v>
                </c:pt>
                <c:pt idx="5">
                  <c:v>-2.8816913645798139</c:v>
                </c:pt>
                <c:pt idx="6">
                  <c:v>1.2177121771217712</c:v>
                </c:pt>
                <c:pt idx="7">
                  <c:v>5.2606408417025348</c:v>
                </c:pt>
                <c:pt idx="8">
                  <c:v>0.12920939998384884</c:v>
                </c:pt>
                <c:pt idx="9">
                  <c:v>-5.0355918797785391</c:v>
                </c:pt>
                <c:pt idx="10">
                  <c:v>2.3684210526315788</c:v>
                </c:pt>
                <c:pt idx="11">
                  <c:v>10.174029451137885</c:v>
                </c:pt>
                <c:pt idx="12">
                  <c:v>-0.98545283904270298</c:v>
                </c:pt>
                <c:pt idx="13">
                  <c:v>-3.1080872119993814</c:v>
                </c:pt>
                <c:pt idx="14">
                  <c:v>-3.6486486486486487</c:v>
                </c:pt>
                <c:pt idx="15">
                  <c:v>-27.017114914425427</c:v>
                </c:pt>
                <c:pt idx="16">
                  <c:v>3.0326295585412666</c:v>
                </c:pt>
                <c:pt idx="17">
                  <c:v>-1.0644589000591367</c:v>
                </c:pt>
                <c:pt idx="18">
                  <c:v>1.7654680919987042</c:v>
                </c:pt>
                <c:pt idx="19">
                  <c:v>1.7143970387687513</c:v>
                </c:pt>
                <c:pt idx="20">
                  <c:v>0.51377860812704346</c:v>
                </c:pt>
                <c:pt idx="21">
                  <c:v>0</c:v>
                </c:pt>
                <c:pt idx="23">
                  <c:v>10.655737704918034</c:v>
                </c:pt>
                <c:pt idx="24">
                  <c:v>-0.73679345314156763</c:v>
                </c:pt>
                <c:pt idx="25">
                  <c:v>-0.71601779542894239</c:v>
                </c:pt>
              </c:numCache>
            </c:numRef>
          </c:val>
          <c:extLst>
            <c:ext xmlns:c16="http://schemas.microsoft.com/office/drawing/2014/chart" uri="{C3380CC4-5D6E-409C-BE32-E72D297353CC}">
              <c16:uniqueId val="{00000020-8A97-44FE-9724-A75E8B2D905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{0FD45516-BF9D-4E4C-A1EE-B1FD7B344A53}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A97-44FE-9724-A75E8B2D905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{CCB31B37-5989-4D7D-916C-54C1788512D3}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A97-44FE-9724-A75E8B2D905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{FF80FD32-6509-4250-BD64-89B4C390446B}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A97-44FE-9724-A75E8B2D905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{EFAC48C4-9193-457B-92B3-A79106DF3A36}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A97-44FE-9724-A75E8B2D905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{CA18477F-EA5D-4C4C-808B-03987BDC9C6C}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A97-44FE-9724-A75E8B2D905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{AD875B96-6286-428B-BD67-BD40AA450A60}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A97-44FE-9724-A75E8B2D905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{A8BE39E3-2675-49EB-B723-9C35C46B7F72}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A97-44FE-9724-A75E8B2D905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{8F09B01B-C00F-462E-826F-5834DDBB99E1}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A97-44FE-9724-A75E8B2D905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{D32C7089-22ED-44A1-9431-268C7C700605}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A97-44FE-9724-A75E8B2D905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{CCBDEFF9-0E47-402D-8CD9-E9A7D96CA413}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A97-44FE-9724-A75E8B2D905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{AF363B98-F94A-4ED7-9D2E-16B151610580}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A97-44FE-9724-A75E8B2D905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{2311C2BE-9798-4AEE-8877-77A6C314634B}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A97-44FE-9724-A75E8B2D905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{728005F1-5684-4238-B5DD-4A69FE11ACBF}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A97-44FE-9724-A75E8B2D905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{E3EE9049-4E10-49B3-84A1-E75E78CC70FC}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A97-44FE-9724-A75E8B2D905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{20A70B3E-5EBC-41F6-9AA4-8BAD6F59A778}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A97-44FE-9724-A75E8B2D905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{A8164D8E-5939-4D71-9EBF-7A8D264553C6}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A97-44FE-9724-A75E8B2D905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{CA23E53B-690B-4C81-8D13-6F2E98903841}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A97-44FE-9724-A75E8B2D905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{B6A2162F-5AA4-4724-A6EE-C443CCC210EE}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A97-44FE-9724-A75E8B2D905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{00ABE3EB-AF87-4A4B-B0C6-13595C16C9BC}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A97-44FE-9724-A75E8B2D905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{425066C1-B1D5-4FD5-8666-48383B936307}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A97-44FE-9724-A75E8B2D905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{BD97757E-6EAF-4718-AB96-58EAE13942F2}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A97-44FE-9724-A75E8B2D905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{9AB6E30D-4AE4-4C72-9911-A5E4ABFDAAEB}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A97-44FE-9724-A75E8B2D905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{2234B5CC-01AB-4AFB-97F1-1E4998A9317B}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A97-44FE-9724-A75E8B2D905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{472E8C78-70C6-4462-9ED0-1B5FE567E2E3}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A97-44FE-9724-A75E8B2D905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{DE0BBC88-BBE1-4390-A456-5B072BF2A3ED}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A97-44FE-9724-A75E8B2D905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{E2EFEAA8-DDE3-4A2B-8ADF-42C807FB9298}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A97-44FE-9724-A75E8B2D905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{98EA5CE3-094E-4D55-9EEE-C11E58615B5C}</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A97-44FE-9724-A75E8B2D905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{1D5E2F76-D68C-4F85-9AED-4E27539CF383}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A97-44FE-9724-A75E8B2D905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{9029B17D-3210-4C5A-AF57-792814A0F9BD}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A97-44FE-9724-A75E8B2D905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{A18B2D40-3EAC-49C3-9D75-5A5EFB48FF60}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A97-44FE-9724-A75E8B2D905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{04DD94FC-A341-4FAC-8411-D01D8A2491E0}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A97-44FE-9724-A75E8B2D905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{4AD512A4-AC22-4F42-BA12-C5EC6E32D4F3}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A97-44FE-9724-A75E8B2D90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A97-44FE-9724-A75E8B2D905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A97-44FE-9724-A75E8B2D905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{153985B1-626C-4DE1-AC69-78ECDCC5674F}</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E8D9-48BB-A83A-5C4DC59DFA58}"/>
                </c:ext>
              </c:extLst>
            </c:dLbl>
            <c:dLbl>
              <c:idx val="1"/>
              <c:tx>
                <c:strRef>
                  <c:f>Daten_Diagramme!$E$15</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{B3207288-C863-4E6E-BD95-E7E151C65708}</c15:txfldGUID>
                      <c15:f>Daten_Diagramme!$E$15</c15:f>
                      <c15:dlblFieldTableCache>
                        <c:ptCount val="1"/>
                        <c:pt idx="0">
                          <c:v>19.9</c:v>
                        </c:pt>
                      </c15:dlblFieldTableCache>
                    </c15:dlblFTEntry>
                  </c15:dlblFieldTable>
                  <c15:showDataLabelsRange val="0"/>
                </c:ext>
                <c:ext xmlns:c16="http://schemas.microsoft.com/office/drawing/2014/chart" uri="{C3380CC4-5D6E-409C-BE32-E72D297353CC}">
                  <c16:uniqueId val="{00000001-E8D9-48BB-A83A-5C4DC59DFA58}"/>
                </c:ext>
              </c:extLst>
            </c:dLbl>
            <c:dLbl>
              <c:idx val="2"/>
              <c:tx>
                <c:strRef>
                  <c:f>Daten_Diagramme!$E$16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{E49D1B23-5A5F-46B4-91FF-0E8A9C29628E}</c15:txfldGUID>
                      <c15:f>Daten_Diagramme!$E$16</c15:f>
                      <c15:dlblFieldTableCache>
                        <c:ptCount val="1"/>
                        <c:pt idx="0">
                          <c:v>-1.8</c:v>
                        </c:pt>
                      </c15:dlblFieldTableCache>
                    </c15:dlblFTEntry>
                  </c15:dlblFieldTable>
                  <c15:showDataLabelsRange val="0"/>
                </c:ext>
                <c:ext xmlns:c16="http://schemas.microsoft.com/office/drawing/2014/chart" uri="{C3380CC4-5D6E-409C-BE32-E72D297353CC}">
                  <c16:uniqueId val="{00000002-E8D9-48BB-A83A-5C4DC59DFA58}"/>
                </c:ext>
              </c:extLst>
            </c:dLbl>
            <c:dLbl>
              <c:idx val="3"/>
              <c:tx>
                <c:strRef>
                  <c:f>Daten_Diagramme!$E$17</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{76A96E17-85FC-4260-A15B-B625FBBA740E}</c15:txfldGUID>
                      <c15:f>Daten_Diagramme!$E$17</c15:f>
                      <c15:dlblFieldTableCache>
                        <c:ptCount val="1"/>
                        <c:pt idx="0">
                          <c:v>-6.5</c:v>
                        </c:pt>
                      </c15:dlblFieldTableCache>
                    </c15:dlblFTEntry>
                  </c15:dlblFieldTable>
                  <c15:showDataLabelsRange val="0"/>
                </c:ext>
                <c:ext xmlns:c16="http://schemas.microsoft.com/office/drawing/2014/chart" uri="{C3380CC4-5D6E-409C-BE32-E72D297353CC}">
                  <c16:uniqueId val="{00000003-E8D9-48BB-A83A-5C4DC59DFA58}"/>
                </c:ext>
              </c:extLst>
            </c:dLbl>
            <c:dLbl>
              <c:idx val="4"/>
              <c:tx>
                <c:strRef>
                  <c:f>Daten_Diagramme!$E$18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{2B0E67CD-5394-478B-AD9A-40A95B556BA6}</c15:txfldGUID>
                      <c15:f>Daten_Diagramme!$E$18</c15:f>
                      <c15:dlblFieldTableCache>
                        <c:ptCount val="1"/>
                        <c:pt idx="0">
                          <c:v>-2.9</c:v>
                        </c:pt>
                      </c15:dlblFieldTableCache>
                    </c15:dlblFTEntry>
                  </c15:dlblFieldTable>
                  <c15:showDataLabelsRange val="0"/>
                </c:ext>
                <c:ext xmlns:c16="http://schemas.microsoft.com/office/drawing/2014/chart" uri="{C3380CC4-5D6E-409C-BE32-E72D297353CC}">
                  <c16:uniqueId val="{00000004-E8D9-48BB-A83A-5C4DC59DFA58}"/>
                </c:ext>
              </c:extLst>
            </c:dLbl>
            <c:dLbl>
              <c:idx val="5"/>
              <c:tx>
                <c:strRef>
                  <c:f>Daten_Diagramme!$E$19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{7878F2A4-E8F9-477D-A1A1-15A287C5F293}</c15:txfldGUID>
                      <c15:f>Daten_Diagramme!$E$19</c15:f>
                      <c15:dlblFieldTableCache>
                        <c:ptCount val="1"/>
                        <c:pt idx="0">
                          <c:v>-9.2</c:v>
                        </c:pt>
                      </c15:dlblFieldTableCache>
                    </c15:dlblFTEntry>
                  </c15:dlblFieldTable>
                  <c15:showDataLabelsRange val="0"/>
                </c:ext>
                <c:ext xmlns:c16="http://schemas.microsoft.com/office/drawing/2014/chart" uri="{C3380CC4-5D6E-409C-BE32-E72D297353CC}">
                  <c16:uniqueId val="{00000005-E8D9-48BB-A83A-5C4DC59DFA58}"/>
                </c:ext>
              </c:extLst>
            </c:dLbl>
            <c:dLbl>
              <c:idx val="6"/>
              <c:tx>
                <c:strRef>
                  <c:f>Daten_Diagramme!$E$20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{68C7ABEE-040F-40B5-9186-ED6C0B1D7417}</c15:txfldGUID>
                      <c15:f>Daten_Diagramme!$E$20</c15:f>
                      <c15:dlblFieldTableCache>
                        <c:ptCount val="1"/>
                        <c:pt idx="0">
                          <c:v>-1.8</c:v>
                        </c:pt>
                      </c15:dlblFieldTableCache>
                    </c15:dlblFTEntry>
                  </c15:dlblFieldTable>
                  <c15:showDataLabelsRange val="0"/>
                </c:ext>
                <c:ext xmlns:c16="http://schemas.microsoft.com/office/drawing/2014/chart" uri="{C3380CC4-5D6E-409C-BE32-E72D297353CC}">
                  <c16:uniqueId val="{00000006-E8D9-48BB-A83A-5C4DC59DFA58}"/>
                </c:ext>
              </c:extLst>
            </c:dLbl>
            <c:dLbl>
              <c:idx val="7"/>
              <c:tx>
                <c:strRef>
                  <c:f>Daten_Diagramme!$E$21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{1926FBD6-4E80-4AEF-9A5F-CF1D7B34064F}</c15:txfldGUID>
                      <c15:f>Daten_Diagramme!$E$21</c15:f>
                      <c15:dlblFieldTableCache>
                        <c:ptCount val="1"/>
                        <c:pt idx="0">
                          <c:v>5.4</c:v>
                        </c:pt>
                      </c15:dlblFieldTableCache>
                    </c15:dlblFTEntry>
                  </c15:dlblFieldTable>
                  <c15:showDataLabelsRange val="0"/>
                </c:ext>
                <c:ext xmlns:c16="http://schemas.microsoft.com/office/drawing/2014/chart" uri="{C3380CC4-5D6E-409C-BE32-E72D297353CC}">
                  <c16:uniqueId val="{00000007-E8D9-48BB-A83A-5C4DC59DFA58}"/>
                </c:ext>
              </c:extLst>
            </c:dLbl>
            <c:dLbl>
              <c:idx val="8"/>
              <c:tx>
                <c:strRef>
                  <c:f>Daten_Diagramme!$E$22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{1701EF87-4AB6-4A15-A595-350714C1843D}</c15:txfldGUID>
                      <c15:f>Daten_Diagramme!$E$22</c15:f>
                      <c15:dlblFieldTableCache>
                        <c:ptCount val="1"/>
                        <c:pt idx="0">
                          <c:v>-2.0</c:v>
                        </c:pt>
                      </c15:dlblFieldTableCache>
                    </c15:dlblFTEntry>
                  </c15:dlblFieldTable>
                  <c15:showDataLabelsRange val="0"/>
                </c:ext>
                <c:ext xmlns:c16="http://schemas.microsoft.com/office/drawing/2014/chart" uri="{C3380CC4-5D6E-409C-BE32-E72D297353CC}">
                  <c16:uniqueId val="{00000008-E8D9-48BB-A83A-5C4DC59DFA58}"/>
                </c:ext>
              </c:extLst>
            </c:dLbl>
            <c:dLbl>
              <c:idx val="9"/>
              <c:tx>
                <c:strRef>
                  <c:f>Daten_Diagramme!$E$23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{99B0DE9F-EE2B-4F10-A00B-3ADC6128259A}</c15:txfldGUID>
                      <c15:f>Daten_Diagramme!$E$23</c15:f>
                      <c15:dlblFieldTableCache>
                        <c:ptCount val="1"/>
                        <c:pt idx="0">
                          <c:v>0.5</c:v>
                        </c:pt>
                      </c15:dlblFieldTableCache>
                    </c15:dlblFTEntry>
                  </c15:dlblFieldTable>
                  <c15:showDataLabelsRange val="0"/>
                </c:ext>
                <c:ext xmlns:c16="http://schemas.microsoft.com/office/drawing/2014/chart" uri="{C3380CC4-5D6E-409C-BE32-E72D297353CC}">
                  <c16:uniqueId val="{00000009-E8D9-48BB-A83A-5C4DC59DFA58}"/>
                </c:ext>
              </c:extLst>
            </c:dLbl>
            <c:dLbl>
              <c:idx val="10"/>
              <c:tx>
                <c:strRef>
                  <c:f>Daten_Diagramme!$E$24</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{F991C3C1-A41B-4422-A7AC-756E376AB309}</c15:txfldGUID>
                      <c15:f>Daten_Diagramme!$E$24</c15:f>
                      <c15:dlblFieldTableCache>
                        <c:ptCount val="1"/>
                        <c:pt idx="0">
                          <c:v>-10.5</c:v>
                        </c:pt>
                      </c15:dlblFieldTableCache>
                    </c15:dlblFTEntry>
                  </c15:dlblFieldTable>
                  <c15:showDataLabelsRange val="0"/>
                </c:ext>
                <c:ext xmlns:c16="http://schemas.microsoft.com/office/drawing/2014/chart" uri="{C3380CC4-5D6E-409C-BE32-E72D297353CC}">
                  <c16:uniqueId val="{0000000A-E8D9-48BB-A83A-5C4DC59DFA58}"/>
                </c:ext>
              </c:extLst>
            </c:dLbl>
            <c:dLbl>
              <c:idx val="11"/>
              <c:tx>
                <c:strRef>
                  <c:f>Daten_Diagramme!$E$25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{EB8C47F1-8C10-4FD9-9B30-E2DA4B7A2B69}</c15:txfldGUID>
                      <c15:f>Daten_Diagramme!$E$25</c15:f>
                      <c15:dlblFieldTableCache>
                        <c:ptCount val="1"/>
                        <c:pt idx="0">
                          <c:v>-1.3</c:v>
                        </c:pt>
                      </c15:dlblFieldTableCache>
                    </c15:dlblFTEntry>
                  </c15:dlblFieldTable>
                  <c15:showDataLabelsRange val="0"/>
                </c:ext>
                <c:ext xmlns:c16="http://schemas.microsoft.com/office/drawing/2014/chart" uri="{C3380CC4-5D6E-409C-BE32-E72D297353CC}">
                  <c16:uniqueId val="{0000000B-E8D9-48BB-A83A-5C4DC59DFA58}"/>
                </c:ext>
              </c:extLst>
            </c:dLbl>
            <c:dLbl>
              <c:idx val="12"/>
              <c:tx>
                <c:strRef>
                  <c:f>Daten_Diagramme!$E$26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{8B35791F-9143-4412-BCE5-A5A952E437A2}</c15:txfldGUID>
                      <c15:f>Daten_Diagramme!$E$26</c15:f>
                      <c15:dlblFieldTableCache>
                        <c:ptCount val="1"/>
                        <c:pt idx="0">
                          <c:v>5.1</c:v>
                        </c:pt>
                      </c15:dlblFieldTableCache>
                    </c15:dlblFTEntry>
                  </c15:dlblFieldTable>
                  <c15:showDataLabelsRange val="0"/>
                </c:ext>
                <c:ext xmlns:c16="http://schemas.microsoft.com/office/drawing/2014/chart" uri="{C3380CC4-5D6E-409C-BE32-E72D297353CC}">
                  <c16:uniqueId val="{0000000C-E8D9-48BB-A83A-5C4DC59DFA58}"/>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{9CBC0B46-9148-4208-A112-F8076A8BC20D}</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E8D9-48BB-A83A-5C4DC59DFA58}"/>
                </c:ext>
              </c:extLst>
            </c:dLbl>
            <c:dLbl>
              <c:idx val="14"/>
              <c:tx>
                <c:strRef>
                  <c:f>Daten_Diagramme!$E$28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{692062A2-1E64-4371-9E33-B938C1245D28}</c15:txfldGUID>
                      <c15:f>Daten_Diagramme!$E$28</c15:f>
                      <c15:dlblFieldTableCache>
                        <c:ptCount val="1"/>
                        <c:pt idx="0">
                          <c:v>5.5</c:v>
                        </c:pt>
                      </c15:dlblFieldTableCache>
                    </c15:dlblFTEntry>
                  </c15:dlblFieldTable>
                  <c15:showDataLabelsRange val="0"/>
                </c:ext>
                <c:ext xmlns:c16="http://schemas.microsoft.com/office/drawing/2014/chart" uri="{C3380CC4-5D6E-409C-BE32-E72D297353CC}">
                  <c16:uniqueId val="{0000000E-E8D9-48BB-A83A-5C4DC59DFA58}"/>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{EA0700E3-2EF0-4657-8613-069EAC1CAE6D}</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E8D9-48BB-A83A-5C4DC59DFA58}"/>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{8609EEDD-9287-4F8A-A280-2E57A3052FF9}</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E8D9-48BB-A83A-5C4DC59DFA58}"/>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{618ADEDD-4D27-49C1-A491-F4A74D9BDF1A}</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E8D9-48BB-A83A-5C4DC59DFA58}"/>
                </c:ext>
              </c:extLst>
            </c:dLbl>
            <c:dLbl>
              <c:idx val="18"/>
              <c:tx>
                <c:strRef>
                  <c:f>Daten_Diagramme!$E$32</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{BFD40275-4E85-4335-986F-7AE9C272282C}</c15:txfldGUID>
                      <c15:f>Daten_Diagramme!$E$32</c15:f>
                      <c15:dlblFieldTableCache>
                        <c:ptCount val="1"/>
                        <c:pt idx="0">
                          <c:v>-4.8</c:v>
                        </c:pt>
                      </c15:dlblFieldTableCache>
                    </c15:dlblFTEntry>
                  </c15:dlblFieldTable>
                  <c15:showDataLabelsRange val="0"/>
                </c:ext>
                <c:ext xmlns:c16="http://schemas.microsoft.com/office/drawing/2014/chart" uri="{C3380CC4-5D6E-409C-BE32-E72D297353CC}">
                  <c16:uniqueId val="{00000012-E8D9-48BB-A83A-5C4DC59DFA58}"/>
                </c:ext>
              </c:extLst>
            </c:dLbl>
            <c:dLbl>
              <c:idx val="19"/>
              <c:tx>
                <c:strRef>
                  <c:f>Daten_Diagramme!$E$33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{5CCDD998-F323-4350-B3D2-0C1B6A8A1C7E}</c15:txfldGUID>
                      <c15:f>Daten_Diagramme!$E$33</c15:f>
                      <c15:dlblFieldTableCache>
                        <c:ptCount val="1"/>
                        <c:pt idx="0">
                          <c:v>4.9</c:v>
                        </c:pt>
                      </c15:dlblFieldTableCache>
                    </c15:dlblFTEntry>
                  </c15:dlblFieldTable>
                  <c15:showDataLabelsRange val="0"/>
                </c:ext>
                <c:ext xmlns:c16="http://schemas.microsoft.com/office/drawing/2014/chart" uri="{C3380CC4-5D6E-409C-BE32-E72D297353CC}">
                  <c16:uniqueId val="{00000013-E8D9-48BB-A83A-5C4DC59DFA58}"/>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{32A0EEC7-1D24-4D2A-9756-3B4A66E7D9DD}</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E8D9-48BB-A83A-5C4DC59DFA58}"/>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{D8FF3E85-FB8F-4A5A-9DCB-BF0EC201B1EE}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8D9-48BB-A83A-5C4DC59DFA5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{FBEB64CA-814E-48C9-BFE0-E607189C7F03}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8D9-48BB-A83A-5C4DC59DFA58}"/>
                </c:ext>
              </c:extLst>
            </c:dLbl>
            <c:dLbl>
              <c:idx val="23"/>
              <c:tx>
                <c:strRef>
                  <c:f>Daten_Diagramme!$E$37</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{9E369FB8-0C47-411B-9EC5-2125A5A3B91C}</c15:txfldGUID>
                      <c15:f>Daten_Diagramme!$E$37</c15:f>
                      <c15:dlblFieldTableCache>
                        <c:ptCount val="1"/>
                        <c:pt idx="0">
                          <c:v>19.9</c:v>
                        </c:pt>
                      </c15:dlblFieldTableCache>
                    </c15:dlblFTEntry>
                  </c15:dlblFieldTable>
                  <c15:showDataLabelsRange val="0"/>
                </c:ext>
                <c:ext xmlns:c16="http://schemas.microsoft.com/office/drawing/2014/chart" uri="{C3380CC4-5D6E-409C-BE32-E72D297353CC}">
                  <c16:uniqueId val="{00000017-E8D9-48BB-A83A-5C4DC59DFA58}"/>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{9A58C958-B521-46B7-9583-190C3F9E4D73}</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E8D9-48BB-A83A-5C4DC59DFA58}"/>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{CC82ED22-3D25-4CC6-B6B2-93429F5E5A28}</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E8D9-48BB-A83A-5C4DC59DFA5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{D881CB25-F0C0-41AC-9399-395D720881CD}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8D9-48BB-A83A-5C4DC59DFA5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{9D628A56-5E7D-4004-B353-8ADA73D8893B}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8D9-48BB-A83A-5C4DC59DFA5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{A483B3FE-D204-4845-9167-304650E4F095}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8D9-48BB-A83A-5C4DC59DFA5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{33E9D372-1224-49AA-8C6E-A3AF40BA6E6E}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8D9-48BB-A83A-5C4DC59DFA5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{22D31317-78DA-4248-AAFD-C846CDD5A1ED}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8D9-48BB-A83A-5C4DC59DFA58}"/>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{21D43111-1BB9-4E25-9086-C3E339A7BDDA}</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E8D9-48BB-A83A-5C4DC59DFA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-2.0579429005187029</c:v>
                </c:pt>
                <c:pt idx="1">
                  <c:v>19.88950276243094</c:v>
                </c:pt>
                <c:pt idx="2">
                  <c:v>-1.834862385321101</c:v>
                </c:pt>
                <c:pt idx="3">
                  <c:v>-6.4776202390881288</c:v>
                </c:pt>
                <c:pt idx="4">
                  <c:v>-2.901023890784983</c:v>
                </c:pt>
                <c:pt idx="5">
                  <c:v>-9.1904761904761898</c:v>
                </c:pt>
                <c:pt idx="6">
                  <c:v>-1.8461538461538463</c:v>
                </c:pt>
                <c:pt idx="7">
                  <c:v>5.3571428571428568</c:v>
                </c:pt>
                <c:pt idx="8">
                  <c:v>-2.0338983050847457</c:v>
                </c:pt>
                <c:pt idx="9">
                  <c:v>0.49610205527994328</c:v>
                </c:pt>
                <c:pt idx="10">
                  <c:v>-10.475839173736629</c:v>
                </c:pt>
                <c:pt idx="11">
                  <c:v>-1.2903225806451613</c:v>
                </c:pt>
                <c:pt idx="12">
                  <c:v>5.1383399209486162</c:v>
                </c:pt>
                <c:pt idx="13">
                  <c:v>1.8035121025154248</c:v>
                </c:pt>
                <c:pt idx="14">
                  <c:v>5.469994689325544</c:v>
                </c:pt>
                <c:pt idx="15">
                  <c:v>-72.535211267605632</c:v>
                </c:pt>
                <c:pt idx="16">
                  <c:v>5.025125628140704</c:v>
                </c:pt>
                <c:pt idx="17">
                  <c:v>0.84033613445378152</c:v>
                </c:pt>
                <c:pt idx="18">
                  <c:v>-4.8211508553654747</c:v>
                </c:pt>
                <c:pt idx="19">
                  <c:v>4.8618784530386741</c:v>
                </c:pt>
                <c:pt idx="20">
                  <c:v>-2.4354243542435423</c:v>
                </c:pt>
                <c:pt idx="21">
                  <c:v>0</c:v>
                </c:pt>
                <c:pt idx="23">
                  <c:v>19.88950276243094</c:v>
                </c:pt>
                <c:pt idx="24">
                  <c:v>-3.6261914629092415</c:v>
                </c:pt>
                <c:pt idx="25">
                  <c:v>-1.8657115364054313</c:v>
                </c:pt>
              </c:numCache>
            </c:numRef>
          </c:val>
          <c:extLst>
            <c:ext xmlns:c16="http://schemas.microsoft.com/office/drawing/2014/chart" uri="{C3380CC4-5D6E-409C-BE32-E72D297353CC}">
              <c16:uniqueId val="{00000020-E8D9-48BB-A83A-5C4DC59DFA5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{CC78B4FE-AA61-49AF-9FA0-C24F917288CF}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8D9-48BB-A83A-5C4DC59DFA5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{A6C7B2F8-2224-4A41-8B44-BB7A006A7F2A}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8D9-48BB-A83A-5C4DC59DFA5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{AE78575E-AA66-489D-AE4B-5125A399B8B8}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8D9-48BB-A83A-5C4DC59DFA5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{37ECD971-1130-464D-B685-49DCDE80F641}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8D9-48BB-A83A-5C4DC59DFA5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{93A20D09-D2AE-482C-AD50-5C7DC602FB06}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8D9-48BB-A83A-5C4DC59DFA5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{31AA01A0-97A6-4FE7-87A9-3310EDF2B2BD}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8D9-48BB-A83A-5C4DC59DFA5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{1B6B3D11-2AB2-49BF-9A2E-F57060E2C2CE}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8D9-48BB-A83A-5C4DC59DFA5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{4287C49B-E638-4413-8E1D-A7D33B0DA57D}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8D9-48BB-A83A-5C4DC59DFA5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{2551DA1C-6501-456B-AA01-3C66D1AFF683}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8D9-48BB-A83A-5C4DC59DFA5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{963E5BA1-651D-4E68-8115-F0A7FE583DE9}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8D9-48BB-A83A-5C4DC59DFA5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{74F62B5F-9938-495A-B841-8EFDB9AC403B}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8D9-48BB-A83A-5C4DC59DFA5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{5F79FD7D-FFA4-42FB-829A-3C17207443B6}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8D9-48BB-A83A-5C4DC59DFA5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{EC06AF5B-B339-47F7-BA38-0DE14EB9E610}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8D9-48BB-A83A-5C4DC59DFA5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{8EB03B8F-5B8D-41DD-BA0C-EC8F058F5303}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8D9-48BB-A83A-5C4DC59DFA5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{0177B9F8-6E5C-4861-B195-F8861F0DA53C}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8D9-48BB-A83A-5C4DC59DFA58}"/>
                </c:ext>
              </c:extLst>
            </c:dLbl>
            <c:dLbl>
              <c:idx val="15"/>
              <c:tx>
                <c:strRef>
                  <c:f>Daten_Diagramme!$G$29</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{2B2B4B12-5736-4274-9050-4F2A696D87B1}</c15:txfldGUID>
                      <c15:f>Daten_Diagramme!$G$29</c15:f>
                      <c15:dlblFieldTableCache>
                        <c:ptCount val="1"/>
                        <c:pt idx="0">
                          <c:v>&lt; -50</c:v>
                        </c:pt>
                      </c15:dlblFieldTableCache>
                    </c15:dlblFTEntry>
                  </c15:dlblFieldTable>
                  <c15:showDataLabelsRange val="0"/>
                </c:ext>
                <c:ext xmlns:c16="http://schemas.microsoft.com/office/drawing/2014/chart" uri="{C3380CC4-5D6E-409C-BE32-E72D297353CC}">
                  <c16:uniqueId val="{00000030-E8D9-48BB-A83A-5C4DC59DFA5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{5ECB7FF2-16AA-479E-B5E0-3675CB4FCC1B}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8D9-48BB-A83A-5C4DC59DFA5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{BC38ACF2-7198-4C90-A5BC-D707B4B6A2F0}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8D9-48BB-A83A-5C4DC59DFA5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{D2D3217C-FA78-443F-85B4-4E49DE3C61B0}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8D9-48BB-A83A-5C4DC59DFA5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{D9F2164E-5B84-4A52-84E9-D6E9A5103FBC}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8D9-48BB-A83A-5C4DC59DFA5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{26011B48-EECF-477E-8306-B04CCED76026}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8D9-48BB-A83A-5C4DC59DFA5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{4378EBD3-18CB-406A-999F-D0471D110350}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8D9-48BB-A83A-5C4DC59DFA5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{20B9276A-BC7C-4048-BE31-348702E38794}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8D9-48BB-A83A-5C4DC59DFA5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{C254B59B-8265-4F4B-8268-68AE4FA64D1C}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8D9-48BB-A83A-5C4DC59DFA5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{8264EF72-647A-46F6-9A4D-C86E66CB4DD9}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8D9-48BB-A83A-5C4DC59DFA5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{BC210587-160C-49C3-BD0E-AB6CAC853623}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8D9-48BB-A83A-5C4DC59DFA5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{9CB626BC-B094-4AB5-ABBF-C5CE21AA2756}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8D9-48BB-A83A-5C4DC59DFA5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{CF468ED8-23DA-4F1D-BFA4-1FB8FE8CF8EB}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8D9-48BB-A83A-5C4DC59DFA5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{89557A97-1795-4668-BADC-5D26BF9040B1}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8D9-48BB-A83A-5C4DC59DFA5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{5448CD78-60A2-4FA0-B335-BE330E1AA1F1}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8D9-48BB-A83A-5C4DC59DFA5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{E82721D1-A665-4F79-877F-9F6A413316B0}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8D9-48BB-A83A-5C4DC59DFA5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{7E808B73-62E6-4D6D-92DD-AD477E6E6A4E}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8D9-48BB-A83A-5C4DC59DFA5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8D9-48BB-A83A-5C4DC59DFA5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8D9-48BB-A83A-5C4DC59DFA5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{69B07441-3F7D-4A08-B77A-14B9EF18478F}</c15:txfldGUID>
                      <c15:f>Diagramm!$I$46</c15:f>
                      <c15:dlblFieldTableCache>
                        <c:ptCount val="1"/>
                      </c15:dlblFieldTableCache>
                    </c15:dlblFTEntry>
                  </c15:dlblFieldTable>
                  <c15:showDataLabelsRange val="0"/>
                </c:ext>
                <c:ext xmlns:c16="http://schemas.microsoft.com/office/drawing/2014/chart" uri="{C3380CC4-5D6E-409C-BE32-E72D297353CC}">
                  <c16:uniqueId val="{00000000-0C8A-40B8-B6AF-E367C4CE4F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{AE6E1F71-743B-4327-9BC0-41CC9DA1454A}</c15:txfldGUID>
                      <c15:f>Diagramm!$I$47</c15:f>
                      <c15:dlblFieldTableCache>
                        <c:ptCount val="1"/>
                      </c15:dlblFieldTableCache>
                    </c15:dlblFTEntry>
                  </c15:dlblFieldTable>
                  <c15:showDataLabelsRange val="0"/>
                </c:ext>
                <c:ext xmlns:c16="http://schemas.microsoft.com/office/drawing/2014/chart" uri="{C3380CC4-5D6E-409C-BE32-E72D297353CC}">
                  <c16:uniqueId val="{00000001-0C8A-40B8-B6AF-E367C4CE4F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{039CA7CC-8775-4BA7-A749-A8D28CED8D54}</c15:txfldGUID>
                      <c15:f>Diagramm!$I$48</c15:f>
                      <c15:dlblFieldTableCache>
                        <c:ptCount val="1"/>
                      </c15:dlblFieldTableCache>
                    </c15:dlblFTEntry>
                  </c15:dlblFieldTable>
                  <c15:showDataLabelsRange val="0"/>
                </c:ext>
                <c:ext xmlns:c16="http://schemas.microsoft.com/office/drawing/2014/chart" uri="{C3380CC4-5D6E-409C-BE32-E72D297353CC}">
                  <c16:uniqueId val="{00000002-0C8A-40B8-B6AF-E367C4CE4F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{BEDEF7B5-EDC3-458C-820F-94255ACFADB3}</c15:txfldGUID>
                      <c15:f>Diagramm!$I$49</c15:f>
                      <c15:dlblFieldTableCache>
                        <c:ptCount val="1"/>
                      </c15:dlblFieldTableCache>
                    </c15:dlblFTEntry>
                  </c15:dlblFieldTable>
                  <c15:showDataLabelsRange val="0"/>
                </c:ext>
                <c:ext xmlns:c16="http://schemas.microsoft.com/office/drawing/2014/chart" uri="{C3380CC4-5D6E-409C-BE32-E72D297353CC}">
                  <c16:uniqueId val="{00000003-0C8A-40B8-B6AF-E367C4CE4F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{E3899BDC-A1BD-44C3-84DA-F24B077C69E3}</c15:txfldGUID>
                      <c15:f>Diagramm!$I$50</c15:f>
                      <c15:dlblFieldTableCache>
                        <c:ptCount val="1"/>
                      </c15:dlblFieldTableCache>
                    </c15:dlblFTEntry>
                  </c15:dlblFieldTable>
                  <c15:showDataLabelsRange val="0"/>
                </c:ext>
                <c:ext xmlns:c16="http://schemas.microsoft.com/office/drawing/2014/chart" uri="{C3380CC4-5D6E-409C-BE32-E72D297353CC}">
                  <c16:uniqueId val="{00000004-0C8A-40B8-B6AF-E367C4CE4F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{A9316749-0E52-4860-873E-9C2E2D07F350}</c15:txfldGUID>
                      <c15:f>Diagramm!$I$51</c15:f>
                      <c15:dlblFieldTableCache>
                        <c:ptCount val="1"/>
                      </c15:dlblFieldTableCache>
                    </c15:dlblFTEntry>
                  </c15:dlblFieldTable>
                  <c15:showDataLabelsRange val="0"/>
                </c:ext>
                <c:ext xmlns:c16="http://schemas.microsoft.com/office/drawing/2014/chart" uri="{C3380CC4-5D6E-409C-BE32-E72D297353CC}">
                  <c16:uniqueId val="{00000005-0C8A-40B8-B6AF-E367C4CE4F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{796E47AC-E4CC-4993-8FB3-89E6065B63B8}</c15:txfldGUID>
                      <c15:f>Diagramm!$I$52</c15:f>
                      <c15:dlblFieldTableCache>
                        <c:ptCount val="1"/>
                      </c15:dlblFieldTableCache>
                    </c15:dlblFTEntry>
                  </c15:dlblFieldTable>
                  <c15:showDataLabelsRange val="0"/>
                </c:ext>
                <c:ext xmlns:c16="http://schemas.microsoft.com/office/drawing/2014/chart" uri="{C3380CC4-5D6E-409C-BE32-E72D297353CC}">
                  <c16:uniqueId val="{00000006-0C8A-40B8-B6AF-E367C4CE4F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{B760FF84-1D7F-4B07-9BA9-290A0A31CE8F}</c15:txfldGUID>
                      <c15:f>Diagramm!$I$53</c15:f>
                      <c15:dlblFieldTableCache>
                        <c:ptCount val="1"/>
                      </c15:dlblFieldTableCache>
                    </c15:dlblFTEntry>
                  </c15:dlblFieldTable>
                  <c15:showDataLabelsRange val="0"/>
                </c:ext>
                <c:ext xmlns:c16="http://schemas.microsoft.com/office/drawing/2014/chart" uri="{C3380CC4-5D6E-409C-BE32-E72D297353CC}">
                  <c16:uniqueId val="{00000007-0C8A-40B8-B6AF-E367C4CE4F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{55AE9445-C2F8-4248-AA86-07D9C64608E2}</c15:txfldGUID>
                      <c15:f>Diagramm!$I$54</c15:f>
                      <c15:dlblFieldTableCache>
                        <c:ptCount val="1"/>
                      </c15:dlblFieldTableCache>
                    </c15:dlblFTEntry>
                  </c15:dlblFieldTable>
                  <c15:showDataLabelsRange val="0"/>
                </c:ext>
                <c:ext xmlns:c16="http://schemas.microsoft.com/office/drawing/2014/chart" uri="{C3380CC4-5D6E-409C-BE32-E72D297353CC}">
                  <c16:uniqueId val="{00000008-0C8A-40B8-B6AF-E367C4CE4F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{7586F1EB-9538-4180-8F34-C17A45DD0E51}</c15:txfldGUID>
                      <c15:f>Diagramm!$I$55</c15:f>
                      <c15:dlblFieldTableCache>
                        <c:ptCount val="1"/>
                      </c15:dlblFieldTableCache>
                    </c15:dlblFTEntry>
                  </c15:dlblFieldTable>
                  <c15:showDataLabelsRange val="0"/>
                </c:ext>
                <c:ext xmlns:c16="http://schemas.microsoft.com/office/drawing/2014/chart" uri="{C3380CC4-5D6E-409C-BE32-E72D297353CC}">
                  <c16:uniqueId val="{00000009-0C8A-40B8-B6AF-E367C4CE4F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{F11AA2B6-E01B-4968-B438-9AC5851C8441}</c15:txfldGUID>
                      <c15:f>Diagramm!$I$56</c15:f>
                      <c15:dlblFieldTableCache>
                        <c:ptCount val="1"/>
                      </c15:dlblFieldTableCache>
                    </c15:dlblFTEntry>
                  </c15:dlblFieldTable>
                  <c15:showDataLabelsRange val="0"/>
                </c:ext>
                <c:ext xmlns:c16="http://schemas.microsoft.com/office/drawing/2014/chart" uri="{C3380CC4-5D6E-409C-BE32-E72D297353CC}">
                  <c16:uniqueId val="{0000000A-0C8A-40B8-B6AF-E367C4CE4F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{5ABB96C6-FE97-4722-BF19-8F033CBCA941}</c15:txfldGUID>
                      <c15:f>Diagramm!$I$57</c15:f>
                      <c15:dlblFieldTableCache>
                        <c:ptCount val="1"/>
                      </c15:dlblFieldTableCache>
                    </c15:dlblFTEntry>
                  </c15:dlblFieldTable>
                  <c15:showDataLabelsRange val="0"/>
                </c:ext>
                <c:ext xmlns:c16="http://schemas.microsoft.com/office/drawing/2014/chart" uri="{C3380CC4-5D6E-409C-BE32-E72D297353CC}">
                  <c16:uniqueId val="{0000000B-0C8A-40B8-B6AF-E367C4CE4F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{00658D67-F5FF-4237-B8C9-B72FEAAB3818}</c15:txfldGUID>
                      <c15:f>Diagramm!$I$58</c15:f>
                      <c15:dlblFieldTableCache>
                        <c:ptCount val="1"/>
                      </c15:dlblFieldTableCache>
                    </c15:dlblFTEntry>
                  </c15:dlblFieldTable>
                  <c15:showDataLabelsRange val="0"/>
                </c:ext>
                <c:ext xmlns:c16="http://schemas.microsoft.com/office/drawing/2014/chart" uri="{C3380CC4-5D6E-409C-BE32-E72D297353CC}">
                  <c16:uniqueId val="{0000000C-0C8A-40B8-B6AF-E367C4CE4F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{A71E49E5-B79A-46D0-BC92-9CC1EE548F4D}</c15:txfldGUID>
                      <c15:f>Diagramm!$I$59</c15:f>
                      <c15:dlblFieldTableCache>
                        <c:ptCount val="1"/>
                      </c15:dlblFieldTableCache>
                    </c15:dlblFTEntry>
                  </c15:dlblFieldTable>
                  <c15:showDataLabelsRange val="0"/>
                </c:ext>
                <c:ext xmlns:c16="http://schemas.microsoft.com/office/drawing/2014/chart" uri="{C3380CC4-5D6E-409C-BE32-E72D297353CC}">
                  <c16:uniqueId val="{0000000D-0C8A-40B8-B6AF-E367C4CE4F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{D55E28BC-C2F9-4633-BFDB-E33E820D9412}</c15:txfldGUID>
                      <c15:f>Diagramm!$I$60</c15:f>
                      <c15:dlblFieldTableCache>
                        <c:ptCount val="1"/>
                      </c15:dlblFieldTableCache>
                    </c15:dlblFTEntry>
                  </c15:dlblFieldTable>
                  <c15:showDataLabelsRange val="0"/>
                </c:ext>
                <c:ext xmlns:c16="http://schemas.microsoft.com/office/drawing/2014/chart" uri="{C3380CC4-5D6E-409C-BE32-E72D297353CC}">
                  <c16:uniqueId val="{0000000E-0C8A-40B8-B6AF-E367C4CE4F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{D00F8B50-AFDF-4A88-AC0B-7D8AD62B0488}</c15:txfldGUID>
                      <c15:f>Diagramm!$I$61</c15:f>
                      <c15:dlblFieldTableCache>
                        <c:ptCount val="1"/>
                      </c15:dlblFieldTableCache>
                    </c15:dlblFTEntry>
                  </c15:dlblFieldTable>
                  <c15:showDataLabelsRange val="0"/>
                </c:ext>
                <c:ext xmlns:c16="http://schemas.microsoft.com/office/drawing/2014/chart" uri="{C3380CC4-5D6E-409C-BE32-E72D297353CC}">
                  <c16:uniqueId val="{0000000F-0C8A-40B8-B6AF-E367C4CE4F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{60762FC0-BE04-48BA-BA64-A40BB78B5A67}</c15:txfldGUID>
                      <c15:f>Diagramm!$I$62</c15:f>
                      <c15:dlblFieldTableCache>
                        <c:ptCount val="1"/>
                      </c15:dlblFieldTableCache>
                    </c15:dlblFTEntry>
                  </c15:dlblFieldTable>
                  <c15:showDataLabelsRange val="0"/>
                </c:ext>
                <c:ext xmlns:c16="http://schemas.microsoft.com/office/drawing/2014/chart" uri="{C3380CC4-5D6E-409C-BE32-E72D297353CC}">
                  <c16:uniqueId val="{00000010-0C8A-40B8-B6AF-E367C4CE4F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{9E201520-9B4C-4921-A6C4-BF9B76E9B886}</c15:txfldGUID>
                      <c15:f>Diagramm!$I$63</c15:f>
                      <c15:dlblFieldTableCache>
                        <c:ptCount val="1"/>
                      </c15:dlblFieldTableCache>
                    </c15:dlblFTEntry>
                  </c15:dlblFieldTable>
                  <c15:showDataLabelsRange val="0"/>
                </c:ext>
                <c:ext xmlns:c16="http://schemas.microsoft.com/office/drawing/2014/chart" uri="{C3380CC4-5D6E-409C-BE32-E72D297353CC}">
                  <c16:uniqueId val="{00000011-0C8A-40B8-B6AF-E367C4CE4F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{4E1B20F3-C76F-413C-9C08-3302DBD75220}</c15:txfldGUID>
                      <c15:f>Diagramm!$I$64</c15:f>
                      <c15:dlblFieldTableCache>
                        <c:ptCount val="1"/>
                      </c15:dlblFieldTableCache>
                    </c15:dlblFTEntry>
                  </c15:dlblFieldTable>
                  <c15:showDataLabelsRange val="0"/>
                </c:ext>
                <c:ext xmlns:c16="http://schemas.microsoft.com/office/drawing/2014/chart" uri="{C3380CC4-5D6E-409C-BE32-E72D297353CC}">
                  <c16:uniqueId val="{00000012-0C8A-40B8-B6AF-E367C4CE4F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{3B0CC4AD-A7AB-4A0F-9404-7FA99B70E752}</c15:txfldGUID>
                      <c15:f>Diagramm!$I$65</c15:f>
                      <c15:dlblFieldTableCache>
                        <c:ptCount val="1"/>
                      </c15:dlblFieldTableCache>
                    </c15:dlblFTEntry>
                  </c15:dlblFieldTable>
                  <c15:showDataLabelsRange val="0"/>
                </c:ext>
                <c:ext xmlns:c16="http://schemas.microsoft.com/office/drawing/2014/chart" uri="{C3380CC4-5D6E-409C-BE32-E72D297353CC}">
                  <c16:uniqueId val="{00000013-0C8A-40B8-B6AF-E367C4CE4F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{B22B7EF7-8305-493C-8BD6-7CEED8912BE1}</c15:txfldGUID>
                      <c15:f>Diagramm!$I$66</c15:f>
                      <c15:dlblFieldTableCache>
                        <c:ptCount val="1"/>
                      </c15:dlblFieldTableCache>
                    </c15:dlblFTEntry>
                  </c15:dlblFieldTable>
                  <c15:showDataLabelsRange val="0"/>
                </c:ext>
                <c:ext xmlns:c16="http://schemas.microsoft.com/office/drawing/2014/chart" uri="{C3380CC4-5D6E-409C-BE32-E72D297353CC}">
                  <c16:uniqueId val="{00000014-0C8A-40B8-B6AF-E367C4CE4F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{247BCD46-1244-4F81-A769-ACB5182DF11E}</c15:txfldGUID>
                      <c15:f>Diagramm!$I$67</c15:f>
                      <c15:dlblFieldTableCache>
                        <c:ptCount val="1"/>
                      </c15:dlblFieldTableCache>
                    </c15:dlblFTEntry>
                  </c15:dlblFieldTable>
                  <c15:showDataLabelsRange val="0"/>
                </c:ext>
                <c:ext xmlns:c16="http://schemas.microsoft.com/office/drawing/2014/chart" uri="{C3380CC4-5D6E-409C-BE32-E72D297353CC}">
                  <c16:uniqueId val="{00000015-0C8A-40B8-B6AF-E367C4CE4F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C8A-40B8-B6AF-E367C4CE4F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{8D14E100-012D-48C3-9C96-5B897FF4C27C}</c15:txfldGUID>
                      <c15:f>Diagramm!$K$46</c15:f>
                      <c15:dlblFieldTableCache>
                        <c:ptCount val="1"/>
                      </c15:dlblFieldTableCache>
                    </c15:dlblFTEntry>
                  </c15:dlblFieldTable>
                  <c15:showDataLabelsRange val="0"/>
                </c:ext>
                <c:ext xmlns:c16="http://schemas.microsoft.com/office/drawing/2014/chart" uri="{C3380CC4-5D6E-409C-BE32-E72D297353CC}">
                  <c16:uniqueId val="{00000017-0C8A-40B8-B6AF-E367C4CE4F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{1EF4463C-B93A-47D9-8A2F-67823DC32BCE}</c15:txfldGUID>
                      <c15:f>Diagramm!$K$47</c15:f>
                      <c15:dlblFieldTableCache>
                        <c:ptCount val="1"/>
                      </c15:dlblFieldTableCache>
                    </c15:dlblFTEntry>
                  </c15:dlblFieldTable>
                  <c15:showDataLabelsRange val="0"/>
                </c:ext>
                <c:ext xmlns:c16="http://schemas.microsoft.com/office/drawing/2014/chart" uri="{C3380CC4-5D6E-409C-BE32-E72D297353CC}">
                  <c16:uniqueId val="{00000018-0C8A-40B8-B6AF-E367C4CE4F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{DCD8A288-0857-42BA-A0C0-19886013031F}</c15:txfldGUID>
                      <c15:f>Diagramm!$K$48</c15:f>
                      <c15:dlblFieldTableCache>
                        <c:ptCount val="1"/>
                      </c15:dlblFieldTableCache>
                    </c15:dlblFTEntry>
                  </c15:dlblFieldTable>
                  <c15:showDataLabelsRange val="0"/>
                </c:ext>
                <c:ext xmlns:c16="http://schemas.microsoft.com/office/drawing/2014/chart" uri="{C3380CC4-5D6E-409C-BE32-E72D297353CC}">
                  <c16:uniqueId val="{00000019-0C8A-40B8-B6AF-E367C4CE4F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{F44E5B95-6476-487C-BFD3-818A9A859735}</c15:txfldGUID>
                      <c15:f>Diagramm!$K$49</c15:f>
                      <c15:dlblFieldTableCache>
                        <c:ptCount val="1"/>
                      </c15:dlblFieldTableCache>
                    </c15:dlblFTEntry>
                  </c15:dlblFieldTable>
                  <c15:showDataLabelsRange val="0"/>
                </c:ext>
                <c:ext xmlns:c16="http://schemas.microsoft.com/office/drawing/2014/chart" uri="{C3380CC4-5D6E-409C-BE32-E72D297353CC}">
                  <c16:uniqueId val="{0000001A-0C8A-40B8-B6AF-E367C4CE4F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{EA7B3985-F7C6-42A6-87EE-B5428C66534D}</c15:txfldGUID>
                      <c15:f>Diagramm!$K$50</c15:f>
                      <c15:dlblFieldTableCache>
                        <c:ptCount val="1"/>
                      </c15:dlblFieldTableCache>
                    </c15:dlblFTEntry>
                  </c15:dlblFieldTable>
                  <c15:showDataLabelsRange val="0"/>
                </c:ext>
                <c:ext xmlns:c16="http://schemas.microsoft.com/office/drawing/2014/chart" uri="{C3380CC4-5D6E-409C-BE32-E72D297353CC}">
                  <c16:uniqueId val="{0000001B-0C8A-40B8-B6AF-E367C4CE4F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{44C6311F-859F-43E6-B481-9BDFC795CF2D}</c15:txfldGUID>
                      <c15:f>Diagramm!$K$51</c15:f>
                      <c15:dlblFieldTableCache>
                        <c:ptCount val="1"/>
                      </c15:dlblFieldTableCache>
                    </c15:dlblFTEntry>
                  </c15:dlblFieldTable>
                  <c15:showDataLabelsRange val="0"/>
                </c:ext>
                <c:ext xmlns:c16="http://schemas.microsoft.com/office/drawing/2014/chart" uri="{C3380CC4-5D6E-409C-BE32-E72D297353CC}">
                  <c16:uniqueId val="{0000001C-0C8A-40B8-B6AF-E367C4CE4F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{350945C5-7EDB-4236-8751-0C84CD6F9773}</c15:txfldGUID>
                      <c15:f>Diagramm!$K$52</c15:f>
                      <c15:dlblFieldTableCache>
                        <c:ptCount val="1"/>
                      </c15:dlblFieldTableCache>
                    </c15:dlblFTEntry>
                  </c15:dlblFieldTable>
                  <c15:showDataLabelsRange val="0"/>
                </c:ext>
                <c:ext xmlns:c16="http://schemas.microsoft.com/office/drawing/2014/chart" uri="{C3380CC4-5D6E-409C-BE32-E72D297353CC}">
                  <c16:uniqueId val="{0000001D-0C8A-40B8-B6AF-E367C4CE4F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{E2801B78-8077-4503-8CC5-876A816AB823}</c15:txfldGUID>
                      <c15:f>Diagramm!$K$53</c15:f>
                      <c15:dlblFieldTableCache>
                        <c:ptCount val="1"/>
                      </c15:dlblFieldTableCache>
                    </c15:dlblFTEntry>
                  </c15:dlblFieldTable>
                  <c15:showDataLabelsRange val="0"/>
                </c:ext>
                <c:ext xmlns:c16="http://schemas.microsoft.com/office/drawing/2014/chart" uri="{C3380CC4-5D6E-409C-BE32-E72D297353CC}">
                  <c16:uniqueId val="{0000001E-0C8A-40B8-B6AF-E367C4CE4F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{D23A03A6-80E9-4B0F-967D-F3B08C7B68AA}</c15:txfldGUID>
                      <c15:f>Diagramm!$K$54</c15:f>
                      <c15:dlblFieldTableCache>
                        <c:ptCount val="1"/>
                      </c15:dlblFieldTableCache>
                    </c15:dlblFTEntry>
                  </c15:dlblFieldTable>
                  <c15:showDataLabelsRange val="0"/>
                </c:ext>
                <c:ext xmlns:c16="http://schemas.microsoft.com/office/drawing/2014/chart" uri="{C3380CC4-5D6E-409C-BE32-E72D297353CC}">
                  <c16:uniqueId val="{0000001F-0C8A-40B8-B6AF-E367C4CE4F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{E61AF8E5-AABF-4610-B5FB-022C67E65C39}</c15:txfldGUID>
                      <c15:f>Diagramm!$K$55</c15:f>
                      <c15:dlblFieldTableCache>
                        <c:ptCount val="1"/>
                      </c15:dlblFieldTableCache>
                    </c15:dlblFTEntry>
                  </c15:dlblFieldTable>
                  <c15:showDataLabelsRange val="0"/>
                </c:ext>
                <c:ext xmlns:c16="http://schemas.microsoft.com/office/drawing/2014/chart" uri="{C3380CC4-5D6E-409C-BE32-E72D297353CC}">
                  <c16:uniqueId val="{00000020-0C8A-40B8-B6AF-E367C4CE4F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{89B3F959-E6EE-4287-AD69-E006F90A1F21}</c15:txfldGUID>
                      <c15:f>Diagramm!$K$56</c15:f>
                      <c15:dlblFieldTableCache>
                        <c:ptCount val="1"/>
                      </c15:dlblFieldTableCache>
                    </c15:dlblFTEntry>
                  </c15:dlblFieldTable>
                  <c15:showDataLabelsRange val="0"/>
                </c:ext>
                <c:ext xmlns:c16="http://schemas.microsoft.com/office/drawing/2014/chart" uri="{C3380CC4-5D6E-409C-BE32-E72D297353CC}">
                  <c16:uniqueId val="{00000021-0C8A-40B8-B6AF-E367C4CE4F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{DDDD9A36-F57A-458A-9D14-EB3E8059C527}</c15:txfldGUID>
                      <c15:f>Diagramm!$K$57</c15:f>
                      <c15:dlblFieldTableCache>
                        <c:ptCount val="1"/>
                      </c15:dlblFieldTableCache>
                    </c15:dlblFTEntry>
                  </c15:dlblFieldTable>
                  <c15:showDataLabelsRange val="0"/>
                </c:ext>
                <c:ext xmlns:c16="http://schemas.microsoft.com/office/drawing/2014/chart" uri="{C3380CC4-5D6E-409C-BE32-E72D297353CC}">
                  <c16:uniqueId val="{00000022-0C8A-40B8-B6AF-E367C4CE4F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{3E2878EC-4847-411F-8918-E81BDFA06003}</c15:txfldGUID>
                      <c15:f>Diagramm!$K$58</c15:f>
                      <c15:dlblFieldTableCache>
                        <c:ptCount val="1"/>
                      </c15:dlblFieldTableCache>
                    </c15:dlblFTEntry>
                  </c15:dlblFieldTable>
                  <c15:showDataLabelsRange val="0"/>
                </c:ext>
                <c:ext xmlns:c16="http://schemas.microsoft.com/office/drawing/2014/chart" uri="{C3380CC4-5D6E-409C-BE32-E72D297353CC}">
                  <c16:uniqueId val="{00000023-0C8A-40B8-B6AF-E367C4CE4F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{B87AF752-B60D-4DB6-9881-D668CC7A55F1}</c15:txfldGUID>
                      <c15:f>Diagramm!$K$59</c15:f>
                      <c15:dlblFieldTableCache>
                        <c:ptCount val="1"/>
                      </c15:dlblFieldTableCache>
                    </c15:dlblFTEntry>
                  </c15:dlblFieldTable>
                  <c15:showDataLabelsRange val="0"/>
                </c:ext>
                <c:ext xmlns:c16="http://schemas.microsoft.com/office/drawing/2014/chart" uri="{C3380CC4-5D6E-409C-BE32-E72D297353CC}">
                  <c16:uniqueId val="{00000024-0C8A-40B8-B6AF-E367C4CE4F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{72F98489-ADDB-45CF-9614-643F3E3D7E28}</c15:txfldGUID>
                      <c15:f>Diagramm!$K$60</c15:f>
                      <c15:dlblFieldTableCache>
                        <c:ptCount val="1"/>
                      </c15:dlblFieldTableCache>
                    </c15:dlblFTEntry>
                  </c15:dlblFieldTable>
                  <c15:showDataLabelsRange val="0"/>
                </c:ext>
                <c:ext xmlns:c16="http://schemas.microsoft.com/office/drawing/2014/chart" uri="{C3380CC4-5D6E-409C-BE32-E72D297353CC}">
                  <c16:uniqueId val="{00000025-0C8A-40B8-B6AF-E367C4CE4F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{EEF96258-470C-458F-9BCF-5AA327DD676C}</c15:txfldGUID>
                      <c15:f>Diagramm!$K$61</c15:f>
                      <c15:dlblFieldTableCache>
                        <c:ptCount val="1"/>
                      </c15:dlblFieldTableCache>
                    </c15:dlblFTEntry>
                  </c15:dlblFieldTable>
                  <c15:showDataLabelsRange val="0"/>
                </c:ext>
                <c:ext xmlns:c16="http://schemas.microsoft.com/office/drawing/2014/chart" uri="{C3380CC4-5D6E-409C-BE32-E72D297353CC}">
                  <c16:uniqueId val="{00000026-0C8A-40B8-B6AF-E367C4CE4F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{7A67AB7A-B240-4324-A948-F59A517B7A50}</c15:txfldGUID>
                      <c15:f>Diagramm!$K$62</c15:f>
                      <c15:dlblFieldTableCache>
                        <c:ptCount val="1"/>
                      </c15:dlblFieldTableCache>
                    </c15:dlblFTEntry>
                  </c15:dlblFieldTable>
                  <c15:showDataLabelsRange val="0"/>
                </c:ext>
                <c:ext xmlns:c16="http://schemas.microsoft.com/office/drawing/2014/chart" uri="{C3380CC4-5D6E-409C-BE32-E72D297353CC}">
                  <c16:uniqueId val="{00000027-0C8A-40B8-B6AF-E367C4CE4F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{33BE1985-858A-4C65-8B56-FAA751347170}</c15:txfldGUID>
                      <c15:f>Diagramm!$K$63</c15:f>
                      <c15:dlblFieldTableCache>
                        <c:ptCount val="1"/>
                      </c15:dlblFieldTableCache>
                    </c15:dlblFTEntry>
                  </c15:dlblFieldTable>
                  <c15:showDataLabelsRange val="0"/>
                </c:ext>
                <c:ext xmlns:c16="http://schemas.microsoft.com/office/drawing/2014/chart" uri="{C3380CC4-5D6E-409C-BE32-E72D297353CC}">
                  <c16:uniqueId val="{00000028-0C8A-40B8-B6AF-E367C4CE4F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{CFCEB6E6-9002-4BCB-B0AF-C07941714389}</c15:txfldGUID>
                      <c15:f>Diagramm!$K$64</c15:f>
                      <c15:dlblFieldTableCache>
                        <c:ptCount val="1"/>
                      </c15:dlblFieldTableCache>
                    </c15:dlblFTEntry>
                  </c15:dlblFieldTable>
                  <c15:showDataLabelsRange val="0"/>
                </c:ext>
                <c:ext xmlns:c16="http://schemas.microsoft.com/office/drawing/2014/chart" uri="{C3380CC4-5D6E-409C-BE32-E72D297353CC}">
                  <c16:uniqueId val="{00000029-0C8A-40B8-B6AF-E367C4CE4F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{22A4FFE2-5DBF-4F05-8C08-50A9BEE99595}</c15:txfldGUID>
                      <c15:f>Diagramm!$K$65</c15:f>
                      <c15:dlblFieldTableCache>
                        <c:ptCount val="1"/>
                      </c15:dlblFieldTableCache>
                    </c15:dlblFTEntry>
                  </c15:dlblFieldTable>
                  <c15:showDataLabelsRange val="0"/>
                </c:ext>
                <c:ext xmlns:c16="http://schemas.microsoft.com/office/drawing/2014/chart" uri="{C3380CC4-5D6E-409C-BE32-E72D297353CC}">
                  <c16:uniqueId val="{0000002A-0C8A-40B8-B6AF-E367C4CE4F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{59BB64BE-54AB-4FE7-BD86-8DE7016A3670}</c15:txfldGUID>
                      <c15:f>Diagramm!$K$66</c15:f>
                      <c15:dlblFieldTableCache>
                        <c:ptCount val="1"/>
                      </c15:dlblFieldTableCache>
                    </c15:dlblFTEntry>
                  </c15:dlblFieldTable>
                  <c15:showDataLabelsRange val="0"/>
                </c:ext>
                <c:ext xmlns:c16="http://schemas.microsoft.com/office/drawing/2014/chart" uri="{C3380CC4-5D6E-409C-BE32-E72D297353CC}">
                  <c16:uniqueId val="{0000002B-0C8A-40B8-B6AF-E367C4CE4F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{53F7AC7B-8C62-491C-B7B7-C074B791AD89}</c15:txfldGUID>
                      <c15:f>Diagramm!$K$67</c15:f>
                      <c15:dlblFieldTableCache>
                        <c:ptCount val="1"/>
                      </c15:dlblFieldTableCache>
                    </c15:dlblFTEntry>
                  </c15:dlblFieldTable>
                  <c15:showDataLabelsRange val="0"/>
                </c:ext>
                <c:ext xmlns:c16="http://schemas.microsoft.com/office/drawing/2014/chart" uri="{C3380CC4-5D6E-409C-BE32-E72D297353CC}">
                  <c16:uniqueId val="{0000002C-0C8A-40B8-B6AF-E367C4CE4F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C8A-40B8-B6AF-E367C4CE4F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{C2D14D57-BFF7-461A-AA73-45147FA52C61}</c15:txfldGUID>
                      <c15:f>Diagramm!$J$46</c15:f>
                      <c15:dlblFieldTableCache>
                        <c:ptCount val="1"/>
                      </c15:dlblFieldTableCache>
                    </c15:dlblFTEntry>
                  </c15:dlblFieldTable>
                  <c15:showDataLabelsRange val="0"/>
                </c:ext>
                <c:ext xmlns:c16="http://schemas.microsoft.com/office/drawing/2014/chart" uri="{C3380CC4-5D6E-409C-BE32-E72D297353CC}">
                  <c16:uniqueId val="{0000002E-0C8A-40B8-B6AF-E367C4CE4F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{A6A48B2D-58A0-426B-A593-7E88A2B6EE6D}</c15:txfldGUID>
                      <c15:f>Diagramm!$J$47</c15:f>
                      <c15:dlblFieldTableCache>
                        <c:ptCount val="1"/>
                      </c15:dlblFieldTableCache>
                    </c15:dlblFTEntry>
                  </c15:dlblFieldTable>
                  <c15:showDataLabelsRange val="0"/>
                </c:ext>
                <c:ext xmlns:c16="http://schemas.microsoft.com/office/drawing/2014/chart" uri="{C3380CC4-5D6E-409C-BE32-E72D297353CC}">
                  <c16:uniqueId val="{0000002F-0C8A-40B8-B6AF-E367C4CE4F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{7AEBBFBA-C9BE-4DD1-B4A3-347EF3F53888}</c15:txfldGUID>
                      <c15:f>Diagramm!$J$48</c15:f>
                      <c15:dlblFieldTableCache>
                        <c:ptCount val="1"/>
                      </c15:dlblFieldTableCache>
                    </c15:dlblFTEntry>
                  </c15:dlblFieldTable>
                  <c15:showDataLabelsRange val="0"/>
                </c:ext>
                <c:ext xmlns:c16="http://schemas.microsoft.com/office/drawing/2014/chart" uri="{C3380CC4-5D6E-409C-BE32-E72D297353CC}">
                  <c16:uniqueId val="{00000030-0C8A-40B8-B6AF-E367C4CE4F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{680F44BF-E74A-4C46-8980-5C118D8DB1FC}</c15:txfldGUID>
                      <c15:f>Diagramm!$J$49</c15:f>
                      <c15:dlblFieldTableCache>
                        <c:ptCount val="1"/>
                      </c15:dlblFieldTableCache>
                    </c15:dlblFTEntry>
                  </c15:dlblFieldTable>
                  <c15:showDataLabelsRange val="0"/>
                </c:ext>
                <c:ext xmlns:c16="http://schemas.microsoft.com/office/drawing/2014/chart" uri="{C3380CC4-5D6E-409C-BE32-E72D297353CC}">
                  <c16:uniqueId val="{00000031-0C8A-40B8-B6AF-E367C4CE4F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{0D0DFEEB-5ED2-4DF3-BD6F-D0B70EBD470E}</c15:txfldGUID>
                      <c15:f>Diagramm!$J$50</c15:f>
                      <c15:dlblFieldTableCache>
                        <c:ptCount val="1"/>
                      </c15:dlblFieldTableCache>
                    </c15:dlblFTEntry>
                  </c15:dlblFieldTable>
                  <c15:showDataLabelsRange val="0"/>
                </c:ext>
                <c:ext xmlns:c16="http://schemas.microsoft.com/office/drawing/2014/chart" uri="{C3380CC4-5D6E-409C-BE32-E72D297353CC}">
                  <c16:uniqueId val="{00000032-0C8A-40B8-B6AF-E367C4CE4F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{52971F0A-C7D2-4413-93DE-DF07C7E7996D}</c15:txfldGUID>
                      <c15:f>Diagramm!$J$51</c15:f>
                      <c15:dlblFieldTableCache>
                        <c:ptCount val="1"/>
                      </c15:dlblFieldTableCache>
                    </c15:dlblFTEntry>
                  </c15:dlblFieldTable>
                  <c15:showDataLabelsRange val="0"/>
                </c:ext>
                <c:ext xmlns:c16="http://schemas.microsoft.com/office/drawing/2014/chart" uri="{C3380CC4-5D6E-409C-BE32-E72D297353CC}">
                  <c16:uniqueId val="{00000033-0C8A-40B8-B6AF-E367C4CE4F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{54BCDB66-2DCE-45ED-AC43-1D231CB448EF}</c15:txfldGUID>
                      <c15:f>Diagramm!$J$52</c15:f>
                      <c15:dlblFieldTableCache>
                        <c:ptCount val="1"/>
                      </c15:dlblFieldTableCache>
                    </c15:dlblFTEntry>
                  </c15:dlblFieldTable>
                  <c15:showDataLabelsRange val="0"/>
                </c:ext>
                <c:ext xmlns:c16="http://schemas.microsoft.com/office/drawing/2014/chart" uri="{C3380CC4-5D6E-409C-BE32-E72D297353CC}">
                  <c16:uniqueId val="{00000034-0C8A-40B8-B6AF-E367C4CE4F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{9005F8D4-8034-4151-B885-02692738787B}</c15:txfldGUID>
                      <c15:f>Diagramm!$J$53</c15:f>
                      <c15:dlblFieldTableCache>
                        <c:ptCount val="1"/>
                      </c15:dlblFieldTableCache>
                    </c15:dlblFTEntry>
                  </c15:dlblFieldTable>
                  <c15:showDataLabelsRange val="0"/>
                </c:ext>
                <c:ext xmlns:c16="http://schemas.microsoft.com/office/drawing/2014/chart" uri="{C3380CC4-5D6E-409C-BE32-E72D297353CC}">
                  <c16:uniqueId val="{00000035-0C8A-40B8-B6AF-E367C4CE4F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{D715DAC8-098E-41C0-964D-9DC20DCBE609}</c15:txfldGUID>
                      <c15:f>Diagramm!$J$54</c15:f>
                      <c15:dlblFieldTableCache>
                        <c:ptCount val="1"/>
                      </c15:dlblFieldTableCache>
                    </c15:dlblFTEntry>
                  </c15:dlblFieldTable>
                  <c15:showDataLabelsRange val="0"/>
                </c:ext>
                <c:ext xmlns:c16="http://schemas.microsoft.com/office/drawing/2014/chart" uri="{C3380CC4-5D6E-409C-BE32-E72D297353CC}">
                  <c16:uniqueId val="{00000036-0C8A-40B8-B6AF-E367C4CE4F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{7C6C0494-F36C-48FC-8539-CC156FB9B8ED}</c15:txfldGUID>
                      <c15:f>Diagramm!$J$55</c15:f>
                      <c15:dlblFieldTableCache>
                        <c:ptCount val="1"/>
                      </c15:dlblFieldTableCache>
                    </c15:dlblFTEntry>
                  </c15:dlblFieldTable>
                  <c15:showDataLabelsRange val="0"/>
                </c:ext>
                <c:ext xmlns:c16="http://schemas.microsoft.com/office/drawing/2014/chart" uri="{C3380CC4-5D6E-409C-BE32-E72D297353CC}">
                  <c16:uniqueId val="{00000037-0C8A-40B8-B6AF-E367C4CE4F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{578722AC-512E-46AE-83F8-810CD1B53D52}</c15:txfldGUID>
                      <c15:f>Diagramm!$J$56</c15:f>
                      <c15:dlblFieldTableCache>
                        <c:ptCount val="1"/>
                      </c15:dlblFieldTableCache>
                    </c15:dlblFTEntry>
                  </c15:dlblFieldTable>
                  <c15:showDataLabelsRange val="0"/>
                </c:ext>
                <c:ext xmlns:c16="http://schemas.microsoft.com/office/drawing/2014/chart" uri="{C3380CC4-5D6E-409C-BE32-E72D297353CC}">
                  <c16:uniqueId val="{00000038-0C8A-40B8-B6AF-E367C4CE4F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{2BDFE3FC-B62A-4C47-A148-6DB62FC6AD02}</c15:txfldGUID>
                      <c15:f>Diagramm!$J$57</c15:f>
                      <c15:dlblFieldTableCache>
                        <c:ptCount val="1"/>
                      </c15:dlblFieldTableCache>
                    </c15:dlblFTEntry>
                  </c15:dlblFieldTable>
                  <c15:showDataLabelsRange val="0"/>
                </c:ext>
                <c:ext xmlns:c16="http://schemas.microsoft.com/office/drawing/2014/chart" uri="{C3380CC4-5D6E-409C-BE32-E72D297353CC}">
                  <c16:uniqueId val="{00000039-0C8A-40B8-B6AF-E367C4CE4F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{5A00B07F-4B20-421B-95BE-B24F509CE31F}</c15:txfldGUID>
                      <c15:f>Diagramm!$J$58</c15:f>
                      <c15:dlblFieldTableCache>
                        <c:ptCount val="1"/>
                      </c15:dlblFieldTableCache>
                    </c15:dlblFTEntry>
                  </c15:dlblFieldTable>
                  <c15:showDataLabelsRange val="0"/>
                </c:ext>
                <c:ext xmlns:c16="http://schemas.microsoft.com/office/drawing/2014/chart" uri="{C3380CC4-5D6E-409C-BE32-E72D297353CC}">
                  <c16:uniqueId val="{0000003A-0C8A-40B8-B6AF-E367C4CE4F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{C7310B9F-1D10-4696-BCE8-B15D9482EB25}</c15:txfldGUID>
                      <c15:f>Diagramm!$J$59</c15:f>
                      <c15:dlblFieldTableCache>
                        <c:ptCount val="1"/>
                      </c15:dlblFieldTableCache>
                    </c15:dlblFTEntry>
                  </c15:dlblFieldTable>
                  <c15:showDataLabelsRange val="0"/>
                </c:ext>
                <c:ext xmlns:c16="http://schemas.microsoft.com/office/drawing/2014/chart" uri="{C3380CC4-5D6E-409C-BE32-E72D297353CC}">
                  <c16:uniqueId val="{0000003B-0C8A-40B8-B6AF-E367C4CE4F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{DC364774-AB15-4728-820F-D5B39A57722C}</c15:txfldGUID>
                      <c15:f>Diagramm!$J$60</c15:f>
                      <c15:dlblFieldTableCache>
                        <c:ptCount val="1"/>
                      </c15:dlblFieldTableCache>
                    </c15:dlblFTEntry>
                  </c15:dlblFieldTable>
                  <c15:showDataLabelsRange val="0"/>
                </c:ext>
                <c:ext xmlns:c16="http://schemas.microsoft.com/office/drawing/2014/chart" uri="{C3380CC4-5D6E-409C-BE32-E72D297353CC}">
                  <c16:uniqueId val="{0000003C-0C8A-40B8-B6AF-E367C4CE4F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{FBD32EC9-BC89-490E-920E-B79C7D32D5FE}</c15:txfldGUID>
                      <c15:f>Diagramm!$J$61</c15:f>
                      <c15:dlblFieldTableCache>
                        <c:ptCount val="1"/>
                      </c15:dlblFieldTableCache>
                    </c15:dlblFTEntry>
                  </c15:dlblFieldTable>
                  <c15:showDataLabelsRange val="0"/>
                </c:ext>
                <c:ext xmlns:c16="http://schemas.microsoft.com/office/drawing/2014/chart" uri="{C3380CC4-5D6E-409C-BE32-E72D297353CC}">
                  <c16:uniqueId val="{0000003D-0C8A-40B8-B6AF-E367C4CE4F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{2B7801B7-A77C-4910-BE85-C5EE84E13862}</c15:txfldGUID>
                      <c15:f>Diagramm!$J$62</c15:f>
                      <c15:dlblFieldTableCache>
                        <c:ptCount val="1"/>
                      </c15:dlblFieldTableCache>
                    </c15:dlblFTEntry>
                  </c15:dlblFieldTable>
                  <c15:showDataLabelsRange val="0"/>
                </c:ext>
                <c:ext xmlns:c16="http://schemas.microsoft.com/office/drawing/2014/chart" uri="{C3380CC4-5D6E-409C-BE32-E72D297353CC}">
                  <c16:uniqueId val="{0000003E-0C8A-40B8-B6AF-E367C4CE4F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{5BA63008-6785-4CC2-BEC9-50BD6D83FDDA}</c15:txfldGUID>
                      <c15:f>Diagramm!$J$63</c15:f>
                      <c15:dlblFieldTableCache>
                        <c:ptCount val="1"/>
                      </c15:dlblFieldTableCache>
                    </c15:dlblFTEntry>
                  </c15:dlblFieldTable>
                  <c15:showDataLabelsRange val="0"/>
                </c:ext>
                <c:ext xmlns:c16="http://schemas.microsoft.com/office/drawing/2014/chart" uri="{C3380CC4-5D6E-409C-BE32-E72D297353CC}">
                  <c16:uniqueId val="{0000003F-0C8A-40B8-B6AF-E367C4CE4F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{D701E98B-BD35-4882-AB62-187542B3307E}</c15:txfldGUID>
                      <c15:f>Diagramm!$J$64</c15:f>
                      <c15:dlblFieldTableCache>
                        <c:ptCount val="1"/>
                      </c15:dlblFieldTableCache>
                    </c15:dlblFTEntry>
                  </c15:dlblFieldTable>
                  <c15:showDataLabelsRange val="0"/>
                </c:ext>
                <c:ext xmlns:c16="http://schemas.microsoft.com/office/drawing/2014/chart" uri="{C3380CC4-5D6E-409C-BE32-E72D297353CC}">
                  <c16:uniqueId val="{00000040-0C8A-40B8-B6AF-E367C4CE4F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{5B6CFC8F-CBD7-43A1-8EDB-0EEDD76F31C5}</c15:txfldGUID>
                      <c15:f>Diagramm!$J$65</c15:f>
                      <c15:dlblFieldTableCache>
                        <c:ptCount val="1"/>
                      </c15:dlblFieldTableCache>
                    </c15:dlblFTEntry>
                  </c15:dlblFieldTable>
                  <c15:showDataLabelsRange val="0"/>
                </c:ext>
                <c:ext xmlns:c16="http://schemas.microsoft.com/office/drawing/2014/chart" uri="{C3380CC4-5D6E-409C-BE32-E72D297353CC}">
                  <c16:uniqueId val="{00000041-0C8A-40B8-B6AF-E367C4CE4F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{74431633-85ED-4E6E-A0F5-72981C003003}</c15:txfldGUID>
                      <c15:f>Diagramm!$J$66</c15:f>
                      <c15:dlblFieldTableCache>
                        <c:ptCount val="1"/>
                      </c15:dlblFieldTableCache>
                    </c15:dlblFTEntry>
                  </c15:dlblFieldTable>
                  <c15:showDataLabelsRange val="0"/>
                </c:ext>
                <c:ext xmlns:c16="http://schemas.microsoft.com/office/drawing/2014/chart" uri="{C3380CC4-5D6E-409C-BE32-E72D297353CC}">
                  <c16:uniqueId val="{00000042-0C8A-40B8-B6AF-E367C4CE4F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{5A15EF8B-BF32-46FC-B9C8-424406DAD987}</c15:txfldGUID>
                      <c15:f>Diagramm!$J$67</c15:f>
                      <c15:dlblFieldTableCache>
                        <c:ptCount val="1"/>
                      </c15:dlblFieldTableCache>
                    </c15:dlblFTEntry>
                  </c15:dlblFieldTable>
                  <c15:showDataLabelsRange val="0"/>
                </c:ext>
                <c:ext xmlns:c16="http://schemas.microsoft.com/office/drawing/2014/chart" uri="{C3380CC4-5D6E-409C-BE32-E72D297353CC}">
                  <c16:uniqueId val="{00000043-0C8A-40B8-B6AF-E367C4CE4F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C8A-40B8-B6AF-E367C4CE4F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73-43C9-BF6C-636536BE28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73-43C9-BF6C-636536BE28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73-43C9-BF6C-636536BE28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73-43C9-BF6C-636536BE28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73-43C9-BF6C-636536BE28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73-43C9-BF6C-636536BE28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73-43C9-BF6C-636536BE28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73-43C9-BF6C-636536BE28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73-43C9-BF6C-636536BE28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73-43C9-BF6C-636536BE28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73-43C9-BF6C-636536BE28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73-43C9-BF6C-636536BE28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C73-43C9-BF6C-636536BE28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73-43C9-BF6C-636536BE28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C73-43C9-BF6C-636536BE28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C73-43C9-BF6C-636536BE28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C73-43C9-BF6C-636536BE28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C73-43C9-BF6C-636536BE28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C73-43C9-BF6C-636536BE28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C73-43C9-BF6C-636536BE28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C73-43C9-BF6C-636536BE28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C73-43C9-BF6C-636536BE28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C73-43C9-BF6C-636536BE28B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C73-43C9-BF6C-636536BE28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C73-43C9-BF6C-636536BE28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C73-43C9-BF6C-636536BE28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C73-43C9-BF6C-636536BE28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C73-43C9-BF6C-636536BE28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C73-43C9-BF6C-636536BE28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C73-43C9-BF6C-636536BE28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C73-43C9-BF6C-636536BE28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C73-43C9-BF6C-636536BE28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C73-43C9-BF6C-636536BE28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C73-43C9-BF6C-636536BE28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C73-43C9-BF6C-636536BE28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C73-43C9-BF6C-636536BE28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C73-43C9-BF6C-636536BE28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C73-43C9-BF6C-636536BE28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C73-43C9-BF6C-636536BE28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C73-43C9-BF6C-636536BE28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C73-43C9-BF6C-636536BE28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C73-43C9-BF6C-636536BE28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C73-43C9-BF6C-636536BE28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C73-43C9-BF6C-636536BE28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C73-43C9-BF6C-636536BE28B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C73-43C9-BF6C-636536BE28B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C73-43C9-BF6C-636536BE28B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C73-43C9-BF6C-636536BE28B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C73-43C9-BF6C-636536BE28B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C73-43C9-BF6C-636536BE28B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C73-43C9-BF6C-636536BE28B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C73-43C9-BF6C-636536BE28B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C73-43C9-BF6C-636536BE28B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C73-43C9-BF6C-636536BE28B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C73-43C9-BF6C-636536BE28B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C73-43C9-BF6C-636536BE28B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C73-43C9-BF6C-636536BE28B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C73-43C9-BF6C-636536BE28B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C73-43C9-BF6C-636536BE28B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C73-43C9-BF6C-636536BE28B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C73-43C9-BF6C-636536BE28B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C73-43C9-BF6C-636536BE28B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C73-43C9-BF6C-636536BE28B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C73-43C9-BF6C-636536BE28B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C73-43C9-BF6C-636536BE28B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C73-43C9-BF6C-636536BE28B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C73-43C9-BF6C-636536BE28B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C73-43C9-BF6C-636536BE28B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C73-43C9-BF6C-636536BE28B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100.64827669463392</c:v>
                </c:pt>
                <c:pt idx="2">
                  <c:v>101.97018168648518</c:v>
                </c:pt>
                <c:pt idx="3">
                  <c:v>101.78426993420655</c:v>
                </c:pt>
                <c:pt idx="4">
                  <c:v>101.90982072795316</c:v>
                </c:pt>
                <c:pt idx="5">
                  <c:v>102.37339288947909</c:v>
                </c:pt>
                <c:pt idx="6">
                  <c:v>104.23492485060663</c:v>
                </c:pt>
                <c:pt idx="7">
                  <c:v>104.01158930403815</c:v>
                </c:pt>
                <c:pt idx="8">
                  <c:v>103.80756926419991</c:v>
                </c:pt>
                <c:pt idx="9">
                  <c:v>104.10454518017747</c:v>
                </c:pt>
                <c:pt idx="10">
                  <c:v>105.76447153980806</c:v>
                </c:pt>
                <c:pt idx="11">
                  <c:v>105.86104907345928</c:v>
                </c:pt>
                <c:pt idx="12">
                  <c:v>106.42119876863644</c:v>
                </c:pt>
                <c:pt idx="13">
                  <c:v>106.58055169916099</c:v>
                </c:pt>
                <c:pt idx="14">
                  <c:v>108.58091386491218</c:v>
                </c:pt>
                <c:pt idx="15">
                  <c:v>109.04931490312066</c:v>
                </c:pt>
                <c:pt idx="16">
                  <c:v>108.93945795859239</c:v>
                </c:pt>
                <c:pt idx="17">
                  <c:v>109.24850606627633</c:v>
                </c:pt>
                <c:pt idx="18">
                  <c:v>110.61024929075873</c:v>
                </c:pt>
                <c:pt idx="19">
                  <c:v>110.91084686424821</c:v>
                </c:pt>
                <c:pt idx="20">
                  <c:v>107.92297941691314</c:v>
                </c:pt>
                <c:pt idx="21">
                  <c:v>107.61876018591174</c:v>
                </c:pt>
                <c:pt idx="22">
                  <c:v>108.45294863282429</c:v>
                </c:pt>
                <c:pt idx="23">
                  <c:v>108.11130560753304</c:v>
                </c:pt>
                <c:pt idx="24">
                  <c:v>107.17450353111609</c:v>
                </c:pt>
              </c:numCache>
            </c:numRef>
          </c:val>
          <c:smooth val="0"/>
          <c:extLst>
            <c:ext xmlns:c16="http://schemas.microsoft.com/office/drawing/2014/chart" uri="{C3380CC4-5D6E-409C-BE32-E72D297353CC}">
              <c16:uniqueId val="{00000000-BB94-4767-8A82-30440875368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101.69124024284474</c:v>
                </c:pt>
                <c:pt idx="2">
                  <c:v>104.94362532523851</c:v>
                </c:pt>
                <c:pt idx="3">
                  <c:v>104.5858629661752</c:v>
                </c:pt>
                <c:pt idx="4">
                  <c:v>100.80225498699048</c:v>
                </c:pt>
                <c:pt idx="5">
                  <c:v>102.72116218560276</c:v>
                </c:pt>
                <c:pt idx="6">
                  <c:v>104.59670424978317</c:v>
                </c:pt>
                <c:pt idx="7">
                  <c:v>104.98699045967041</c:v>
                </c:pt>
                <c:pt idx="8">
                  <c:v>103.67519514310494</c:v>
                </c:pt>
                <c:pt idx="9">
                  <c:v>105.82176929748482</c:v>
                </c:pt>
                <c:pt idx="10">
                  <c:v>108.94405897658284</c:v>
                </c:pt>
                <c:pt idx="11">
                  <c:v>108.93321769297484</c:v>
                </c:pt>
                <c:pt idx="12">
                  <c:v>107.12272333044233</c:v>
                </c:pt>
                <c:pt idx="13">
                  <c:v>109.30182133564614</c:v>
                </c:pt>
                <c:pt idx="14">
                  <c:v>111.64353859496966</c:v>
                </c:pt>
                <c:pt idx="15">
                  <c:v>112.35906331309626</c:v>
                </c:pt>
                <c:pt idx="16">
                  <c:v>111.54596704249784</c:v>
                </c:pt>
                <c:pt idx="17">
                  <c:v>113.83347788378144</c:v>
                </c:pt>
                <c:pt idx="18">
                  <c:v>116.18603642671292</c:v>
                </c:pt>
                <c:pt idx="19">
                  <c:v>116.84735472679965</c:v>
                </c:pt>
                <c:pt idx="20">
                  <c:v>114.08282740676496</c:v>
                </c:pt>
                <c:pt idx="21">
                  <c:v>116.73894189071987</c:v>
                </c:pt>
                <c:pt idx="22">
                  <c:v>118.14830875975714</c:v>
                </c:pt>
                <c:pt idx="23">
                  <c:v>117.34605377276669</c:v>
                </c:pt>
                <c:pt idx="24">
                  <c:v>112.92281006071119</c:v>
                </c:pt>
              </c:numCache>
            </c:numRef>
          </c:val>
          <c:smooth val="0"/>
          <c:extLst>
            <c:ext xmlns:c16="http://schemas.microsoft.com/office/drawing/2014/chart" uri="{C3380CC4-5D6E-409C-BE32-E72D297353CC}">
              <c16:uniqueId val="{00000001-BB94-4767-8A82-30440875368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102.18752149687005</c:v>
                </c:pt>
                <c:pt idx="2">
                  <c:v>101.05248675792804</c:v>
                </c:pt>
                <c:pt idx="3">
                  <c:v>100.98369677374974</c:v>
                </c:pt>
                <c:pt idx="4">
                  <c:v>97.062667675586439</c:v>
                </c:pt>
                <c:pt idx="5">
                  <c:v>99.071335213592903</c:v>
                </c:pt>
                <c:pt idx="6">
                  <c:v>97.427254591731455</c:v>
                </c:pt>
                <c:pt idx="7">
                  <c:v>98.108275435096644</c:v>
                </c:pt>
                <c:pt idx="8">
                  <c:v>96.464194813235196</c:v>
                </c:pt>
                <c:pt idx="9">
                  <c:v>97.523560569581065</c:v>
                </c:pt>
                <c:pt idx="10">
                  <c:v>95.432345050560642</c:v>
                </c:pt>
                <c:pt idx="11">
                  <c:v>96.113365893925845</c:v>
                </c:pt>
                <c:pt idx="12">
                  <c:v>95.074637132833459</c:v>
                </c:pt>
                <c:pt idx="13">
                  <c:v>97.028272683497292</c:v>
                </c:pt>
                <c:pt idx="14">
                  <c:v>95.363555066382332</c:v>
                </c:pt>
                <c:pt idx="15">
                  <c:v>95.39795005847148</c:v>
                </c:pt>
                <c:pt idx="16">
                  <c:v>94.579349246749672</c:v>
                </c:pt>
                <c:pt idx="17">
                  <c:v>95.239733094861393</c:v>
                </c:pt>
                <c:pt idx="18">
                  <c:v>93.052211597991331</c:v>
                </c:pt>
                <c:pt idx="19">
                  <c:v>93.182912567930103</c:v>
                </c:pt>
                <c:pt idx="20">
                  <c:v>90.733989131182497</c:v>
                </c:pt>
                <c:pt idx="21">
                  <c:v>92.384948751461778</c:v>
                </c:pt>
                <c:pt idx="22">
                  <c:v>90.039210290981629</c:v>
                </c:pt>
                <c:pt idx="23">
                  <c:v>91.036665061567035</c:v>
                </c:pt>
                <c:pt idx="24">
                  <c:v>88.113090733989125</c:v>
                </c:pt>
              </c:numCache>
            </c:numRef>
          </c:val>
          <c:smooth val="0"/>
          <c:extLst>
            <c:ext xmlns:c16="http://schemas.microsoft.com/office/drawing/2014/chart" uri="{C3380CC4-5D6E-409C-BE32-E72D297353CC}">
              <c16:uniqueId val="{00000002-BB94-4767-8A82-30440875368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B94-4767-8A82-304408753681}"/>
                </c:ext>
              </c:extLst>
            </c:dLbl>
            <c:dLbl>
              <c:idx val="1"/>
              <c:delete val="1"/>
              <c:extLst>
                <c:ext xmlns:c15="http://schemas.microsoft.com/office/drawing/2012/chart" uri="{CE6537A1-D6FC-4f65-9D91-7224C49458BB}"/>
                <c:ext xmlns:c16="http://schemas.microsoft.com/office/drawing/2014/chart" uri="{C3380CC4-5D6E-409C-BE32-E72D297353CC}">
                  <c16:uniqueId val="{00000004-BB94-4767-8A82-304408753681}"/>
                </c:ext>
              </c:extLst>
            </c:dLbl>
            <c:dLbl>
              <c:idx val="2"/>
              <c:delete val="1"/>
              <c:extLst>
                <c:ext xmlns:c15="http://schemas.microsoft.com/office/drawing/2012/chart" uri="{CE6537A1-D6FC-4f65-9D91-7224C49458BB}"/>
                <c:ext xmlns:c16="http://schemas.microsoft.com/office/drawing/2014/chart" uri="{C3380CC4-5D6E-409C-BE32-E72D297353CC}">
                  <c16:uniqueId val="{00000005-BB94-4767-8A82-304408753681}"/>
                </c:ext>
              </c:extLst>
            </c:dLbl>
            <c:dLbl>
              <c:idx val="3"/>
              <c:delete val="1"/>
              <c:extLst>
                <c:ext xmlns:c15="http://schemas.microsoft.com/office/drawing/2012/chart" uri="{CE6537A1-D6FC-4f65-9D91-7224C49458BB}"/>
                <c:ext xmlns:c16="http://schemas.microsoft.com/office/drawing/2014/chart" uri="{C3380CC4-5D6E-409C-BE32-E72D297353CC}">
                  <c16:uniqueId val="{00000006-BB94-4767-8A82-304408753681}"/>
                </c:ext>
              </c:extLst>
            </c:dLbl>
            <c:dLbl>
              <c:idx val="4"/>
              <c:delete val="1"/>
              <c:extLst>
                <c:ext xmlns:c15="http://schemas.microsoft.com/office/drawing/2012/chart" uri="{CE6537A1-D6FC-4f65-9D91-7224C49458BB}"/>
                <c:ext xmlns:c16="http://schemas.microsoft.com/office/drawing/2014/chart" uri="{C3380CC4-5D6E-409C-BE32-E72D297353CC}">
                  <c16:uniqueId val="{00000007-BB94-4767-8A82-304408753681}"/>
                </c:ext>
              </c:extLst>
            </c:dLbl>
            <c:dLbl>
              <c:idx val="5"/>
              <c:delete val="1"/>
              <c:extLst>
                <c:ext xmlns:c15="http://schemas.microsoft.com/office/drawing/2012/chart" uri="{CE6537A1-D6FC-4f65-9D91-7224C49458BB}"/>
                <c:ext xmlns:c16="http://schemas.microsoft.com/office/drawing/2014/chart" uri="{C3380CC4-5D6E-409C-BE32-E72D297353CC}">
                  <c16:uniqueId val="{00000008-BB94-4767-8A82-304408753681}"/>
                </c:ext>
              </c:extLst>
            </c:dLbl>
            <c:dLbl>
              <c:idx val="6"/>
              <c:delete val="1"/>
              <c:extLst>
                <c:ext xmlns:c15="http://schemas.microsoft.com/office/drawing/2012/chart" uri="{CE6537A1-D6FC-4f65-9D91-7224C49458BB}"/>
                <c:ext xmlns:c16="http://schemas.microsoft.com/office/drawing/2014/chart" uri="{C3380CC4-5D6E-409C-BE32-E72D297353CC}">
                  <c16:uniqueId val="{00000009-BB94-4767-8A82-304408753681}"/>
                </c:ext>
              </c:extLst>
            </c:dLbl>
            <c:dLbl>
              <c:idx val="7"/>
              <c:delete val="1"/>
              <c:extLst>
                <c:ext xmlns:c15="http://schemas.microsoft.com/office/drawing/2012/chart" uri="{CE6537A1-D6FC-4f65-9D91-7224C49458BB}"/>
                <c:ext xmlns:c16="http://schemas.microsoft.com/office/drawing/2014/chart" uri="{C3380CC4-5D6E-409C-BE32-E72D297353CC}">
                  <c16:uniqueId val="{0000000A-BB94-4767-8A82-304408753681}"/>
                </c:ext>
              </c:extLst>
            </c:dLbl>
            <c:dLbl>
              <c:idx val="8"/>
              <c:delete val="1"/>
              <c:extLst>
                <c:ext xmlns:c15="http://schemas.microsoft.com/office/drawing/2012/chart" uri="{CE6537A1-D6FC-4f65-9D91-7224C49458BB}"/>
                <c:ext xmlns:c16="http://schemas.microsoft.com/office/drawing/2014/chart" uri="{C3380CC4-5D6E-409C-BE32-E72D297353CC}">
                  <c16:uniqueId val="{0000000B-BB94-4767-8A82-304408753681}"/>
                </c:ext>
              </c:extLst>
            </c:dLbl>
            <c:dLbl>
              <c:idx val="9"/>
              <c:delete val="1"/>
              <c:extLst>
                <c:ext xmlns:c15="http://schemas.microsoft.com/office/drawing/2012/chart" uri="{CE6537A1-D6FC-4f65-9D91-7224C49458BB}"/>
                <c:ext xmlns:c16="http://schemas.microsoft.com/office/drawing/2014/chart" uri="{C3380CC4-5D6E-409C-BE32-E72D297353CC}">
                  <c16:uniqueId val="{0000000C-BB94-4767-8A82-304408753681}"/>
                </c:ext>
              </c:extLst>
            </c:dLbl>
            <c:dLbl>
              <c:idx val="10"/>
              <c:delete val="1"/>
              <c:extLst>
                <c:ext xmlns:c15="http://schemas.microsoft.com/office/drawing/2012/chart" uri="{CE6537A1-D6FC-4f65-9D91-7224C49458BB}"/>
                <c:ext xmlns:c16="http://schemas.microsoft.com/office/drawing/2014/chart" uri="{C3380CC4-5D6E-409C-BE32-E72D297353CC}">
                  <c16:uniqueId val="{0000000D-BB94-4767-8A82-304408753681}"/>
                </c:ext>
              </c:extLst>
            </c:dLbl>
            <c:dLbl>
              <c:idx val="11"/>
              <c:delete val="1"/>
              <c:extLst>
                <c:ext xmlns:c15="http://schemas.microsoft.com/office/drawing/2012/chart" uri="{CE6537A1-D6FC-4f65-9D91-7224C49458BB}"/>
                <c:ext xmlns:c16="http://schemas.microsoft.com/office/drawing/2014/chart" uri="{C3380CC4-5D6E-409C-BE32-E72D297353CC}">
                  <c16:uniqueId val="{0000000E-BB94-4767-8A82-304408753681}"/>
                </c:ext>
              </c:extLst>
            </c:dLbl>
            <c:dLbl>
              <c:idx val="12"/>
              <c:delete val="1"/>
              <c:extLst>
                <c:ext xmlns:c15="http://schemas.microsoft.com/office/drawing/2012/chart" uri="{CE6537A1-D6FC-4f65-9D91-7224C49458BB}"/>
                <c:ext xmlns:c16="http://schemas.microsoft.com/office/drawing/2014/chart" uri="{C3380CC4-5D6E-409C-BE32-E72D297353CC}">
                  <c16:uniqueId val="{0000000F-BB94-4767-8A82-30440875368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B94-4767-8A82-304408753681}"/>
                </c:ext>
              </c:extLst>
            </c:dLbl>
            <c:dLbl>
              <c:idx val="14"/>
              <c:delete val="1"/>
              <c:extLst>
                <c:ext xmlns:c15="http://schemas.microsoft.com/office/drawing/2012/chart" uri="{CE6537A1-D6FC-4f65-9D91-7224C49458BB}"/>
                <c:ext xmlns:c16="http://schemas.microsoft.com/office/drawing/2014/chart" uri="{C3380CC4-5D6E-409C-BE32-E72D297353CC}">
                  <c16:uniqueId val="{00000011-BB94-4767-8A82-304408753681}"/>
                </c:ext>
              </c:extLst>
            </c:dLbl>
            <c:dLbl>
              <c:idx val="15"/>
              <c:delete val="1"/>
              <c:extLst>
                <c:ext xmlns:c15="http://schemas.microsoft.com/office/drawing/2012/chart" uri="{CE6537A1-D6FC-4f65-9D91-7224C49458BB}"/>
                <c:ext xmlns:c16="http://schemas.microsoft.com/office/drawing/2014/chart" uri="{C3380CC4-5D6E-409C-BE32-E72D297353CC}">
                  <c16:uniqueId val="{00000012-BB94-4767-8A82-304408753681}"/>
                </c:ext>
              </c:extLst>
            </c:dLbl>
            <c:dLbl>
              <c:idx val="16"/>
              <c:delete val="1"/>
              <c:extLst>
                <c:ext xmlns:c15="http://schemas.microsoft.com/office/drawing/2012/chart" uri="{CE6537A1-D6FC-4f65-9D91-7224C49458BB}"/>
                <c:ext xmlns:c16="http://schemas.microsoft.com/office/drawing/2014/chart" uri="{C3380CC4-5D6E-409C-BE32-E72D297353CC}">
                  <c16:uniqueId val="{00000013-BB94-4767-8A82-304408753681}"/>
                </c:ext>
              </c:extLst>
            </c:dLbl>
            <c:dLbl>
              <c:idx val="17"/>
              <c:delete val="1"/>
              <c:extLst>
                <c:ext xmlns:c15="http://schemas.microsoft.com/office/drawing/2012/chart" uri="{CE6537A1-D6FC-4f65-9D91-7224C49458BB}"/>
                <c:ext xmlns:c16="http://schemas.microsoft.com/office/drawing/2014/chart" uri="{C3380CC4-5D6E-409C-BE32-E72D297353CC}">
                  <c16:uniqueId val="{00000014-BB94-4767-8A82-304408753681}"/>
                </c:ext>
              </c:extLst>
            </c:dLbl>
            <c:dLbl>
              <c:idx val="18"/>
              <c:delete val="1"/>
              <c:extLst>
                <c:ext xmlns:c15="http://schemas.microsoft.com/office/drawing/2012/chart" uri="{CE6537A1-D6FC-4f65-9D91-7224C49458BB}"/>
                <c:ext xmlns:c16="http://schemas.microsoft.com/office/drawing/2014/chart" uri="{C3380CC4-5D6E-409C-BE32-E72D297353CC}">
                  <c16:uniqueId val="{00000015-BB94-4767-8A82-304408753681}"/>
                </c:ext>
              </c:extLst>
            </c:dLbl>
            <c:dLbl>
              <c:idx val="19"/>
              <c:delete val="1"/>
              <c:extLst>
                <c:ext xmlns:c15="http://schemas.microsoft.com/office/drawing/2012/chart" uri="{CE6537A1-D6FC-4f65-9D91-7224C49458BB}"/>
                <c:ext xmlns:c16="http://schemas.microsoft.com/office/drawing/2014/chart" uri="{C3380CC4-5D6E-409C-BE32-E72D297353CC}">
                  <c16:uniqueId val="{00000016-BB94-4767-8A82-304408753681}"/>
                </c:ext>
              </c:extLst>
            </c:dLbl>
            <c:dLbl>
              <c:idx val="20"/>
              <c:delete val="1"/>
              <c:extLst>
                <c:ext xmlns:c15="http://schemas.microsoft.com/office/drawing/2012/chart" uri="{CE6537A1-D6FC-4f65-9D91-7224C49458BB}"/>
                <c:ext xmlns:c16="http://schemas.microsoft.com/office/drawing/2014/chart" uri="{C3380CC4-5D6E-409C-BE32-E72D297353CC}">
                  <c16:uniqueId val="{00000017-BB94-4767-8A82-304408753681}"/>
                </c:ext>
              </c:extLst>
            </c:dLbl>
            <c:dLbl>
              <c:idx val="21"/>
              <c:delete val="1"/>
              <c:extLst>
                <c:ext xmlns:c15="http://schemas.microsoft.com/office/drawing/2012/chart" uri="{CE6537A1-D6FC-4f65-9D91-7224C49458BB}"/>
                <c:ext xmlns:c16="http://schemas.microsoft.com/office/drawing/2014/chart" uri="{C3380CC4-5D6E-409C-BE32-E72D297353CC}">
                  <c16:uniqueId val="{00000018-BB94-4767-8A82-304408753681}"/>
                </c:ext>
              </c:extLst>
            </c:dLbl>
            <c:dLbl>
              <c:idx val="22"/>
              <c:delete val="1"/>
              <c:extLst>
                <c:ext xmlns:c15="http://schemas.microsoft.com/office/drawing/2012/chart" uri="{CE6537A1-D6FC-4f65-9D91-7224C49458BB}"/>
                <c:ext xmlns:c16="http://schemas.microsoft.com/office/drawing/2014/chart" uri="{C3380CC4-5D6E-409C-BE32-E72D297353CC}">
                  <c16:uniqueId val="{00000019-BB94-4767-8A82-304408753681}"/>
                </c:ext>
              </c:extLst>
            </c:dLbl>
            <c:dLbl>
              <c:idx val="23"/>
              <c:delete val="1"/>
              <c:extLst>
                <c:ext xmlns:c15="http://schemas.microsoft.com/office/drawing/2012/chart" uri="{CE6537A1-D6FC-4f65-9D91-7224C49458BB}"/>
                <c:ext xmlns:c16="http://schemas.microsoft.com/office/drawing/2014/chart" uri="{C3380CC4-5D6E-409C-BE32-E72D297353CC}">
                  <c16:uniqueId val="{0000001A-BB94-4767-8A82-304408753681}"/>
                </c:ext>
              </c:extLst>
            </c:dLbl>
            <c:dLbl>
              <c:idx val="24"/>
              <c:delete val="1"/>
              <c:extLst>
                <c:ext xmlns:c15="http://schemas.microsoft.com/office/drawing/2012/chart" uri="{CE6537A1-D6FC-4f65-9D91-7224C49458BB}"/>
                <c:ext xmlns:c16="http://schemas.microsoft.com/office/drawing/2014/chart" uri="{C3380CC4-5D6E-409C-BE32-E72D297353CC}">
                  <c16:uniqueId val="{0000001B-BB94-4767-8A82-30440875368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B94-4767-8A82-30440875368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Göppingen (08117)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88778</v>
      </c>
      <c r="F11" s="238">
        <v>89554</v>
      </c>
      <c r="G11" s="238">
        <v>89837</v>
      </c>
      <c r="H11" s="238">
        <v>89146</v>
      </c>
      <c r="I11" s="265">
        <v>89398</v>
      </c>
      <c r="J11" s="263">
        <v>-620</v>
      </c>
      <c r="K11" s="266">
        <v>-0.69352781941430452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15.646894500889861</v>
      </c>
      <c r="E13" s="115">
        <v>13891</v>
      </c>
      <c r="F13" s="114">
        <v>13990</v>
      </c>
      <c r="G13" s="114">
        <v>14132</v>
      </c>
      <c r="H13" s="114">
        <v>14620</v>
      </c>
      <c r="I13" s="140">
        <v>14625</v>
      </c>
      <c r="J13" s="115">
        <v>-734</v>
      </c>
      <c r="K13" s="116">
        <v>-5.0188034188034187</v>
      </c>
    </row>
    <row r="14" spans="1:255" ht="14.1" customHeight="1" x14ac:dyDescent="0.2">
      <c r="A14" s="306" t="s">
        <v>230</v>
      </c>
      <c r="B14" s="307"/>
      <c r="C14" s="308"/>
      <c r="D14" s="113">
        <v>60.822501070084932</v>
      </c>
      <c r="E14" s="115">
        <v>53997</v>
      </c>
      <c r="F14" s="114">
        <v>54612</v>
      </c>
      <c r="G14" s="114">
        <v>54808</v>
      </c>
      <c r="H14" s="114">
        <v>53798</v>
      </c>
      <c r="I14" s="140">
        <v>54012</v>
      </c>
      <c r="J14" s="115">
        <v>-15</v>
      </c>
      <c r="K14" s="116">
        <v>-2.7771606309708954E-2</v>
      </c>
    </row>
    <row r="15" spans="1:255" ht="14.1" customHeight="1" x14ac:dyDescent="0.2">
      <c r="A15" s="306" t="s">
        <v>231</v>
      </c>
      <c r="B15" s="307"/>
      <c r="C15" s="308"/>
      <c r="D15" s="113">
        <v>13.951654689224808</v>
      </c>
      <c r="E15" s="115">
        <v>12386</v>
      </c>
      <c r="F15" s="114">
        <v>12476</v>
      </c>
      <c r="G15" s="114">
        <v>12521</v>
      </c>
      <c r="H15" s="114">
        <v>12452</v>
      </c>
      <c r="I15" s="140">
        <v>12517</v>
      </c>
      <c r="J15" s="115">
        <v>-131</v>
      </c>
      <c r="K15" s="116">
        <v>-1.0465766557481824</v>
      </c>
    </row>
    <row r="16" spans="1:255" ht="14.1" customHeight="1" x14ac:dyDescent="0.2">
      <c r="A16" s="306" t="s">
        <v>232</v>
      </c>
      <c r="B16" s="307"/>
      <c r="C16" s="308"/>
      <c r="D16" s="113">
        <v>9.2962220369911464</v>
      </c>
      <c r="E16" s="115">
        <v>8253</v>
      </c>
      <c r="F16" s="114">
        <v>8219</v>
      </c>
      <c r="G16" s="114">
        <v>8139</v>
      </c>
      <c r="H16" s="114">
        <v>8076</v>
      </c>
      <c r="I16" s="140">
        <v>8043</v>
      </c>
      <c r="J16" s="115">
        <v>210</v>
      </c>
      <c r="K16" s="116">
        <v>2.6109660574412534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0.39424181666629121</v>
      </c>
      <c r="E18" s="115">
        <v>350</v>
      </c>
      <c r="F18" s="114">
        <v>357</v>
      </c>
      <c r="G18" s="114">
        <v>373</v>
      </c>
      <c r="H18" s="114">
        <v>373</v>
      </c>
      <c r="I18" s="140">
        <v>357</v>
      </c>
      <c r="J18" s="115">
        <v>-7</v>
      </c>
      <c r="K18" s="116">
        <v>-1.9607843137254901</v>
      </c>
    </row>
    <row r="19" spans="1:255" ht="14.1" customHeight="1" x14ac:dyDescent="0.2">
      <c r="A19" s="306" t="s">
        <v>235</v>
      </c>
      <c r="B19" s="307" t="s">
        <v>236</v>
      </c>
      <c r="C19" s="308"/>
      <c r="D19" s="113">
        <v>0.20500574466647142</v>
      </c>
      <c r="E19" s="115">
        <v>182</v>
      </c>
      <c r="F19" s="114">
        <v>171</v>
      </c>
      <c r="G19" s="114">
        <v>184</v>
      </c>
      <c r="H19" s="114">
        <v>188</v>
      </c>
      <c r="I19" s="140">
        <v>166</v>
      </c>
      <c r="J19" s="115">
        <v>16</v>
      </c>
      <c r="K19" s="116">
        <v>9.6385542168674707</v>
      </c>
    </row>
    <row r="20" spans="1:255" ht="14.1" customHeight="1" x14ac:dyDescent="0.2">
      <c r="A20" s="306">
        <v>12</v>
      </c>
      <c r="B20" s="307" t="s">
        <v>237</v>
      </c>
      <c r="C20" s="308"/>
      <c r="D20" s="113">
        <v>0.74004821014215239</v>
      </c>
      <c r="E20" s="115">
        <v>657</v>
      </c>
      <c r="F20" s="114">
        <v>653</v>
      </c>
      <c r="G20" s="114">
        <v>675</v>
      </c>
      <c r="H20" s="114">
        <v>657</v>
      </c>
      <c r="I20" s="140">
        <v>640</v>
      </c>
      <c r="J20" s="115">
        <v>17</v>
      </c>
      <c r="K20" s="116">
        <v>2.65625</v>
      </c>
    </row>
    <row r="21" spans="1:255" ht="14.1" customHeight="1" x14ac:dyDescent="0.2">
      <c r="A21" s="306">
        <v>21</v>
      </c>
      <c r="B21" s="307" t="s">
        <v>238</v>
      </c>
      <c r="C21" s="308"/>
      <c r="D21" s="113">
        <v>0.12841019171416343</v>
      </c>
      <c r="E21" s="115">
        <v>114</v>
      </c>
      <c r="F21" s="114">
        <v>116</v>
      </c>
      <c r="G21" s="114">
        <v>121</v>
      </c>
      <c r="H21" s="114">
        <v>120</v>
      </c>
      <c r="I21" s="140">
        <v>114</v>
      </c>
      <c r="J21" s="115">
        <v>0</v>
      </c>
      <c r="K21" s="116">
        <v>0</v>
      </c>
    </row>
    <row r="22" spans="1:255" ht="14.1" customHeight="1" x14ac:dyDescent="0.2">
      <c r="A22" s="306">
        <v>22</v>
      </c>
      <c r="B22" s="307" t="s">
        <v>239</v>
      </c>
      <c r="C22" s="308"/>
      <c r="D22" s="113">
        <v>1.6963662168555274</v>
      </c>
      <c r="E22" s="115">
        <v>1506</v>
      </c>
      <c r="F22" s="114">
        <v>1511</v>
      </c>
      <c r="G22" s="114">
        <v>1522</v>
      </c>
      <c r="H22" s="114">
        <v>1521</v>
      </c>
      <c r="I22" s="140">
        <v>1510</v>
      </c>
      <c r="J22" s="115">
        <v>-4</v>
      </c>
      <c r="K22" s="116">
        <v>-0.26490066225165565</v>
      </c>
    </row>
    <row r="23" spans="1:255" ht="14.1" customHeight="1" x14ac:dyDescent="0.2">
      <c r="A23" s="306">
        <v>23</v>
      </c>
      <c r="B23" s="307" t="s">
        <v>240</v>
      </c>
      <c r="C23" s="308"/>
      <c r="D23" s="113">
        <v>0.52941043952330535</v>
      </c>
      <c r="E23" s="115">
        <v>470</v>
      </c>
      <c r="F23" s="114">
        <v>491</v>
      </c>
      <c r="G23" s="114">
        <v>497</v>
      </c>
      <c r="H23" s="114">
        <v>490</v>
      </c>
      <c r="I23" s="140">
        <v>494</v>
      </c>
      <c r="J23" s="115">
        <v>-24</v>
      </c>
      <c r="K23" s="116">
        <v>-4.8582995951417001</v>
      </c>
    </row>
    <row r="24" spans="1:255" ht="14.1" customHeight="1" x14ac:dyDescent="0.2">
      <c r="A24" s="306">
        <v>24</v>
      </c>
      <c r="B24" s="307" t="s">
        <v>241</v>
      </c>
      <c r="C24" s="308"/>
      <c r="D24" s="113">
        <v>7.443285498659578</v>
      </c>
      <c r="E24" s="115">
        <v>6608</v>
      </c>
      <c r="F24" s="114">
        <v>6757</v>
      </c>
      <c r="G24" s="114">
        <v>7027</v>
      </c>
      <c r="H24" s="114">
        <v>7177</v>
      </c>
      <c r="I24" s="140">
        <v>7295</v>
      </c>
      <c r="J24" s="115">
        <v>-687</v>
      </c>
      <c r="K24" s="116">
        <v>-9.4174091843728576</v>
      </c>
    </row>
    <row r="25" spans="1:255" ht="14.1" customHeight="1" x14ac:dyDescent="0.2">
      <c r="A25" s="306">
        <v>25</v>
      </c>
      <c r="B25" s="307" t="s">
        <v>242</v>
      </c>
      <c r="C25" s="308"/>
      <c r="D25" s="113">
        <v>7.7620581675640361</v>
      </c>
      <c r="E25" s="115">
        <v>6891</v>
      </c>
      <c r="F25" s="114">
        <v>6993</v>
      </c>
      <c r="G25" s="114">
        <v>7076</v>
      </c>
      <c r="H25" s="114">
        <v>6977</v>
      </c>
      <c r="I25" s="140">
        <v>7009</v>
      </c>
      <c r="J25" s="115">
        <v>-118</v>
      </c>
      <c r="K25" s="116">
        <v>-1.6835497217862747</v>
      </c>
    </row>
    <row r="26" spans="1:255" ht="14.1" customHeight="1" x14ac:dyDescent="0.2">
      <c r="A26" s="306">
        <v>26</v>
      </c>
      <c r="B26" s="307" t="s">
        <v>243</v>
      </c>
      <c r="C26" s="308"/>
      <c r="D26" s="113">
        <v>4.5281488657099729</v>
      </c>
      <c r="E26" s="115">
        <v>4020</v>
      </c>
      <c r="F26" s="114">
        <v>4030</v>
      </c>
      <c r="G26" s="114">
        <v>4050</v>
      </c>
      <c r="H26" s="114">
        <v>3946</v>
      </c>
      <c r="I26" s="140">
        <v>3959</v>
      </c>
      <c r="J26" s="115">
        <v>61</v>
      </c>
      <c r="K26" s="116">
        <v>1.5407931295781763</v>
      </c>
    </row>
    <row r="27" spans="1:255" ht="14.1" customHeight="1" x14ac:dyDescent="0.2">
      <c r="A27" s="306">
        <v>27</v>
      </c>
      <c r="B27" s="307" t="s">
        <v>244</v>
      </c>
      <c r="C27" s="308"/>
      <c r="D27" s="113">
        <v>4.6847191871860145</v>
      </c>
      <c r="E27" s="115">
        <v>4159</v>
      </c>
      <c r="F27" s="114">
        <v>4188</v>
      </c>
      <c r="G27" s="114">
        <v>4243</v>
      </c>
      <c r="H27" s="114">
        <v>4190</v>
      </c>
      <c r="I27" s="140">
        <v>4236</v>
      </c>
      <c r="J27" s="115">
        <v>-77</v>
      </c>
      <c r="K27" s="116">
        <v>-1.8177525967894239</v>
      </c>
    </row>
    <row r="28" spans="1:255" ht="14.1" customHeight="1" x14ac:dyDescent="0.2">
      <c r="A28" s="306">
        <v>28</v>
      </c>
      <c r="B28" s="307" t="s">
        <v>245</v>
      </c>
      <c r="C28" s="308"/>
      <c r="D28" s="113">
        <v>0.36720809209488836</v>
      </c>
      <c r="E28" s="115">
        <v>326</v>
      </c>
      <c r="F28" s="114">
        <v>329</v>
      </c>
      <c r="G28" s="114">
        <v>339</v>
      </c>
      <c r="H28" s="114">
        <v>332</v>
      </c>
      <c r="I28" s="140">
        <v>333</v>
      </c>
      <c r="J28" s="115">
        <v>-7</v>
      </c>
      <c r="K28" s="116">
        <v>-2.1021021021021022</v>
      </c>
    </row>
    <row r="29" spans="1:255" ht="14.1" customHeight="1" x14ac:dyDescent="0.2">
      <c r="A29" s="306">
        <v>29</v>
      </c>
      <c r="B29" s="307" t="s">
        <v>246</v>
      </c>
      <c r="C29" s="308"/>
      <c r="D29" s="113">
        <v>1.8292820293315912</v>
      </c>
      <c r="E29" s="115">
        <v>1624</v>
      </c>
      <c r="F29" s="114">
        <v>1651</v>
      </c>
      <c r="G29" s="114">
        <v>1633</v>
      </c>
      <c r="H29" s="114">
        <v>1620</v>
      </c>
      <c r="I29" s="140">
        <v>1617</v>
      </c>
      <c r="J29" s="115">
        <v>7</v>
      </c>
      <c r="K29" s="116">
        <v>0.4329004329004329</v>
      </c>
    </row>
    <row r="30" spans="1:255" ht="14.1" customHeight="1" x14ac:dyDescent="0.2">
      <c r="A30" s="306" t="s">
        <v>247</v>
      </c>
      <c r="B30" s="307" t="s">
        <v>248</v>
      </c>
      <c r="C30" s="308"/>
      <c r="D30" s="113">
        <v>0.6285340962851157</v>
      </c>
      <c r="E30" s="115">
        <v>558</v>
      </c>
      <c r="F30" s="114">
        <v>568</v>
      </c>
      <c r="G30" s="114">
        <v>566</v>
      </c>
      <c r="H30" s="114">
        <v>553</v>
      </c>
      <c r="I30" s="140">
        <v>544</v>
      </c>
      <c r="J30" s="115">
        <v>14</v>
      </c>
      <c r="K30" s="116">
        <v>2.5735294117647061</v>
      </c>
    </row>
    <row r="31" spans="1:255" ht="14.1" customHeight="1" x14ac:dyDescent="0.2">
      <c r="A31" s="306" t="s">
        <v>249</v>
      </c>
      <c r="B31" s="307" t="s">
        <v>250</v>
      </c>
      <c r="C31" s="308"/>
      <c r="D31" s="113">
        <v>1.1613237513798464</v>
      </c>
      <c r="E31" s="115">
        <v>1031</v>
      </c>
      <c r="F31" s="114">
        <v>1046</v>
      </c>
      <c r="G31" s="114">
        <v>1027</v>
      </c>
      <c r="H31" s="114">
        <v>1029</v>
      </c>
      <c r="I31" s="140">
        <v>1036</v>
      </c>
      <c r="J31" s="115">
        <v>-5</v>
      </c>
      <c r="K31" s="116">
        <v>-0.4826254826254826</v>
      </c>
    </row>
    <row r="32" spans="1:255" ht="14.1" customHeight="1" x14ac:dyDescent="0.2">
      <c r="A32" s="306">
        <v>31</v>
      </c>
      <c r="B32" s="307" t="s">
        <v>251</v>
      </c>
      <c r="C32" s="308"/>
      <c r="D32" s="113">
        <v>1.0982450607132397</v>
      </c>
      <c r="E32" s="115">
        <v>975</v>
      </c>
      <c r="F32" s="114">
        <v>957</v>
      </c>
      <c r="G32" s="114">
        <v>952</v>
      </c>
      <c r="H32" s="114">
        <v>910</v>
      </c>
      <c r="I32" s="140">
        <v>891</v>
      </c>
      <c r="J32" s="115">
        <v>84</v>
      </c>
      <c r="K32" s="116">
        <v>9.4276094276094273</v>
      </c>
    </row>
    <row r="33" spans="1:11" ht="14.1" customHeight="1" x14ac:dyDescent="0.2">
      <c r="A33" s="306">
        <v>32</v>
      </c>
      <c r="B33" s="307" t="s">
        <v>252</v>
      </c>
      <c r="C33" s="308"/>
      <c r="D33" s="113">
        <v>2.6459257924260515</v>
      </c>
      <c r="E33" s="115">
        <v>2349</v>
      </c>
      <c r="F33" s="114">
        <v>2321</v>
      </c>
      <c r="G33" s="114">
        <v>2314</v>
      </c>
      <c r="H33" s="114">
        <v>2256</v>
      </c>
      <c r="I33" s="140">
        <v>2213</v>
      </c>
      <c r="J33" s="115">
        <v>136</v>
      </c>
      <c r="K33" s="116">
        <v>6.1455038409399005</v>
      </c>
    </row>
    <row r="34" spans="1:11" ht="14.1" customHeight="1" x14ac:dyDescent="0.2">
      <c r="A34" s="306">
        <v>33</v>
      </c>
      <c r="B34" s="307" t="s">
        <v>253</v>
      </c>
      <c r="C34" s="308"/>
      <c r="D34" s="113">
        <v>1.3528126337606163</v>
      </c>
      <c r="E34" s="115">
        <v>1201</v>
      </c>
      <c r="F34" s="114">
        <v>1199</v>
      </c>
      <c r="G34" s="114">
        <v>1245</v>
      </c>
      <c r="H34" s="114">
        <v>1172</v>
      </c>
      <c r="I34" s="140">
        <v>1152</v>
      </c>
      <c r="J34" s="115">
        <v>49</v>
      </c>
      <c r="K34" s="116">
        <v>4.2534722222222223</v>
      </c>
    </row>
    <row r="35" spans="1:11" ht="14.1" customHeight="1" x14ac:dyDescent="0.2">
      <c r="A35" s="306">
        <v>34</v>
      </c>
      <c r="B35" s="307" t="s">
        <v>254</v>
      </c>
      <c r="C35" s="308"/>
      <c r="D35" s="113">
        <v>1.9779675144743067</v>
      </c>
      <c r="E35" s="115">
        <v>1756</v>
      </c>
      <c r="F35" s="114">
        <v>1781</v>
      </c>
      <c r="G35" s="114">
        <v>1789</v>
      </c>
      <c r="H35" s="114">
        <v>1738</v>
      </c>
      <c r="I35" s="140">
        <v>1731</v>
      </c>
      <c r="J35" s="115">
        <v>25</v>
      </c>
      <c r="K35" s="116">
        <v>1.4442518775274409</v>
      </c>
    </row>
    <row r="36" spans="1:11" ht="14.1" customHeight="1" x14ac:dyDescent="0.2">
      <c r="A36" s="306">
        <v>41</v>
      </c>
      <c r="B36" s="307" t="s">
        <v>255</v>
      </c>
      <c r="C36" s="308"/>
      <c r="D36" s="113">
        <v>1.3640766856653674</v>
      </c>
      <c r="E36" s="115">
        <v>1211</v>
      </c>
      <c r="F36" s="114">
        <v>1205</v>
      </c>
      <c r="G36" s="114">
        <v>1211</v>
      </c>
      <c r="H36" s="114">
        <v>1227</v>
      </c>
      <c r="I36" s="140">
        <v>1245</v>
      </c>
      <c r="J36" s="115">
        <v>-34</v>
      </c>
      <c r="K36" s="116">
        <v>-2.7309236947791167</v>
      </c>
    </row>
    <row r="37" spans="1:11" ht="14.1" customHeight="1" x14ac:dyDescent="0.2">
      <c r="A37" s="306">
        <v>42</v>
      </c>
      <c r="B37" s="307" t="s">
        <v>256</v>
      </c>
      <c r="C37" s="308"/>
      <c r="D37" s="113">
        <v>0.11601973461893712</v>
      </c>
      <c r="E37" s="115">
        <v>103</v>
      </c>
      <c r="F37" s="114">
        <v>105</v>
      </c>
      <c r="G37" s="114">
        <v>104</v>
      </c>
      <c r="H37" s="114">
        <v>98</v>
      </c>
      <c r="I37" s="140">
        <v>93</v>
      </c>
      <c r="J37" s="115">
        <v>10</v>
      </c>
      <c r="K37" s="116">
        <v>10.75268817204301</v>
      </c>
    </row>
    <row r="38" spans="1:11" ht="14.1" customHeight="1" x14ac:dyDescent="0.2">
      <c r="A38" s="306">
        <v>43</v>
      </c>
      <c r="B38" s="307" t="s">
        <v>257</v>
      </c>
      <c r="C38" s="308"/>
      <c r="D38" s="113">
        <v>1.8473045123791931</v>
      </c>
      <c r="E38" s="115">
        <v>1640</v>
      </c>
      <c r="F38" s="114">
        <v>1635</v>
      </c>
      <c r="G38" s="114">
        <v>1611</v>
      </c>
      <c r="H38" s="114">
        <v>1562</v>
      </c>
      <c r="I38" s="140">
        <v>1572</v>
      </c>
      <c r="J38" s="115">
        <v>68</v>
      </c>
      <c r="K38" s="116">
        <v>4.325699745547074</v>
      </c>
    </row>
    <row r="39" spans="1:11" ht="14.1" customHeight="1" x14ac:dyDescent="0.2">
      <c r="A39" s="306">
        <v>51</v>
      </c>
      <c r="B39" s="307" t="s">
        <v>258</v>
      </c>
      <c r="C39" s="308"/>
      <c r="D39" s="113">
        <v>5.3673207326139361</v>
      </c>
      <c r="E39" s="115">
        <v>4765</v>
      </c>
      <c r="F39" s="114">
        <v>4900</v>
      </c>
      <c r="G39" s="114">
        <v>4866</v>
      </c>
      <c r="H39" s="114">
        <v>5152</v>
      </c>
      <c r="I39" s="140">
        <v>5167</v>
      </c>
      <c r="J39" s="115">
        <v>-402</v>
      </c>
      <c r="K39" s="116">
        <v>-7.7801432165666728</v>
      </c>
    </row>
    <row r="40" spans="1:11" ht="14.1" customHeight="1" x14ac:dyDescent="0.2">
      <c r="A40" s="306" t="s">
        <v>259</v>
      </c>
      <c r="B40" s="307" t="s">
        <v>260</v>
      </c>
      <c r="C40" s="308"/>
      <c r="D40" s="113">
        <v>4.7049944806145669</v>
      </c>
      <c r="E40" s="115">
        <v>4177</v>
      </c>
      <c r="F40" s="114">
        <v>4291</v>
      </c>
      <c r="G40" s="114">
        <v>4258</v>
      </c>
      <c r="H40" s="114">
        <v>4538</v>
      </c>
      <c r="I40" s="140">
        <v>4543</v>
      </c>
      <c r="J40" s="115">
        <v>-366</v>
      </c>
      <c r="K40" s="116">
        <v>-8.0563504292317845</v>
      </c>
    </row>
    <row r="41" spans="1:11" ht="14.1" customHeight="1" x14ac:dyDescent="0.2">
      <c r="A41" s="306"/>
      <c r="B41" s="307" t="s">
        <v>261</v>
      </c>
      <c r="C41" s="308"/>
      <c r="D41" s="113">
        <v>3.54141791885377</v>
      </c>
      <c r="E41" s="115">
        <v>3144</v>
      </c>
      <c r="F41" s="114">
        <v>3238</v>
      </c>
      <c r="G41" s="114">
        <v>3247</v>
      </c>
      <c r="H41" s="114">
        <v>3471</v>
      </c>
      <c r="I41" s="140">
        <v>3505</v>
      </c>
      <c r="J41" s="115">
        <v>-361</v>
      </c>
      <c r="K41" s="116">
        <v>-10.299572039942939</v>
      </c>
    </row>
    <row r="42" spans="1:11" ht="14.1" customHeight="1" x14ac:dyDescent="0.2">
      <c r="A42" s="306">
        <v>52</v>
      </c>
      <c r="B42" s="307" t="s">
        <v>262</v>
      </c>
      <c r="C42" s="308"/>
      <c r="D42" s="113">
        <v>3.0277771519971166</v>
      </c>
      <c r="E42" s="115">
        <v>2688</v>
      </c>
      <c r="F42" s="114">
        <v>2720</v>
      </c>
      <c r="G42" s="114">
        <v>2722</v>
      </c>
      <c r="H42" s="114">
        <v>2713</v>
      </c>
      <c r="I42" s="140">
        <v>2713</v>
      </c>
      <c r="J42" s="115">
        <v>-25</v>
      </c>
      <c r="K42" s="116">
        <v>-0.92148912642830816</v>
      </c>
    </row>
    <row r="43" spans="1:11" ht="14.1" customHeight="1" x14ac:dyDescent="0.2">
      <c r="A43" s="306" t="s">
        <v>263</v>
      </c>
      <c r="B43" s="307" t="s">
        <v>264</v>
      </c>
      <c r="C43" s="308"/>
      <c r="D43" s="113">
        <v>2.4105071076167519</v>
      </c>
      <c r="E43" s="115">
        <v>2140</v>
      </c>
      <c r="F43" s="114">
        <v>2162</v>
      </c>
      <c r="G43" s="114">
        <v>2144</v>
      </c>
      <c r="H43" s="114">
        <v>2164</v>
      </c>
      <c r="I43" s="140">
        <v>2164</v>
      </c>
      <c r="J43" s="115">
        <v>-24</v>
      </c>
      <c r="K43" s="116">
        <v>-1.1090573012939002</v>
      </c>
    </row>
    <row r="44" spans="1:11" ht="14.1" customHeight="1" x14ac:dyDescent="0.2">
      <c r="A44" s="306">
        <v>53</v>
      </c>
      <c r="B44" s="307" t="s">
        <v>265</v>
      </c>
      <c r="C44" s="308"/>
      <c r="D44" s="113">
        <v>0.82340219423731109</v>
      </c>
      <c r="E44" s="115">
        <v>731</v>
      </c>
      <c r="F44" s="114">
        <v>717</v>
      </c>
      <c r="G44" s="114">
        <v>710</v>
      </c>
      <c r="H44" s="114">
        <v>695</v>
      </c>
      <c r="I44" s="140">
        <v>680</v>
      </c>
      <c r="J44" s="115">
        <v>51</v>
      </c>
      <c r="K44" s="116">
        <v>7.5</v>
      </c>
    </row>
    <row r="45" spans="1:11" ht="14.1" customHeight="1" x14ac:dyDescent="0.2">
      <c r="A45" s="306" t="s">
        <v>266</v>
      </c>
      <c r="B45" s="307" t="s">
        <v>267</v>
      </c>
      <c r="C45" s="308"/>
      <c r="D45" s="113">
        <v>0.76370271914212984</v>
      </c>
      <c r="E45" s="115">
        <v>678</v>
      </c>
      <c r="F45" s="114">
        <v>664</v>
      </c>
      <c r="G45" s="114">
        <v>658</v>
      </c>
      <c r="H45" s="114">
        <v>641</v>
      </c>
      <c r="I45" s="140">
        <v>628</v>
      </c>
      <c r="J45" s="115">
        <v>50</v>
      </c>
      <c r="K45" s="116">
        <v>7.9617834394904454</v>
      </c>
    </row>
    <row r="46" spans="1:11" ht="14.1" customHeight="1" x14ac:dyDescent="0.2">
      <c r="A46" s="306">
        <v>54</v>
      </c>
      <c r="B46" s="307" t="s">
        <v>268</v>
      </c>
      <c r="C46" s="308"/>
      <c r="D46" s="113">
        <v>2.1559395345693755</v>
      </c>
      <c r="E46" s="115">
        <v>1914</v>
      </c>
      <c r="F46" s="114">
        <v>1963</v>
      </c>
      <c r="G46" s="114">
        <v>1970</v>
      </c>
      <c r="H46" s="114">
        <v>1926</v>
      </c>
      <c r="I46" s="140">
        <v>2021</v>
      </c>
      <c r="J46" s="115">
        <v>-107</v>
      </c>
      <c r="K46" s="116">
        <v>-5.2944087085601188</v>
      </c>
    </row>
    <row r="47" spans="1:11" ht="14.1" customHeight="1" x14ac:dyDescent="0.2">
      <c r="A47" s="306">
        <v>61</v>
      </c>
      <c r="B47" s="307" t="s">
        <v>269</v>
      </c>
      <c r="C47" s="308"/>
      <c r="D47" s="113">
        <v>4.370452139043457</v>
      </c>
      <c r="E47" s="115">
        <v>3880</v>
      </c>
      <c r="F47" s="114">
        <v>3894</v>
      </c>
      <c r="G47" s="114">
        <v>3905</v>
      </c>
      <c r="H47" s="114">
        <v>3927</v>
      </c>
      <c r="I47" s="140">
        <v>3926</v>
      </c>
      <c r="J47" s="115">
        <v>-46</v>
      </c>
      <c r="K47" s="116">
        <v>-1.1716760061130922</v>
      </c>
    </row>
    <row r="48" spans="1:11" ht="14.1" customHeight="1" x14ac:dyDescent="0.2">
      <c r="A48" s="306">
        <v>62</v>
      </c>
      <c r="B48" s="307" t="s">
        <v>270</v>
      </c>
      <c r="C48" s="308"/>
      <c r="D48" s="113">
        <v>6.7539255220888057</v>
      </c>
      <c r="E48" s="115">
        <v>5996</v>
      </c>
      <c r="F48" s="114">
        <v>6074</v>
      </c>
      <c r="G48" s="114">
        <v>6062</v>
      </c>
      <c r="H48" s="114">
        <v>5942</v>
      </c>
      <c r="I48" s="140">
        <v>5959</v>
      </c>
      <c r="J48" s="115">
        <v>37</v>
      </c>
      <c r="K48" s="116">
        <v>0.62090954858197689</v>
      </c>
    </row>
    <row r="49" spans="1:11" ht="14.1" customHeight="1" x14ac:dyDescent="0.2">
      <c r="A49" s="306">
        <v>63</v>
      </c>
      <c r="B49" s="307" t="s">
        <v>271</v>
      </c>
      <c r="C49" s="308"/>
      <c r="D49" s="113">
        <v>1.7143886999031293</v>
      </c>
      <c r="E49" s="115">
        <v>1522</v>
      </c>
      <c r="F49" s="114">
        <v>1554</v>
      </c>
      <c r="G49" s="114">
        <v>1561</v>
      </c>
      <c r="H49" s="114">
        <v>1573</v>
      </c>
      <c r="I49" s="140">
        <v>1553</v>
      </c>
      <c r="J49" s="115">
        <v>-31</v>
      </c>
      <c r="K49" s="116">
        <v>-1.9961365099806825</v>
      </c>
    </row>
    <row r="50" spans="1:11" ht="14.1" customHeight="1" x14ac:dyDescent="0.2">
      <c r="A50" s="306" t="s">
        <v>272</v>
      </c>
      <c r="B50" s="307" t="s">
        <v>273</v>
      </c>
      <c r="C50" s="308"/>
      <c r="D50" s="113">
        <v>0.33454234157110996</v>
      </c>
      <c r="E50" s="115">
        <v>297</v>
      </c>
      <c r="F50" s="114">
        <v>302</v>
      </c>
      <c r="G50" s="114">
        <v>310</v>
      </c>
      <c r="H50" s="114">
        <v>303</v>
      </c>
      <c r="I50" s="140">
        <v>310</v>
      </c>
      <c r="J50" s="115">
        <v>-13</v>
      </c>
      <c r="K50" s="116">
        <v>-4.193548387096774</v>
      </c>
    </row>
    <row r="51" spans="1:11" ht="14.1" customHeight="1" x14ac:dyDescent="0.2">
      <c r="A51" s="306" t="s">
        <v>274</v>
      </c>
      <c r="B51" s="307" t="s">
        <v>275</v>
      </c>
      <c r="C51" s="308"/>
      <c r="D51" s="113">
        <v>1.1545653202369957</v>
      </c>
      <c r="E51" s="115">
        <v>1025</v>
      </c>
      <c r="F51" s="114">
        <v>1045</v>
      </c>
      <c r="G51" s="114">
        <v>1044</v>
      </c>
      <c r="H51" s="114">
        <v>1061</v>
      </c>
      <c r="I51" s="140">
        <v>1031</v>
      </c>
      <c r="J51" s="115">
        <v>-6</v>
      </c>
      <c r="K51" s="116">
        <v>-0.58195926285160038</v>
      </c>
    </row>
    <row r="52" spans="1:11" ht="14.1" customHeight="1" x14ac:dyDescent="0.2">
      <c r="A52" s="306">
        <v>71</v>
      </c>
      <c r="B52" s="307" t="s">
        <v>276</v>
      </c>
      <c r="C52" s="308"/>
      <c r="D52" s="113">
        <v>11.377818828989165</v>
      </c>
      <c r="E52" s="115">
        <v>10101</v>
      </c>
      <c r="F52" s="114">
        <v>10157</v>
      </c>
      <c r="G52" s="114">
        <v>10229</v>
      </c>
      <c r="H52" s="114">
        <v>10168</v>
      </c>
      <c r="I52" s="140">
        <v>10180</v>
      </c>
      <c r="J52" s="115">
        <v>-79</v>
      </c>
      <c r="K52" s="116">
        <v>-0.77603143418467579</v>
      </c>
    </row>
    <row r="53" spans="1:11" ht="14.1" customHeight="1" x14ac:dyDescent="0.2">
      <c r="A53" s="306" t="s">
        <v>277</v>
      </c>
      <c r="B53" s="307" t="s">
        <v>278</v>
      </c>
      <c r="C53" s="308"/>
      <c r="D53" s="113">
        <v>4.1474239113293834</v>
      </c>
      <c r="E53" s="115">
        <v>3682</v>
      </c>
      <c r="F53" s="114">
        <v>3703</v>
      </c>
      <c r="G53" s="114">
        <v>3731</v>
      </c>
      <c r="H53" s="114">
        <v>3633</v>
      </c>
      <c r="I53" s="140">
        <v>3627</v>
      </c>
      <c r="J53" s="115">
        <v>55</v>
      </c>
      <c r="K53" s="116">
        <v>1.5164047422111939</v>
      </c>
    </row>
    <row r="54" spans="1:11" ht="14.1" customHeight="1" x14ac:dyDescent="0.2">
      <c r="A54" s="306" t="s">
        <v>279</v>
      </c>
      <c r="B54" s="307" t="s">
        <v>280</v>
      </c>
      <c r="C54" s="308"/>
      <c r="D54" s="113">
        <v>5.9631890783752732</v>
      </c>
      <c r="E54" s="115">
        <v>5294</v>
      </c>
      <c r="F54" s="114">
        <v>5331</v>
      </c>
      <c r="G54" s="114">
        <v>5368</v>
      </c>
      <c r="H54" s="114">
        <v>5427</v>
      </c>
      <c r="I54" s="140">
        <v>5440</v>
      </c>
      <c r="J54" s="115">
        <v>-146</v>
      </c>
      <c r="K54" s="116">
        <v>-2.6838235294117645</v>
      </c>
    </row>
    <row r="55" spans="1:11" ht="14.1" customHeight="1" x14ac:dyDescent="0.2">
      <c r="A55" s="306">
        <v>72</v>
      </c>
      <c r="B55" s="307" t="s">
        <v>281</v>
      </c>
      <c r="C55" s="308"/>
      <c r="D55" s="113">
        <v>3.800491112663047</v>
      </c>
      <c r="E55" s="115">
        <v>3374</v>
      </c>
      <c r="F55" s="114">
        <v>3408</v>
      </c>
      <c r="G55" s="114">
        <v>3416</v>
      </c>
      <c r="H55" s="114">
        <v>3369</v>
      </c>
      <c r="I55" s="140">
        <v>3374</v>
      </c>
      <c r="J55" s="115">
        <v>0</v>
      </c>
      <c r="K55" s="116">
        <v>0</v>
      </c>
    </row>
    <row r="56" spans="1:11" ht="14.1" customHeight="1" x14ac:dyDescent="0.2">
      <c r="A56" s="306" t="s">
        <v>282</v>
      </c>
      <c r="B56" s="307" t="s">
        <v>283</v>
      </c>
      <c r="C56" s="308"/>
      <c r="D56" s="113">
        <v>1.9948635923314335</v>
      </c>
      <c r="E56" s="115">
        <v>1771</v>
      </c>
      <c r="F56" s="114">
        <v>1794</v>
      </c>
      <c r="G56" s="114">
        <v>1797</v>
      </c>
      <c r="H56" s="114">
        <v>1752</v>
      </c>
      <c r="I56" s="140">
        <v>1764</v>
      </c>
      <c r="J56" s="115">
        <v>7</v>
      </c>
      <c r="K56" s="116">
        <v>0.3968253968253968</v>
      </c>
    </row>
    <row r="57" spans="1:11" ht="14.1" customHeight="1" x14ac:dyDescent="0.2">
      <c r="A57" s="306" t="s">
        <v>284</v>
      </c>
      <c r="B57" s="307" t="s">
        <v>285</v>
      </c>
      <c r="C57" s="308"/>
      <c r="D57" s="113">
        <v>1.3438013922368155</v>
      </c>
      <c r="E57" s="115">
        <v>1193</v>
      </c>
      <c r="F57" s="114">
        <v>1199</v>
      </c>
      <c r="G57" s="114">
        <v>1205</v>
      </c>
      <c r="H57" s="114">
        <v>1202</v>
      </c>
      <c r="I57" s="140">
        <v>1196</v>
      </c>
      <c r="J57" s="115">
        <v>-3</v>
      </c>
      <c r="K57" s="116">
        <v>-0.25083612040133779</v>
      </c>
    </row>
    <row r="58" spans="1:11" ht="14.1" customHeight="1" x14ac:dyDescent="0.2">
      <c r="A58" s="306">
        <v>73</v>
      </c>
      <c r="B58" s="307" t="s">
        <v>286</v>
      </c>
      <c r="C58" s="308"/>
      <c r="D58" s="113">
        <v>2.6560634391403277</v>
      </c>
      <c r="E58" s="115">
        <v>2358</v>
      </c>
      <c r="F58" s="114">
        <v>2356</v>
      </c>
      <c r="G58" s="114">
        <v>2338</v>
      </c>
      <c r="H58" s="114">
        <v>2297</v>
      </c>
      <c r="I58" s="140">
        <v>2286</v>
      </c>
      <c r="J58" s="115">
        <v>72</v>
      </c>
      <c r="K58" s="116">
        <v>3.1496062992125986</v>
      </c>
    </row>
    <row r="59" spans="1:11" ht="14.1" customHeight="1" x14ac:dyDescent="0.2">
      <c r="A59" s="306" t="s">
        <v>287</v>
      </c>
      <c r="B59" s="307" t="s">
        <v>288</v>
      </c>
      <c r="C59" s="308"/>
      <c r="D59" s="113">
        <v>2.1840996643312534</v>
      </c>
      <c r="E59" s="115">
        <v>1939</v>
      </c>
      <c r="F59" s="114">
        <v>1946</v>
      </c>
      <c r="G59" s="114">
        <v>1930</v>
      </c>
      <c r="H59" s="114">
        <v>1894</v>
      </c>
      <c r="I59" s="140">
        <v>1875</v>
      </c>
      <c r="J59" s="115">
        <v>64</v>
      </c>
      <c r="K59" s="116">
        <v>3.4133333333333336</v>
      </c>
    </row>
    <row r="60" spans="1:11" ht="14.1" customHeight="1" x14ac:dyDescent="0.2">
      <c r="A60" s="306">
        <v>81</v>
      </c>
      <c r="B60" s="307" t="s">
        <v>289</v>
      </c>
      <c r="C60" s="308"/>
      <c r="D60" s="113">
        <v>6.6243889251841672</v>
      </c>
      <c r="E60" s="115">
        <v>5881</v>
      </c>
      <c r="F60" s="114">
        <v>5882</v>
      </c>
      <c r="G60" s="114">
        <v>5789</v>
      </c>
      <c r="H60" s="114">
        <v>5715</v>
      </c>
      <c r="I60" s="140">
        <v>5729</v>
      </c>
      <c r="J60" s="115">
        <v>152</v>
      </c>
      <c r="K60" s="116">
        <v>2.653168092162681</v>
      </c>
    </row>
    <row r="61" spans="1:11" ht="14.1" customHeight="1" x14ac:dyDescent="0.2">
      <c r="A61" s="306" t="s">
        <v>290</v>
      </c>
      <c r="B61" s="307" t="s">
        <v>291</v>
      </c>
      <c r="C61" s="308"/>
      <c r="D61" s="113">
        <v>2.1097569217598955</v>
      </c>
      <c r="E61" s="115">
        <v>1873</v>
      </c>
      <c r="F61" s="114">
        <v>1871</v>
      </c>
      <c r="G61" s="114">
        <v>1876</v>
      </c>
      <c r="H61" s="114">
        <v>1804</v>
      </c>
      <c r="I61" s="140">
        <v>1835</v>
      </c>
      <c r="J61" s="115">
        <v>38</v>
      </c>
      <c r="K61" s="116">
        <v>2.0708446866485013</v>
      </c>
    </row>
    <row r="62" spans="1:11" ht="14.1" customHeight="1" x14ac:dyDescent="0.2">
      <c r="A62" s="306" t="s">
        <v>292</v>
      </c>
      <c r="B62" s="307" t="s">
        <v>293</v>
      </c>
      <c r="C62" s="308"/>
      <c r="D62" s="113">
        <v>2.2460519498073848</v>
      </c>
      <c r="E62" s="115">
        <v>1994</v>
      </c>
      <c r="F62" s="114">
        <v>2011</v>
      </c>
      <c r="G62" s="114">
        <v>1959</v>
      </c>
      <c r="H62" s="114">
        <v>1951</v>
      </c>
      <c r="I62" s="140">
        <v>1929</v>
      </c>
      <c r="J62" s="115">
        <v>65</v>
      </c>
      <c r="K62" s="116">
        <v>3.3696215655780195</v>
      </c>
    </row>
    <row r="63" spans="1:11" ht="14.1" customHeight="1" x14ac:dyDescent="0.2">
      <c r="A63" s="306"/>
      <c r="B63" s="307" t="s">
        <v>294</v>
      </c>
      <c r="C63" s="308"/>
      <c r="D63" s="113">
        <v>1.9205208497600756</v>
      </c>
      <c r="E63" s="115">
        <v>1705</v>
      </c>
      <c r="F63" s="114">
        <v>1718</v>
      </c>
      <c r="G63" s="114">
        <v>1679</v>
      </c>
      <c r="H63" s="114">
        <v>1682</v>
      </c>
      <c r="I63" s="140">
        <v>1661</v>
      </c>
      <c r="J63" s="115">
        <v>44</v>
      </c>
      <c r="K63" s="116">
        <v>2.6490066225165565</v>
      </c>
    </row>
    <row r="64" spans="1:11" ht="14.1" customHeight="1" x14ac:dyDescent="0.2">
      <c r="A64" s="306" t="s">
        <v>295</v>
      </c>
      <c r="B64" s="307" t="s">
        <v>296</v>
      </c>
      <c r="C64" s="308"/>
      <c r="D64" s="113">
        <v>0.74342742571357767</v>
      </c>
      <c r="E64" s="115">
        <v>660</v>
      </c>
      <c r="F64" s="114">
        <v>652</v>
      </c>
      <c r="G64" s="114">
        <v>634</v>
      </c>
      <c r="H64" s="114">
        <v>625</v>
      </c>
      <c r="I64" s="140">
        <v>623</v>
      </c>
      <c r="J64" s="115">
        <v>37</v>
      </c>
      <c r="K64" s="116">
        <v>5.9390048154093096</v>
      </c>
    </row>
    <row r="65" spans="1:11" ht="14.1" customHeight="1" x14ac:dyDescent="0.2">
      <c r="A65" s="306" t="s">
        <v>297</v>
      </c>
      <c r="B65" s="307" t="s">
        <v>298</v>
      </c>
      <c r="C65" s="308"/>
      <c r="D65" s="113">
        <v>0.76595552952307999</v>
      </c>
      <c r="E65" s="115">
        <v>680</v>
      </c>
      <c r="F65" s="114">
        <v>671</v>
      </c>
      <c r="G65" s="114">
        <v>658</v>
      </c>
      <c r="H65" s="114">
        <v>665</v>
      </c>
      <c r="I65" s="140">
        <v>674</v>
      </c>
      <c r="J65" s="115">
        <v>6</v>
      </c>
      <c r="K65" s="116">
        <v>0.89020771513353114</v>
      </c>
    </row>
    <row r="66" spans="1:11" ht="14.1" customHeight="1" x14ac:dyDescent="0.2">
      <c r="A66" s="306">
        <v>82</v>
      </c>
      <c r="B66" s="307" t="s">
        <v>299</v>
      </c>
      <c r="C66" s="308"/>
      <c r="D66" s="113">
        <v>2.9590664353781344</v>
      </c>
      <c r="E66" s="115">
        <v>2627</v>
      </c>
      <c r="F66" s="114">
        <v>2658</v>
      </c>
      <c r="G66" s="114">
        <v>2615</v>
      </c>
      <c r="H66" s="114">
        <v>2589</v>
      </c>
      <c r="I66" s="140">
        <v>2622</v>
      </c>
      <c r="J66" s="115">
        <v>5</v>
      </c>
      <c r="K66" s="116">
        <v>0.19069412662090007</v>
      </c>
    </row>
    <row r="67" spans="1:11" ht="14.1" customHeight="1" x14ac:dyDescent="0.2">
      <c r="A67" s="306" t="s">
        <v>300</v>
      </c>
      <c r="B67" s="307" t="s">
        <v>301</v>
      </c>
      <c r="C67" s="308"/>
      <c r="D67" s="113">
        <v>1.9858523508076324</v>
      </c>
      <c r="E67" s="115">
        <v>1763</v>
      </c>
      <c r="F67" s="114">
        <v>1776</v>
      </c>
      <c r="G67" s="114">
        <v>1733</v>
      </c>
      <c r="H67" s="114">
        <v>1727</v>
      </c>
      <c r="I67" s="140">
        <v>1738</v>
      </c>
      <c r="J67" s="115">
        <v>25</v>
      </c>
      <c r="K67" s="116">
        <v>1.4384349827387801</v>
      </c>
    </row>
    <row r="68" spans="1:11" ht="14.1" customHeight="1" x14ac:dyDescent="0.2">
      <c r="A68" s="306" t="s">
        <v>302</v>
      </c>
      <c r="B68" s="307" t="s">
        <v>303</v>
      </c>
      <c r="C68" s="308"/>
      <c r="D68" s="113">
        <v>0.51814638761855414</v>
      </c>
      <c r="E68" s="115">
        <v>460</v>
      </c>
      <c r="F68" s="114">
        <v>470</v>
      </c>
      <c r="G68" s="114">
        <v>471</v>
      </c>
      <c r="H68" s="114">
        <v>455</v>
      </c>
      <c r="I68" s="140">
        <v>464</v>
      </c>
      <c r="J68" s="115">
        <v>-4</v>
      </c>
      <c r="K68" s="116">
        <v>-0.86206896551724133</v>
      </c>
    </row>
    <row r="69" spans="1:11" ht="14.1" customHeight="1" x14ac:dyDescent="0.2">
      <c r="A69" s="306">
        <v>83</v>
      </c>
      <c r="B69" s="307" t="s">
        <v>304</v>
      </c>
      <c r="C69" s="308"/>
      <c r="D69" s="113">
        <v>5.2535538083759494</v>
      </c>
      <c r="E69" s="115">
        <v>4664</v>
      </c>
      <c r="F69" s="114">
        <v>4660</v>
      </c>
      <c r="G69" s="114">
        <v>4573</v>
      </c>
      <c r="H69" s="114">
        <v>4432</v>
      </c>
      <c r="I69" s="140">
        <v>4451</v>
      </c>
      <c r="J69" s="115">
        <v>213</v>
      </c>
      <c r="K69" s="116">
        <v>4.7854414738261069</v>
      </c>
    </row>
    <row r="70" spans="1:11" ht="14.1" customHeight="1" x14ac:dyDescent="0.2">
      <c r="A70" s="306" t="s">
        <v>305</v>
      </c>
      <c r="B70" s="307" t="s">
        <v>306</v>
      </c>
      <c r="C70" s="308"/>
      <c r="D70" s="113">
        <v>4.2758341030435467</v>
      </c>
      <c r="E70" s="115">
        <v>3796</v>
      </c>
      <c r="F70" s="114">
        <v>3773</v>
      </c>
      <c r="G70" s="114">
        <v>3706</v>
      </c>
      <c r="H70" s="114">
        <v>3562</v>
      </c>
      <c r="I70" s="140">
        <v>3592</v>
      </c>
      <c r="J70" s="115">
        <v>204</v>
      </c>
      <c r="K70" s="116">
        <v>5.6792873051224948</v>
      </c>
    </row>
    <row r="71" spans="1:11" ht="14.1" customHeight="1" x14ac:dyDescent="0.2">
      <c r="A71" s="306"/>
      <c r="B71" s="307" t="s">
        <v>307</v>
      </c>
      <c r="C71" s="308"/>
      <c r="D71" s="113">
        <v>2.7326589920926354</v>
      </c>
      <c r="E71" s="115">
        <v>2426</v>
      </c>
      <c r="F71" s="114">
        <v>2407</v>
      </c>
      <c r="G71" s="114">
        <v>2372</v>
      </c>
      <c r="H71" s="114">
        <v>2262</v>
      </c>
      <c r="I71" s="140">
        <v>2277</v>
      </c>
      <c r="J71" s="115">
        <v>149</v>
      </c>
      <c r="K71" s="116">
        <v>6.5436978480456744</v>
      </c>
    </row>
    <row r="72" spans="1:11" ht="14.1" customHeight="1" x14ac:dyDescent="0.2">
      <c r="A72" s="306">
        <v>84</v>
      </c>
      <c r="B72" s="307" t="s">
        <v>308</v>
      </c>
      <c r="C72" s="308"/>
      <c r="D72" s="113">
        <v>0.93829552366577307</v>
      </c>
      <c r="E72" s="115">
        <v>833</v>
      </c>
      <c r="F72" s="114">
        <v>822</v>
      </c>
      <c r="G72" s="114">
        <v>819</v>
      </c>
      <c r="H72" s="114">
        <v>852</v>
      </c>
      <c r="I72" s="140">
        <v>859</v>
      </c>
      <c r="J72" s="115">
        <v>-26</v>
      </c>
      <c r="K72" s="116">
        <v>-3.0267753201396972</v>
      </c>
    </row>
    <row r="73" spans="1:11" ht="14.1" customHeight="1" x14ac:dyDescent="0.2">
      <c r="A73" s="306" t="s">
        <v>309</v>
      </c>
      <c r="B73" s="307" t="s">
        <v>310</v>
      </c>
      <c r="C73" s="308"/>
      <c r="D73" s="113">
        <v>0.29511815990448081</v>
      </c>
      <c r="E73" s="115">
        <v>262</v>
      </c>
      <c r="F73" s="114">
        <v>247</v>
      </c>
      <c r="G73" s="114">
        <v>246</v>
      </c>
      <c r="H73" s="114">
        <v>270</v>
      </c>
      <c r="I73" s="140">
        <v>275</v>
      </c>
      <c r="J73" s="115">
        <v>-13</v>
      </c>
      <c r="K73" s="116">
        <v>-4.7272727272727275</v>
      </c>
    </row>
    <row r="74" spans="1:11" ht="14.1" customHeight="1" x14ac:dyDescent="0.2">
      <c r="A74" s="306" t="s">
        <v>311</v>
      </c>
      <c r="B74" s="307" t="s">
        <v>312</v>
      </c>
      <c r="C74" s="308"/>
      <c r="D74" s="113">
        <v>0.16670796819031741</v>
      </c>
      <c r="E74" s="115">
        <v>148</v>
      </c>
      <c r="F74" s="114">
        <v>146</v>
      </c>
      <c r="G74" s="114">
        <v>146</v>
      </c>
      <c r="H74" s="114">
        <v>154</v>
      </c>
      <c r="I74" s="140">
        <v>156</v>
      </c>
      <c r="J74" s="115">
        <v>-8</v>
      </c>
      <c r="K74" s="116">
        <v>-5.1282051282051286</v>
      </c>
    </row>
    <row r="75" spans="1:11" ht="14.1" customHeight="1" x14ac:dyDescent="0.2">
      <c r="A75" s="306" t="s">
        <v>313</v>
      </c>
      <c r="B75" s="307" t="s">
        <v>314</v>
      </c>
      <c r="C75" s="308"/>
      <c r="D75" s="113">
        <v>2.3654508999977474E-2</v>
      </c>
      <c r="E75" s="115">
        <v>21</v>
      </c>
      <c r="F75" s="114">
        <v>23</v>
      </c>
      <c r="G75" s="114">
        <v>23</v>
      </c>
      <c r="H75" s="114">
        <v>27</v>
      </c>
      <c r="I75" s="140">
        <v>27</v>
      </c>
      <c r="J75" s="115">
        <v>-6</v>
      </c>
      <c r="K75" s="116">
        <v>-22.222222222222221</v>
      </c>
    </row>
    <row r="76" spans="1:11" ht="14.1" customHeight="1" x14ac:dyDescent="0.2">
      <c r="A76" s="306">
        <v>91</v>
      </c>
      <c r="B76" s="307" t="s">
        <v>315</v>
      </c>
      <c r="C76" s="308"/>
      <c r="D76" s="113">
        <v>7.2089932190407532E-2</v>
      </c>
      <c r="E76" s="115">
        <v>64</v>
      </c>
      <c r="F76" s="114">
        <v>66</v>
      </c>
      <c r="G76" s="114">
        <v>64</v>
      </c>
      <c r="H76" s="114">
        <v>62</v>
      </c>
      <c r="I76" s="140">
        <v>60</v>
      </c>
      <c r="J76" s="115">
        <v>4</v>
      </c>
      <c r="K76" s="116">
        <v>6.666666666666667</v>
      </c>
    </row>
    <row r="77" spans="1:11" ht="14.1" customHeight="1" x14ac:dyDescent="0.2">
      <c r="A77" s="306">
        <v>92</v>
      </c>
      <c r="B77" s="307" t="s">
        <v>316</v>
      </c>
      <c r="C77" s="308"/>
      <c r="D77" s="113">
        <v>0.91464101466579562</v>
      </c>
      <c r="E77" s="115">
        <v>812</v>
      </c>
      <c r="F77" s="114">
        <v>811</v>
      </c>
      <c r="G77" s="114">
        <v>813</v>
      </c>
      <c r="H77" s="114">
        <v>807</v>
      </c>
      <c r="I77" s="140">
        <v>796</v>
      </c>
      <c r="J77" s="115">
        <v>16</v>
      </c>
      <c r="K77" s="116">
        <v>2.0100502512562812</v>
      </c>
    </row>
    <row r="78" spans="1:11" ht="14.1" customHeight="1" x14ac:dyDescent="0.2">
      <c r="A78" s="306">
        <v>93</v>
      </c>
      <c r="B78" s="307" t="s">
        <v>317</v>
      </c>
      <c r="C78" s="308"/>
      <c r="D78" s="113">
        <v>0.28160129761877944</v>
      </c>
      <c r="E78" s="115">
        <v>250</v>
      </c>
      <c r="F78" s="114">
        <v>246</v>
      </c>
      <c r="G78" s="114">
        <v>240</v>
      </c>
      <c r="H78" s="114">
        <v>239</v>
      </c>
      <c r="I78" s="140">
        <v>242</v>
      </c>
      <c r="J78" s="115">
        <v>8</v>
      </c>
      <c r="K78" s="116">
        <v>3.3057851239669422</v>
      </c>
    </row>
    <row r="79" spans="1:11" ht="14.1" customHeight="1" x14ac:dyDescent="0.2">
      <c r="A79" s="306">
        <v>94</v>
      </c>
      <c r="B79" s="307" t="s">
        <v>318</v>
      </c>
      <c r="C79" s="308"/>
      <c r="D79" s="113">
        <v>0.11376692423798689</v>
      </c>
      <c r="E79" s="115">
        <v>101</v>
      </c>
      <c r="F79" s="114">
        <v>123</v>
      </c>
      <c r="G79" s="114">
        <v>119</v>
      </c>
      <c r="H79" s="114">
        <v>115</v>
      </c>
      <c r="I79" s="140">
        <v>111</v>
      </c>
      <c r="J79" s="115">
        <v>-10</v>
      </c>
      <c r="K79" s="116">
        <v>-9.0090090090090094</v>
      </c>
    </row>
    <row r="80" spans="1:11" ht="14.1" customHeight="1" x14ac:dyDescent="0.2">
      <c r="A80" s="306" t="s">
        <v>319</v>
      </c>
      <c r="B80" s="307" t="s">
        <v>320</v>
      </c>
      <c r="C80" s="308"/>
      <c r="D80" s="113">
        <v>6.7584311428507066E-3</v>
      </c>
      <c r="E80" s="115">
        <v>6</v>
      </c>
      <c r="F80" s="114">
        <v>7</v>
      </c>
      <c r="G80" s="114">
        <v>7</v>
      </c>
      <c r="H80" s="114">
        <v>7</v>
      </c>
      <c r="I80" s="140">
        <v>7</v>
      </c>
      <c r="J80" s="115">
        <v>-1</v>
      </c>
      <c r="K80" s="116">
        <v>-14.285714285714286</v>
      </c>
    </row>
    <row r="81" spans="1:11" ht="14.1" customHeight="1" x14ac:dyDescent="0.2">
      <c r="A81" s="310" t="s">
        <v>321</v>
      </c>
      <c r="B81" s="311" t="s">
        <v>224</v>
      </c>
      <c r="C81" s="312"/>
      <c r="D81" s="125">
        <v>0.28272770280925452</v>
      </c>
      <c r="E81" s="143">
        <v>251</v>
      </c>
      <c r="F81" s="144">
        <v>257</v>
      </c>
      <c r="G81" s="144">
        <v>237</v>
      </c>
      <c r="H81" s="144">
        <v>200</v>
      </c>
      <c r="I81" s="145">
        <v>201</v>
      </c>
      <c r="J81" s="143">
        <v>50</v>
      </c>
      <c r="K81" s="146">
        <v>24.875621890547265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23225</v>
      </c>
      <c r="E12" s="114">
        <v>24058</v>
      </c>
      <c r="F12" s="114">
        <v>23987</v>
      </c>
      <c r="G12" s="114">
        <v>24198</v>
      </c>
      <c r="H12" s="140">
        <v>23713</v>
      </c>
      <c r="I12" s="115">
        <v>-488</v>
      </c>
      <c r="J12" s="116">
        <v>-2.0579429005187029</v>
      </c>
      <c r="K12"/>
      <c r="L12"/>
      <c r="M12"/>
      <c r="N12"/>
      <c r="O12"/>
      <c r="P12"/>
    </row>
    <row r="13" spans="1:16" s="110" customFormat="1" ht="14.45" customHeight="1" x14ac:dyDescent="0.2">
      <c r="A13" s="120" t="s">
        <v>105</v>
      </c>
      <c r="B13" s="119" t="s">
        <v>106</v>
      </c>
      <c r="C13" s="113">
        <v>38.846071044133474</v>
      </c>
      <c r="D13" s="115">
        <v>9022</v>
      </c>
      <c r="E13" s="114">
        <v>9238</v>
      </c>
      <c r="F13" s="114">
        <v>9292</v>
      </c>
      <c r="G13" s="114">
        <v>9361</v>
      </c>
      <c r="H13" s="140">
        <v>9015</v>
      </c>
      <c r="I13" s="115">
        <v>7</v>
      </c>
      <c r="J13" s="116">
        <v>7.7648363838047699E-2</v>
      </c>
      <c r="K13"/>
      <c r="L13"/>
      <c r="M13"/>
      <c r="N13"/>
      <c r="O13"/>
      <c r="P13"/>
    </row>
    <row r="14" spans="1:16" s="110" customFormat="1" ht="14.45" customHeight="1" x14ac:dyDescent="0.2">
      <c r="A14" s="120"/>
      <c r="B14" s="119" t="s">
        <v>107</v>
      </c>
      <c r="C14" s="113">
        <v>61.153928955866526</v>
      </c>
      <c r="D14" s="115">
        <v>14203</v>
      </c>
      <c r="E14" s="114">
        <v>14820</v>
      </c>
      <c r="F14" s="114">
        <v>14695</v>
      </c>
      <c r="G14" s="114">
        <v>14837</v>
      </c>
      <c r="H14" s="140">
        <v>14698</v>
      </c>
      <c r="I14" s="115">
        <v>-495</v>
      </c>
      <c r="J14" s="116">
        <v>-3.3678051435569465</v>
      </c>
      <c r="K14"/>
      <c r="L14"/>
      <c r="M14"/>
      <c r="N14"/>
      <c r="O14"/>
      <c r="P14"/>
    </row>
    <row r="15" spans="1:16" s="110" customFormat="1" ht="14.45" customHeight="1" x14ac:dyDescent="0.2">
      <c r="A15" s="118" t="s">
        <v>105</v>
      </c>
      <c r="B15" s="121" t="s">
        <v>108</v>
      </c>
      <c r="C15" s="113">
        <v>14.622174381054897</v>
      </c>
      <c r="D15" s="115">
        <v>3396</v>
      </c>
      <c r="E15" s="114">
        <v>3529</v>
      </c>
      <c r="F15" s="114">
        <v>3517</v>
      </c>
      <c r="G15" s="114">
        <v>3649</v>
      </c>
      <c r="H15" s="140">
        <v>3476</v>
      </c>
      <c r="I15" s="115">
        <v>-80</v>
      </c>
      <c r="J15" s="116">
        <v>-2.3014959723820483</v>
      </c>
      <c r="K15"/>
      <c r="L15"/>
      <c r="M15"/>
      <c r="N15"/>
      <c r="O15"/>
      <c r="P15"/>
    </row>
    <row r="16" spans="1:16" s="110" customFormat="1" ht="14.45" customHeight="1" x14ac:dyDescent="0.2">
      <c r="A16" s="118"/>
      <c r="B16" s="121" t="s">
        <v>109</v>
      </c>
      <c r="C16" s="113">
        <v>52.210979547900969</v>
      </c>
      <c r="D16" s="115">
        <v>12126</v>
      </c>
      <c r="E16" s="114">
        <v>12685</v>
      </c>
      <c r="F16" s="114">
        <v>12670</v>
      </c>
      <c r="G16" s="114">
        <v>12764</v>
      </c>
      <c r="H16" s="140">
        <v>12603</v>
      </c>
      <c r="I16" s="115">
        <v>-477</v>
      </c>
      <c r="J16" s="116">
        <v>-3.784813139728636</v>
      </c>
      <c r="K16"/>
      <c r="L16"/>
      <c r="M16"/>
      <c r="N16"/>
      <c r="O16"/>
      <c r="P16"/>
    </row>
    <row r="17" spans="1:16" s="110" customFormat="1" ht="14.45" customHeight="1" x14ac:dyDescent="0.2">
      <c r="A17" s="118"/>
      <c r="B17" s="121" t="s">
        <v>110</v>
      </c>
      <c r="C17" s="113">
        <v>18.368137782561895</v>
      </c>
      <c r="D17" s="115">
        <v>4266</v>
      </c>
      <c r="E17" s="114">
        <v>4316</v>
      </c>
      <c r="F17" s="114">
        <v>4293</v>
      </c>
      <c r="G17" s="114">
        <v>4310</v>
      </c>
      <c r="H17" s="140">
        <v>4214</v>
      </c>
      <c r="I17" s="115">
        <v>52</v>
      </c>
      <c r="J17" s="116">
        <v>1.2339819648789749</v>
      </c>
      <c r="K17"/>
      <c r="L17"/>
      <c r="M17"/>
      <c r="N17"/>
      <c r="O17"/>
      <c r="P17"/>
    </row>
    <row r="18" spans="1:16" s="110" customFormat="1" ht="14.45" customHeight="1" x14ac:dyDescent="0.2">
      <c r="A18" s="120"/>
      <c r="B18" s="121" t="s">
        <v>111</v>
      </c>
      <c r="C18" s="113">
        <v>14.798708288482239</v>
      </c>
      <c r="D18" s="115">
        <v>3437</v>
      </c>
      <c r="E18" s="114">
        <v>3528</v>
      </c>
      <c r="F18" s="114">
        <v>3507</v>
      </c>
      <c r="G18" s="114">
        <v>3475</v>
      </c>
      <c r="H18" s="140">
        <v>3420</v>
      </c>
      <c r="I18" s="115">
        <v>17</v>
      </c>
      <c r="J18" s="116">
        <v>0.49707602339181284</v>
      </c>
      <c r="K18"/>
      <c r="L18"/>
      <c r="M18"/>
      <c r="N18"/>
      <c r="O18"/>
      <c r="P18"/>
    </row>
    <row r="19" spans="1:16" s="110" customFormat="1" ht="14.45" customHeight="1" x14ac:dyDescent="0.2">
      <c r="A19" s="120"/>
      <c r="B19" s="121" t="s">
        <v>112</v>
      </c>
      <c r="C19" s="113">
        <v>1.356297093649085</v>
      </c>
      <c r="D19" s="115">
        <v>315</v>
      </c>
      <c r="E19" s="114">
        <v>313</v>
      </c>
      <c r="F19" s="114">
        <v>337</v>
      </c>
      <c r="G19" s="114">
        <v>298</v>
      </c>
      <c r="H19" s="140">
        <v>283</v>
      </c>
      <c r="I19" s="115">
        <v>32</v>
      </c>
      <c r="J19" s="116">
        <v>11.307420494699647</v>
      </c>
      <c r="K19"/>
      <c r="L19"/>
      <c r="M19"/>
      <c r="N19"/>
      <c r="O19"/>
      <c r="P19"/>
    </row>
    <row r="20" spans="1:16" s="110" customFormat="1" ht="14.45" customHeight="1" x14ac:dyDescent="0.2">
      <c r="A20" s="120" t="s">
        <v>113</v>
      </c>
      <c r="B20" s="119" t="s">
        <v>116</v>
      </c>
      <c r="C20" s="113">
        <v>82.953713670613567</v>
      </c>
      <c r="D20" s="115">
        <v>19266</v>
      </c>
      <c r="E20" s="114">
        <v>19964</v>
      </c>
      <c r="F20" s="114">
        <v>19897</v>
      </c>
      <c r="G20" s="114">
        <v>20053</v>
      </c>
      <c r="H20" s="140">
        <v>19727</v>
      </c>
      <c r="I20" s="115">
        <v>-461</v>
      </c>
      <c r="J20" s="116">
        <v>-2.336898666801845</v>
      </c>
      <c r="K20"/>
      <c r="L20"/>
      <c r="M20"/>
      <c r="N20"/>
      <c r="O20"/>
      <c r="P20"/>
    </row>
    <row r="21" spans="1:16" s="110" customFormat="1" ht="14.45" customHeight="1" x14ac:dyDescent="0.2">
      <c r="A21" s="123"/>
      <c r="B21" s="124" t="s">
        <v>117</v>
      </c>
      <c r="C21" s="125">
        <v>16.865446716899893</v>
      </c>
      <c r="D21" s="143">
        <v>3917</v>
      </c>
      <c r="E21" s="144">
        <v>4050</v>
      </c>
      <c r="F21" s="144">
        <v>4047</v>
      </c>
      <c r="G21" s="144">
        <v>4101</v>
      </c>
      <c r="H21" s="145">
        <v>3937</v>
      </c>
      <c r="I21" s="143">
        <v>-20</v>
      </c>
      <c r="J21" s="146">
        <v>-0.50800101600203196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25747</v>
      </c>
      <c r="E56" s="114">
        <v>26646</v>
      </c>
      <c r="F56" s="114">
        <v>26584</v>
      </c>
      <c r="G56" s="114">
        <v>26713</v>
      </c>
      <c r="H56" s="140">
        <v>26241</v>
      </c>
      <c r="I56" s="115">
        <v>-494</v>
      </c>
      <c r="J56" s="116">
        <v>-1.8825502076902556</v>
      </c>
      <c r="K56"/>
      <c r="L56"/>
      <c r="M56"/>
      <c r="N56"/>
      <c r="O56"/>
      <c r="P56"/>
    </row>
    <row r="57" spans="1:16" s="110" customFormat="1" ht="14.45" customHeight="1" x14ac:dyDescent="0.2">
      <c r="A57" s="120" t="s">
        <v>105</v>
      </c>
      <c r="B57" s="119" t="s">
        <v>106</v>
      </c>
      <c r="C57" s="113">
        <v>39.173495941274709</v>
      </c>
      <c r="D57" s="115">
        <v>10086</v>
      </c>
      <c r="E57" s="114">
        <v>10365</v>
      </c>
      <c r="F57" s="114">
        <v>10407</v>
      </c>
      <c r="G57" s="114">
        <v>10480</v>
      </c>
      <c r="H57" s="140">
        <v>10158</v>
      </c>
      <c r="I57" s="115">
        <v>-72</v>
      </c>
      <c r="J57" s="116">
        <v>-0.70880094506792679</v>
      </c>
    </row>
    <row r="58" spans="1:16" s="110" customFormat="1" ht="14.45" customHeight="1" x14ac:dyDescent="0.2">
      <c r="A58" s="120"/>
      <c r="B58" s="119" t="s">
        <v>107</v>
      </c>
      <c r="C58" s="113">
        <v>60.826504058725291</v>
      </c>
      <c r="D58" s="115">
        <v>15661</v>
      </c>
      <c r="E58" s="114">
        <v>16281</v>
      </c>
      <c r="F58" s="114">
        <v>16177</v>
      </c>
      <c r="G58" s="114">
        <v>16233</v>
      </c>
      <c r="H58" s="140">
        <v>16083</v>
      </c>
      <c r="I58" s="115">
        <v>-422</v>
      </c>
      <c r="J58" s="116">
        <v>-2.6238885780016168</v>
      </c>
    </row>
    <row r="59" spans="1:16" s="110" customFormat="1" ht="14.45" customHeight="1" x14ac:dyDescent="0.2">
      <c r="A59" s="118" t="s">
        <v>105</v>
      </c>
      <c r="B59" s="121" t="s">
        <v>108</v>
      </c>
      <c r="C59" s="113">
        <v>14.650250514623062</v>
      </c>
      <c r="D59" s="115">
        <v>3772</v>
      </c>
      <c r="E59" s="114">
        <v>3959</v>
      </c>
      <c r="F59" s="114">
        <v>3947</v>
      </c>
      <c r="G59" s="114">
        <v>4069</v>
      </c>
      <c r="H59" s="140">
        <v>3901</v>
      </c>
      <c r="I59" s="115">
        <v>-129</v>
      </c>
      <c r="J59" s="116">
        <v>-3.3068443988720841</v>
      </c>
    </row>
    <row r="60" spans="1:16" s="110" customFormat="1" ht="14.45" customHeight="1" x14ac:dyDescent="0.2">
      <c r="A60" s="118"/>
      <c r="B60" s="121" t="s">
        <v>109</v>
      </c>
      <c r="C60" s="113">
        <v>52.876063230667654</v>
      </c>
      <c r="D60" s="115">
        <v>13614</v>
      </c>
      <c r="E60" s="114">
        <v>14207</v>
      </c>
      <c r="F60" s="114">
        <v>14183</v>
      </c>
      <c r="G60" s="114">
        <v>14259</v>
      </c>
      <c r="H60" s="140">
        <v>14113</v>
      </c>
      <c r="I60" s="115">
        <v>-499</v>
      </c>
      <c r="J60" s="116">
        <v>-3.5357471834478851</v>
      </c>
    </row>
    <row r="61" spans="1:16" s="110" customFormat="1" ht="14.45" customHeight="1" x14ac:dyDescent="0.2">
      <c r="A61" s="118"/>
      <c r="B61" s="121" t="s">
        <v>110</v>
      </c>
      <c r="C61" s="113">
        <v>18.118615761059541</v>
      </c>
      <c r="D61" s="115">
        <v>4665</v>
      </c>
      <c r="E61" s="114">
        <v>4710</v>
      </c>
      <c r="F61" s="114">
        <v>4727</v>
      </c>
      <c r="G61" s="114">
        <v>4702</v>
      </c>
      <c r="H61" s="140">
        <v>4609</v>
      </c>
      <c r="I61" s="115">
        <v>56</v>
      </c>
      <c r="J61" s="116">
        <v>1.2150141028422652</v>
      </c>
    </row>
    <row r="62" spans="1:16" s="110" customFormat="1" ht="14.45" customHeight="1" x14ac:dyDescent="0.2">
      <c r="A62" s="120"/>
      <c r="B62" s="121" t="s">
        <v>111</v>
      </c>
      <c r="C62" s="113">
        <v>14.355070493649746</v>
      </c>
      <c r="D62" s="115">
        <v>3696</v>
      </c>
      <c r="E62" s="114">
        <v>3770</v>
      </c>
      <c r="F62" s="114">
        <v>3727</v>
      </c>
      <c r="G62" s="114">
        <v>3683</v>
      </c>
      <c r="H62" s="140">
        <v>3618</v>
      </c>
      <c r="I62" s="115">
        <v>78</v>
      </c>
      <c r="J62" s="116">
        <v>2.1558872305140961</v>
      </c>
    </row>
    <row r="63" spans="1:16" s="110" customFormat="1" ht="14.45" customHeight="1" x14ac:dyDescent="0.2">
      <c r="A63" s="120"/>
      <c r="B63" s="121" t="s">
        <v>112</v>
      </c>
      <c r="C63" s="113">
        <v>1.371033518468171</v>
      </c>
      <c r="D63" s="115">
        <v>353</v>
      </c>
      <c r="E63" s="114">
        <v>365</v>
      </c>
      <c r="F63" s="114">
        <v>376</v>
      </c>
      <c r="G63" s="114">
        <v>331</v>
      </c>
      <c r="H63" s="140">
        <v>308</v>
      </c>
      <c r="I63" s="115">
        <v>45</v>
      </c>
      <c r="J63" s="116">
        <v>14.61038961038961</v>
      </c>
    </row>
    <row r="64" spans="1:16" s="110" customFormat="1" ht="14.45" customHeight="1" x14ac:dyDescent="0.2">
      <c r="A64" s="120" t="s">
        <v>113</v>
      </c>
      <c r="B64" s="119" t="s">
        <v>116</v>
      </c>
      <c r="C64" s="113">
        <v>81.376471045170305</v>
      </c>
      <c r="D64" s="115">
        <v>20952</v>
      </c>
      <c r="E64" s="114">
        <v>21735</v>
      </c>
      <c r="F64" s="114">
        <v>21677</v>
      </c>
      <c r="G64" s="114">
        <v>21805</v>
      </c>
      <c r="H64" s="140">
        <v>21431</v>
      </c>
      <c r="I64" s="115">
        <v>-479</v>
      </c>
      <c r="J64" s="116">
        <v>-2.2350800242639166</v>
      </c>
    </row>
    <row r="65" spans="1:10" s="110" customFormat="1" ht="14.45" customHeight="1" x14ac:dyDescent="0.2">
      <c r="A65" s="123"/>
      <c r="B65" s="124" t="s">
        <v>117</v>
      </c>
      <c r="C65" s="125">
        <v>18.448751310832328</v>
      </c>
      <c r="D65" s="143">
        <v>4750</v>
      </c>
      <c r="E65" s="144">
        <v>4863</v>
      </c>
      <c r="F65" s="144">
        <v>4865</v>
      </c>
      <c r="G65" s="144">
        <v>4868</v>
      </c>
      <c r="H65" s="145">
        <v>4766</v>
      </c>
      <c r="I65" s="143">
        <v>-16</v>
      </c>
      <c r="J65" s="146">
        <v>-0.33571128829206881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23225</v>
      </c>
      <c r="G11" s="114">
        <v>24058</v>
      </c>
      <c r="H11" s="114">
        <v>23987</v>
      </c>
      <c r="I11" s="114">
        <v>24198</v>
      </c>
      <c r="J11" s="140">
        <v>23713</v>
      </c>
      <c r="K11" s="114">
        <v>-488</v>
      </c>
      <c r="L11" s="116">
        <v>-2.0579429005187029</v>
      </c>
    </row>
    <row r="12" spans="1:17" s="110" customFormat="1" ht="24" customHeight="1" x14ac:dyDescent="0.2">
      <c r="A12" s="604" t="s">
        <v>185</v>
      </c>
      <c r="B12" s="605"/>
      <c r="C12" s="605"/>
      <c r="D12" s="606"/>
      <c r="E12" s="113">
        <v>38.846071044133474</v>
      </c>
      <c r="F12" s="115">
        <v>9022</v>
      </c>
      <c r="G12" s="114">
        <v>9238</v>
      </c>
      <c r="H12" s="114">
        <v>9292</v>
      </c>
      <c r="I12" s="114">
        <v>9361</v>
      </c>
      <c r="J12" s="140">
        <v>9015</v>
      </c>
      <c r="K12" s="114">
        <v>7</v>
      </c>
      <c r="L12" s="116">
        <v>7.7648363838047699E-2</v>
      </c>
    </row>
    <row r="13" spans="1:17" s="110" customFormat="1" ht="15" customHeight="1" x14ac:dyDescent="0.2">
      <c r="A13" s="120"/>
      <c r="B13" s="612" t="s">
        <v>107</v>
      </c>
      <c r="C13" s="612"/>
      <c r="E13" s="113">
        <v>61.153928955866526</v>
      </c>
      <c r="F13" s="115">
        <v>14203</v>
      </c>
      <c r="G13" s="114">
        <v>14820</v>
      </c>
      <c r="H13" s="114">
        <v>14695</v>
      </c>
      <c r="I13" s="114">
        <v>14837</v>
      </c>
      <c r="J13" s="140">
        <v>14698</v>
      </c>
      <c r="K13" s="114">
        <v>-495</v>
      </c>
      <c r="L13" s="116">
        <v>-3.3678051435569465</v>
      </c>
    </row>
    <row r="14" spans="1:17" s="110" customFormat="1" ht="22.5" customHeight="1" x14ac:dyDescent="0.2">
      <c r="A14" s="604" t="s">
        <v>186</v>
      </c>
      <c r="B14" s="605"/>
      <c r="C14" s="605"/>
      <c r="D14" s="606"/>
      <c r="E14" s="113">
        <v>14.622174381054897</v>
      </c>
      <c r="F14" s="115">
        <v>3396</v>
      </c>
      <c r="G14" s="114">
        <v>3529</v>
      </c>
      <c r="H14" s="114">
        <v>3517</v>
      </c>
      <c r="I14" s="114">
        <v>3649</v>
      </c>
      <c r="J14" s="140">
        <v>3476</v>
      </c>
      <c r="K14" s="114">
        <v>-80</v>
      </c>
      <c r="L14" s="116">
        <v>-2.3014959723820483</v>
      </c>
    </row>
    <row r="15" spans="1:17" s="110" customFormat="1" ht="15" customHeight="1" x14ac:dyDescent="0.2">
      <c r="A15" s="120"/>
      <c r="B15" s="119"/>
      <c r="C15" s="258" t="s">
        <v>106</v>
      </c>
      <c r="E15" s="113">
        <v>49.028268551236749</v>
      </c>
      <c r="F15" s="115">
        <v>1665</v>
      </c>
      <c r="G15" s="114">
        <v>1628</v>
      </c>
      <c r="H15" s="114">
        <v>1654</v>
      </c>
      <c r="I15" s="114">
        <v>1709</v>
      </c>
      <c r="J15" s="140">
        <v>1567</v>
      </c>
      <c r="K15" s="114">
        <v>98</v>
      </c>
      <c r="L15" s="116">
        <v>6.253988513082323</v>
      </c>
    </row>
    <row r="16" spans="1:17" s="110" customFormat="1" ht="15" customHeight="1" x14ac:dyDescent="0.2">
      <c r="A16" s="120"/>
      <c r="B16" s="119"/>
      <c r="C16" s="258" t="s">
        <v>107</v>
      </c>
      <c r="E16" s="113">
        <v>50.971731448763251</v>
      </c>
      <c r="F16" s="115">
        <v>1731</v>
      </c>
      <c r="G16" s="114">
        <v>1901</v>
      </c>
      <c r="H16" s="114">
        <v>1863</v>
      </c>
      <c r="I16" s="114">
        <v>1940</v>
      </c>
      <c r="J16" s="140">
        <v>1909</v>
      </c>
      <c r="K16" s="114">
        <v>-178</v>
      </c>
      <c r="L16" s="116">
        <v>-9.3242535358826615</v>
      </c>
    </row>
    <row r="17" spans="1:12" s="110" customFormat="1" ht="15" customHeight="1" x14ac:dyDescent="0.2">
      <c r="A17" s="120"/>
      <c r="B17" s="121" t="s">
        <v>109</v>
      </c>
      <c r="C17" s="258"/>
      <c r="E17" s="113">
        <v>52.210979547900969</v>
      </c>
      <c r="F17" s="115">
        <v>12126</v>
      </c>
      <c r="G17" s="114">
        <v>12685</v>
      </c>
      <c r="H17" s="114">
        <v>12670</v>
      </c>
      <c r="I17" s="114">
        <v>12764</v>
      </c>
      <c r="J17" s="140">
        <v>12603</v>
      </c>
      <c r="K17" s="114">
        <v>-477</v>
      </c>
      <c r="L17" s="116">
        <v>-3.784813139728636</v>
      </c>
    </row>
    <row r="18" spans="1:12" s="110" customFormat="1" ht="15" customHeight="1" x14ac:dyDescent="0.2">
      <c r="A18" s="120"/>
      <c r="B18" s="119"/>
      <c r="C18" s="258" t="s">
        <v>106</v>
      </c>
      <c r="E18" s="113">
        <v>34.223981527296715</v>
      </c>
      <c r="F18" s="115">
        <v>4150</v>
      </c>
      <c r="G18" s="114">
        <v>4348</v>
      </c>
      <c r="H18" s="114">
        <v>4375</v>
      </c>
      <c r="I18" s="114">
        <v>4370</v>
      </c>
      <c r="J18" s="140">
        <v>4221</v>
      </c>
      <c r="K18" s="114">
        <v>-71</v>
      </c>
      <c r="L18" s="116">
        <v>-1.6820658611703387</v>
      </c>
    </row>
    <row r="19" spans="1:12" s="110" customFormat="1" ht="15" customHeight="1" x14ac:dyDescent="0.2">
      <c r="A19" s="120"/>
      <c r="B19" s="119"/>
      <c r="C19" s="258" t="s">
        <v>107</v>
      </c>
      <c r="E19" s="113">
        <v>65.776018472703285</v>
      </c>
      <c r="F19" s="115">
        <v>7976</v>
      </c>
      <c r="G19" s="114">
        <v>8337</v>
      </c>
      <c r="H19" s="114">
        <v>8295</v>
      </c>
      <c r="I19" s="114">
        <v>8394</v>
      </c>
      <c r="J19" s="140">
        <v>8382</v>
      </c>
      <c r="K19" s="114">
        <v>-406</v>
      </c>
      <c r="L19" s="116">
        <v>-4.843712717728466</v>
      </c>
    </row>
    <row r="20" spans="1:12" s="110" customFormat="1" ht="15" customHeight="1" x14ac:dyDescent="0.2">
      <c r="A20" s="120"/>
      <c r="B20" s="121" t="s">
        <v>110</v>
      </c>
      <c r="C20" s="258"/>
      <c r="E20" s="113">
        <v>18.368137782561895</v>
      </c>
      <c r="F20" s="115">
        <v>4266</v>
      </c>
      <c r="G20" s="114">
        <v>4316</v>
      </c>
      <c r="H20" s="114">
        <v>4293</v>
      </c>
      <c r="I20" s="114">
        <v>4310</v>
      </c>
      <c r="J20" s="140">
        <v>4214</v>
      </c>
      <c r="K20" s="114">
        <v>52</v>
      </c>
      <c r="L20" s="116">
        <v>1.2339819648789749</v>
      </c>
    </row>
    <row r="21" spans="1:12" s="110" customFormat="1" ht="15" customHeight="1" x14ac:dyDescent="0.2">
      <c r="A21" s="120"/>
      <c r="B21" s="119"/>
      <c r="C21" s="258" t="s">
        <v>106</v>
      </c>
      <c r="E21" s="113">
        <v>33.567744960150023</v>
      </c>
      <c r="F21" s="115">
        <v>1432</v>
      </c>
      <c r="G21" s="114">
        <v>1441</v>
      </c>
      <c r="H21" s="114">
        <v>1436</v>
      </c>
      <c r="I21" s="114">
        <v>1471</v>
      </c>
      <c r="J21" s="140">
        <v>1449</v>
      </c>
      <c r="K21" s="114">
        <v>-17</v>
      </c>
      <c r="L21" s="116">
        <v>-1.1732229123533471</v>
      </c>
    </row>
    <row r="22" spans="1:12" s="110" customFormat="1" ht="15" customHeight="1" x14ac:dyDescent="0.2">
      <c r="A22" s="120"/>
      <c r="B22" s="119"/>
      <c r="C22" s="258" t="s">
        <v>107</v>
      </c>
      <c r="E22" s="113">
        <v>66.432255039849977</v>
      </c>
      <c r="F22" s="115">
        <v>2834</v>
      </c>
      <c r="G22" s="114">
        <v>2875</v>
      </c>
      <c r="H22" s="114">
        <v>2857</v>
      </c>
      <c r="I22" s="114">
        <v>2839</v>
      </c>
      <c r="J22" s="140">
        <v>2765</v>
      </c>
      <c r="K22" s="114">
        <v>69</v>
      </c>
      <c r="L22" s="116">
        <v>2.4954792043399636</v>
      </c>
    </row>
    <row r="23" spans="1:12" s="110" customFormat="1" ht="15" customHeight="1" x14ac:dyDescent="0.2">
      <c r="A23" s="120"/>
      <c r="B23" s="121" t="s">
        <v>111</v>
      </c>
      <c r="C23" s="258"/>
      <c r="E23" s="113">
        <v>14.798708288482239</v>
      </c>
      <c r="F23" s="115">
        <v>3437</v>
      </c>
      <c r="G23" s="114">
        <v>3528</v>
      </c>
      <c r="H23" s="114">
        <v>3507</v>
      </c>
      <c r="I23" s="114">
        <v>3475</v>
      </c>
      <c r="J23" s="140">
        <v>3420</v>
      </c>
      <c r="K23" s="114">
        <v>17</v>
      </c>
      <c r="L23" s="116">
        <v>0.49707602339181284</v>
      </c>
    </row>
    <row r="24" spans="1:12" s="110" customFormat="1" ht="15" customHeight="1" x14ac:dyDescent="0.2">
      <c r="A24" s="120"/>
      <c r="B24" s="119"/>
      <c r="C24" s="258" t="s">
        <v>106</v>
      </c>
      <c r="E24" s="113">
        <v>51.64387547279604</v>
      </c>
      <c r="F24" s="115">
        <v>1775</v>
      </c>
      <c r="G24" s="114">
        <v>1821</v>
      </c>
      <c r="H24" s="114">
        <v>1827</v>
      </c>
      <c r="I24" s="114">
        <v>1811</v>
      </c>
      <c r="J24" s="140">
        <v>1778</v>
      </c>
      <c r="K24" s="114">
        <v>-3</v>
      </c>
      <c r="L24" s="116">
        <v>-0.1687289088863892</v>
      </c>
    </row>
    <row r="25" spans="1:12" s="110" customFormat="1" ht="15" customHeight="1" x14ac:dyDescent="0.2">
      <c r="A25" s="120"/>
      <c r="B25" s="119"/>
      <c r="C25" s="258" t="s">
        <v>107</v>
      </c>
      <c r="E25" s="113">
        <v>48.35612452720396</v>
      </c>
      <c r="F25" s="115">
        <v>1662</v>
      </c>
      <c r="G25" s="114">
        <v>1707</v>
      </c>
      <c r="H25" s="114">
        <v>1680</v>
      </c>
      <c r="I25" s="114">
        <v>1664</v>
      </c>
      <c r="J25" s="140">
        <v>1642</v>
      </c>
      <c r="K25" s="114">
        <v>20</v>
      </c>
      <c r="L25" s="116">
        <v>1.2180267965895251</v>
      </c>
    </row>
    <row r="26" spans="1:12" s="110" customFormat="1" ht="15" customHeight="1" x14ac:dyDescent="0.2">
      <c r="A26" s="120"/>
      <c r="C26" s="121" t="s">
        <v>187</v>
      </c>
      <c r="D26" s="110" t="s">
        <v>188</v>
      </c>
      <c r="E26" s="113">
        <v>1.356297093649085</v>
      </c>
      <c r="F26" s="115">
        <v>315</v>
      </c>
      <c r="G26" s="114">
        <v>313</v>
      </c>
      <c r="H26" s="114">
        <v>337</v>
      </c>
      <c r="I26" s="114">
        <v>298</v>
      </c>
      <c r="J26" s="140">
        <v>283</v>
      </c>
      <c r="K26" s="114">
        <v>32</v>
      </c>
      <c r="L26" s="116">
        <v>11.307420494699647</v>
      </c>
    </row>
    <row r="27" spans="1:12" s="110" customFormat="1" ht="15" customHeight="1" x14ac:dyDescent="0.2">
      <c r="A27" s="120"/>
      <c r="B27" s="119"/>
      <c r="D27" s="259" t="s">
        <v>106</v>
      </c>
      <c r="E27" s="113">
        <v>46.984126984126981</v>
      </c>
      <c r="F27" s="115">
        <v>148</v>
      </c>
      <c r="G27" s="114">
        <v>146</v>
      </c>
      <c r="H27" s="114">
        <v>164</v>
      </c>
      <c r="I27" s="114">
        <v>145</v>
      </c>
      <c r="J27" s="140">
        <v>136</v>
      </c>
      <c r="K27" s="114">
        <v>12</v>
      </c>
      <c r="L27" s="116">
        <v>8.8235294117647065</v>
      </c>
    </row>
    <row r="28" spans="1:12" s="110" customFormat="1" ht="15" customHeight="1" x14ac:dyDescent="0.2">
      <c r="A28" s="120"/>
      <c r="B28" s="119"/>
      <c r="D28" s="259" t="s">
        <v>107</v>
      </c>
      <c r="E28" s="113">
        <v>53.015873015873019</v>
      </c>
      <c r="F28" s="115">
        <v>167</v>
      </c>
      <c r="G28" s="114">
        <v>167</v>
      </c>
      <c r="H28" s="114">
        <v>173</v>
      </c>
      <c r="I28" s="114">
        <v>153</v>
      </c>
      <c r="J28" s="140">
        <v>147</v>
      </c>
      <c r="K28" s="114">
        <v>20</v>
      </c>
      <c r="L28" s="116">
        <v>13.605442176870747</v>
      </c>
    </row>
    <row r="29" spans="1:12" s="110" customFormat="1" ht="24" customHeight="1" x14ac:dyDescent="0.2">
      <c r="A29" s="604" t="s">
        <v>189</v>
      </c>
      <c r="B29" s="605"/>
      <c r="C29" s="605"/>
      <c r="D29" s="606"/>
      <c r="E29" s="113">
        <v>82.953713670613567</v>
      </c>
      <c r="F29" s="115">
        <v>19266</v>
      </c>
      <c r="G29" s="114">
        <v>19964</v>
      </c>
      <c r="H29" s="114">
        <v>19897</v>
      </c>
      <c r="I29" s="114">
        <v>20053</v>
      </c>
      <c r="J29" s="140">
        <v>19727</v>
      </c>
      <c r="K29" s="114">
        <v>-461</v>
      </c>
      <c r="L29" s="116">
        <v>-2.336898666801845</v>
      </c>
    </row>
    <row r="30" spans="1:12" s="110" customFormat="1" ht="15" customHeight="1" x14ac:dyDescent="0.2">
      <c r="A30" s="120"/>
      <c r="B30" s="119"/>
      <c r="C30" s="258" t="s">
        <v>106</v>
      </c>
      <c r="E30" s="113">
        <v>38.866396761133601</v>
      </c>
      <c r="F30" s="115">
        <v>7488</v>
      </c>
      <c r="G30" s="114">
        <v>7667</v>
      </c>
      <c r="H30" s="114">
        <v>7697</v>
      </c>
      <c r="I30" s="114">
        <v>7748</v>
      </c>
      <c r="J30" s="140">
        <v>7522</v>
      </c>
      <c r="K30" s="114">
        <v>-34</v>
      </c>
      <c r="L30" s="116">
        <v>-0.45200744482850308</v>
      </c>
    </row>
    <row r="31" spans="1:12" s="110" customFormat="1" ht="15" customHeight="1" x14ac:dyDescent="0.2">
      <c r="A31" s="120"/>
      <c r="B31" s="119"/>
      <c r="C31" s="258" t="s">
        <v>107</v>
      </c>
      <c r="E31" s="113">
        <v>61.133603238866399</v>
      </c>
      <c r="F31" s="115">
        <v>11778</v>
      </c>
      <c r="G31" s="114">
        <v>12297</v>
      </c>
      <c r="H31" s="114">
        <v>12200</v>
      </c>
      <c r="I31" s="114">
        <v>12305</v>
      </c>
      <c r="J31" s="140">
        <v>12205</v>
      </c>
      <c r="K31" s="114">
        <v>-427</v>
      </c>
      <c r="L31" s="116">
        <v>-3.4985661614092587</v>
      </c>
    </row>
    <row r="32" spans="1:12" s="110" customFormat="1" ht="15" customHeight="1" x14ac:dyDescent="0.2">
      <c r="A32" s="120"/>
      <c r="B32" s="119" t="s">
        <v>117</v>
      </c>
      <c r="C32" s="258"/>
      <c r="E32" s="113">
        <v>16.865446716899893</v>
      </c>
      <c r="F32" s="114">
        <v>3917</v>
      </c>
      <c r="G32" s="114">
        <v>4050</v>
      </c>
      <c r="H32" s="114">
        <v>4047</v>
      </c>
      <c r="I32" s="114">
        <v>4101</v>
      </c>
      <c r="J32" s="140">
        <v>3937</v>
      </c>
      <c r="K32" s="114">
        <v>-20</v>
      </c>
      <c r="L32" s="116">
        <v>-0.50800101600203196</v>
      </c>
    </row>
    <row r="33" spans="1:12" s="110" customFormat="1" ht="15" customHeight="1" x14ac:dyDescent="0.2">
      <c r="A33" s="120"/>
      <c r="B33" s="119"/>
      <c r="C33" s="258" t="s">
        <v>106</v>
      </c>
      <c r="E33" s="113">
        <v>38.779678325248916</v>
      </c>
      <c r="F33" s="114">
        <v>1519</v>
      </c>
      <c r="G33" s="114">
        <v>1555</v>
      </c>
      <c r="H33" s="114">
        <v>1581</v>
      </c>
      <c r="I33" s="114">
        <v>1598</v>
      </c>
      <c r="J33" s="140">
        <v>1474</v>
      </c>
      <c r="K33" s="114">
        <v>45</v>
      </c>
      <c r="L33" s="116">
        <v>3.0529172320217097</v>
      </c>
    </row>
    <row r="34" spans="1:12" s="110" customFormat="1" ht="15" customHeight="1" x14ac:dyDescent="0.2">
      <c r="A34" s="120"/>
      <c r="B34" s="119"/>
      <c r="C34" s="258" t="s">
        <v>107</v>
      </c>
      <c r="E34" s="113">
        <v>61.220321674751084</v>
      </c>
      <c r="F34" s="114">
        <v>2398</v>
      </c>
      <c r="G34" s="114">
        <v>2495</v>
      </c>
      <c r="H34" s="114">
        <v>2466</v>
      </c>
      <c r="I34" s="114">
        <v>2503</v>
      </c>
      <c r="J34" s="140">
        <v>2463</v>
      </c>
      <c r="K34" s="114">
        <v>-65</v>
      </c>
      <c r="L34" s="116">
        <v>-2.6390580592773043</v>
      </c>
    </row>
    <row r="35" spans="1:12" s="110" customFormat="1" ht="24" customHeight="1" x14ac:dyDescent="0.2">
      <c r="A35" s="604" t="s">
        <v>192</v>
      </c>
      <c r="B35" s="605"/>
      <c r="C35" s="605"/>
      <c r="D35" s="606"/>
      <c r="E35" s="113">
        <v>20.111948331539288</v>
      </c>
      <c r="F35" s="114">
        <v>4671</v>
      </c>
      <c r="G35" s="114">
        <v>4848</v>
      </c>
      <c r="H35" s="114">
        <v>4836</v>
      </c>
      <c r="I35" s="114">
        <v>5014</v>
      </c>
      <c r="J35" s="114">
        <v>4801</v>
      </c>
      <c r="K35" s="318">
        <v>-130</v>
      </c>
      <c r="L35" s="319">
        <v>-2.7077692147469277</v>
      </c>
    </row>
    <row r="36" spans="1:12" s="110" customFormat="1" ht="15" customHeight="1" x14ac:dyDescent="0.2">
      <c r="A36" s="120"/>
      <c r="B36" s="119"/>
      <c r="C36" s="258" t="s">
        <v>106</v>
      </c>
      <c r="E36" s="113">
        <v>38.235923785056734</v>
      </c>
      <c r="F36" s="114">
        <v>1786</v>
      </c>
      <c r="G36" s="114">
        <v>1791</v>
      </c>
      <c r="H36" s="114">
        <v>1831</v>
      </c>
      <c r="I36" s="114">
        <v>1883</v>
      </c>
      <c r="J36" s="114">
        <v>1730</v>
      </c>
      <c r="K36" s="318">
        <v>56</v>
      </c>
      <c r="L36" s="116">
        <v>3.2369942196531793</v>
      </c>
    </row>
    <row r="37" spans="1:12" s="110" customFormat="1" ht="15" customHeight="1" x14ac:dyDescent="0.2">
      <c r="A37" s="120"/>
      <c r="B37" s="119"/>
      <c r="C37" s="258" t="s">
        <v>107</v>
      </c>
      <c r="E37" s="113">
        <v>61.764076214943266</v>
      </c>
      <c r="F37" s="114">
        <v>2885</v>
      </c>
      <c r="G37" s="114">
        <v>3057</v>
      </c>
      <c r="H37" s="114">
        <v>3005</v>
      </c>
      <c r="I37" s="114">
        <v>3131</v>
      </c>
      <c r="J37" s="140">
        <v>3071</v>
      </c>
      <c r="K37" s="114">
        <v>-186</v>
      </c>
      <c r="L37" s="116">
        <v>-6.0566590687072619</v>
      </c>
    </row>
    <row r="38" spans="1:12" s="110" customFormat="1" ht="15" customHeight="1" x14ac:dyDescent="0.2">
      <c r="A38" s="120"/>
      <c r="B38" s="119" t="s">
        <v>328</v>
      </c>
      <c r="C38" s="258"/>
      <c r="E38" s="113">
        <v>57.562970936490849</v>
      </c>
      <c r="F38" s="114">
        <v>13369</v>
      </c>
      <c r="G38" s="114">
        <v>13793</v>
      </c>
      <c r="H38" s="114">
        <v>13740</v>
      </c>
      <c r="I38" s="114">
        <v>13785</v>
      </c>
      <c r="J38" s="140">
        <v>13544</v>
      </c>
      <c r="K38" s="114">
        <v>-175</v>
      </c>
      <c r="L38" s="116">
        <v>-1.2920850561134081</v>
      </c>
    </row>
    <row r="39" spans="1:12" s="110" customFormat="1" ht="15" customHeight="1" x14ac:dyDescent="0.2">
      <c r="A39" s="120"/>
      <c r="B39" s="119"/>
      <c r="C39" s="258" t="s">
        <v>106</v>
      </c>
      <c r="E39" s="113">
        <v>39.965592041289554</v>
      </c>
      <c r="F39" s="115">
        <v>5343</v>
      </c>
      <c r="G39" s="114">
        <v>5489</v>
      </c>
      <c r="H39" s="114">
        <v>5504</v>
      </c>
      <c r="I39" s="114">
        <v>5539</v>
      </c>
      <c r="J39" s="140">
        <v>5361</v>
      </c>
      <c r="K39" s="114">
        <v>-18</v>
      </c>
      <c r="L39" s="116">
        <v>-0.33575825405707893</v>
      </c>
    </row>
    <row r="40" spans="1:12" s="110" customFormat="1" ht="15" customHeight="1" x14ac:dyDescent="0.2">
      <c r="A40" s="120"/>
      <c r="B40" s="119"/>
      <c r="C40" s="258" t="s">
        <v>107</v>
      </c>
      <c r="E40" s="113">
        <v>60.034407958710446</v>
      </c>
      <c r="F40" s="115">
        <v>8026</v>
      </c>
      <c r="G40" s="114">
        <v>8304</v>
      </c>
      <c r="H40" s="114">
        <v>8236</v>
      </c>
      <c r="I40" s="114">
        <v>8246</v>
      </c>
      <c r="J40" s="140">
        <v>8183</v>
      </c>
      <c r="K40" s="114">
        <v>-157</v>
      </c>
      <c r="L40" s="116">
        <v>-1.9186117560796774</v>
      </c>
    </row>
    <row r="41" spans="1:12" s="110" customFormat="1" ht="15" customHeight="1" x14ac:dyDescent="0.2">
      <c r="A41" s="120"/>
      <c r="B41" s="320" t="s">
        <v>516</v>
      </c>
      <c r="C41" s="258"/>
      <c r="E41" s="113">
        <v>7.4015069967707214</v>
      </c>
      <c r="F41" s="115">
        <v>1719</v>
      </c>
      <c r="G41" s="114">
        <v>1752</v>
      </c>
      <c r="H41" s="114">
        <v>1754</v>
      </c>
      <c r="I41" s="114">
        <v>1733</v>
      </c>
      <c r="J41" s="140">
        <v>1659</v>
      </c>
      <c r="K41" s="114">
        <v>60</v>
      </c>
      <c r="L41" s="116">
        <v>3.6166365280289332</v>
      </c>
    </row>
    <row r="42" spans="1:12" s="110" customFormat="1" ht="15" customHeight="1" x14ac:dyDescent="0.2">
      <c r="A42" s="120"/>
      <c r="B42" s="119"/>
      <c r="C42" s="268" t="s">
        <v>106</v>
      </c>
      <c r="D42" s="182"/>
      <c r="E42" s="113">
        <v>42.466550319953463</v>
      </c>
      <c r="F42" s="115">
        <v>730</v>
      </c>
      <c r="G42" s="114">
        <v>740</v>
      </c>
      <c r="H42" s="114">
        <v>756</v>
      </c>
      <c r="I42" s="114">
        <v>737</v>
      </c>
      <c r="J42" s="140">
        <v>710</v>
      </c>
      <c r="K42" s="114">
        <v>20</v>
      </c>
      <c r="L42" s="116">
        <v>2.816901408450704</v>
      </c>
    </row>
    <row r="43" spans="1:12" s="110" customFormat="1" ht="15" customHeight="1" x14ac:dyDescent="0.2">
      <c r="A43" s="120"/>
      <c r="B43" s="119"/>
      <c r="C43" s="268" t="s">
        <v>107</v>
      </c>
      <c r="D43" s="182"/>
      <c r="E43" s="113">
        <v>57.533449680046537</v>
      </c>
      <c r="F43" s="115">
        <v>989</v>
      </c>
      <c r="G43" s="114">
        <v>1012</v>
      </c>
      <c r="H43" s="114">
        <v>998</v>
      </c>
      <c r="I43" s="114">
        <v>996</v>
      </c>
      <c r="J43" s="140">
        <v>949</v>
      </c>
      <c r="K43" s="114">
        <v>40</v>
      </c>
      <c r="L43" s="116">
        <v>4.2149631190727082</v>
      </c>
    </row>
    <row r="44" spans="1:12" s="110" customFormat="1" ht="15" customHeight="1" x14ac:dyDescent="0.2">
      <c r="A44" s="120"/>
      <c r="B44" s="119" t="s">
        <v>205</v>
      </c>
      <c r="C44" s="268"/>
      <c r="D44" s="182"/>
      <c r="E44" s="113">
        <v>14.923573735199138</v>
      </c>
      <c r="F44" s="115">
        <v>3466</v>
      </c>
      <c r="G44" s="114">
        <v>3665</v>
      </c>
      <c r="H44" s="114">
        <v>3657</v>
      </c>
      <c r="I44" s="114">
        <v>3666</v>
      </c>
      <c r="J44" s="140">
        <v>3709</v>
      </c>
      <c r="K44" s="114">
        <v>-243</v>
      </c>
      <c r="L44" s="116">
        <v>-6.5516311674305747</v>
      </c>
    </row>
    <row r="45" spans="1:12" s="110" customFormat="1" ht="15" customHeight="1" x14ac:dyDescent="0.2">
      <c r="A45" s="120"/>
      <c r="B45" s="119"/>
      <c r="C45" s="268" t="s">
        <v>106</v>
      </c>
      <c r="D45" s="182"/>
      <c r="E45" s="113">
        <v>33.554529717253317</v>
      </c>
      <c r="F45" s="115">
        <v>1163</v>
      </c>
      <c r="G45" s="114">
        <v>1218</v>
      </c>
      <c r="H45" s="114">
        <v>1201</v>
      </c>
      <c r="I45" s="114">
        <v>1202</v>
      </c>
      <c r="J45" s="140">
        <v>1214</v>
      </c>
      <c r="K45" s="114">
        <v>-51</v>
      </c>
      <c r="L45" s="116">
        <v>-4.2009884678747937</v>
      </c>
    </row>
    <row r="46" spans="1:12" s="110" customFormat="1" ht="15" customHeight="1" x14ac:dyDescent="0.2">
      <c r="A46" s="123"/>
      <c r="B46" s="124"/>
      <c r="C46" s="260" t="s">
        <v>107</v>
      </c>
      <c r="D46" s="261"/>
      <c r="E46" s="125">
        <v>66.445470282746683</v>
      </c>
      <c r="F46" s="143">
        <v>2303</v>
      </c>
      <c r="G46" s="144">
        <v>2447</v>
      </c>
      <c r="H46" s="144">
        <v>2456</v>
      </c>
      <c r="I46" s="144">
        <v>2464</v>
      </c>
      <c r="J46" s="145">
        <v>2495</v>
      </c>
      <c r="K46" s="144">
        <v>-192</v>
      </c>
      <c r="L46" s="146">
        <v>-7.6953907815631259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23225</v>
      </c>
      <c r="E11" s="114">
        <v>24058</v>
      </c>
      <c r="F11" s="114">
        <v>23987</v>
      </c>
      <c r="G11" s="114">
        <v>24198</v>
      </c>
      <c r="H11" s="140">
        <v>23713</v>
      </c>
      <c r="I11" s="115">
        <v>-488</v>
      </c>
      <c r="J11" s="116">
        <v>-2.0579429005187029</v>
      </c>
    </row>
    <row r="12" spans="1:15" s="110" customFormat="1" ht="24.95" customHeight="1" x14ac:dyDescent="0.2">
      <c r="A12" s="193" t="s">
        <v>132</v>
      </c>
      <c r="B12" s="194" t="s">
        <v>133</v>
      </c>
      <c r="C12" s="113">
        <v>0.93433799784714744</v>
      </c>
      <c r="D12" s="115">
        <v>217</v>
      </c>
      <c r="E12" s="114">
        <v>205</v>
      </c>
      <c r="F12" s="114">
        <v>197</v>
      </c>
      <c r="G12" s="114">
        <v>191</v>
      </c>
      <c r="H12" s="140">
        <v>181</v>
      </c>
      <c r="I12" s="115">
        <v>36</v>
      </c>
      <c r="J12" s="116">
        <v>19.88950276243094</v>
      </c>
    </row>
    <row r="13" spans="1:15" s="110" customFormat="1" ht="24.95" customHeight="1" x14ac:dyDescent="0.2">
      <c r="A13" s="193" t="s">
        <v>134</v>
      </c>
      <c r="B13" s="199" t="s">
        <v>214</v>
      </c>
      <c r="C13" s="113">
        <v>0.46071044133476857</v>
      </c>
      <c r="D13" s="115">
        <v>107</v>
      </c>
      <c r="E13" s="114">
        <v>101</v>
      </c>
      <c r="F13" s="114">
        <v>107</v>
      </c>
      <c r="G13" s="114">
        <v>104</v>
      </c>
      <c r="H13" s="140">
        <v>109</v>
      </c>
      <c r="I13" s="115">
        <v>-2</v>
      </c>
      <c r="J13" s="116">
        <v>-1.834862385321101</v>
      </c>
    </row>
    <row r="14" spans="1:15" s="287" customFormat="1" ht="24.95" customHeight="1" x14ac:dyDescent="0.2">
      <c r="A14" s="193" t="s">
        <v>215</v>
      </c>
      <c r="B14" s="199" t="s">
        <v>137</v>
      </c>
      <c r="C14" s="113">
        <v>14.484391819160388</v>
      </c>
      <c r="D14" s="115">
        <v>3364</v>
      </c>
      <c r="E14" s="114">
        <v>3521</v>
      </c>
      <c r="F14" s="114">
        <v>3507</v>
      </c>
      <c r="G14" s="114">
        <v>3597</v>
      </c>
      <c r="H14" s="140">
        <v>3597</v>
      </c>
      <c r="I14" s="115">
        <v>-233</v>
      </c>
      <c r="J14" s="116">
        <v>-6.4776202390881288</v>
      </c>
      <c r="K14" s="110"/>
      <c r="L14" s="110"/>
      <c r="M14" s="110"/>
      <c r="N14" s="110"/>
      <c r="O14" s="110"/>
    </row>
    <row r="15" spans="1:15" s="110" customFormat="1" ht="24.95" customHeight="1" x14ac:dyDescent="0.2">
      <c r="A15" s="193" t="s">
        <v>216</v>
      </c>
      <c r="B15" s="199" t="s">
        <v>217</v>
      </c>
      <c r="C15" s="113">
        <v>4.8998923573735196</v>
      </c>
      <c r="D15" s="115">
        <v>1138</v>
      </c>
      <c r="E15" s="114">
        <v>1193</v>
      </c>
      <c r="F15" s="114">
        <v>1157</v>
      </c>
      <c r="G15" s="114">
        <v>1180</v>
      </c>
      <c r="H15" s="140">
        <v>1172</v>
      </c>
      <c r="I15" s="115">
        <v>-34</v>
      </c>
      <c r="J15" s="116">
        <v>-2.901023890784983</v>
      </c>
    </row>
    <row r="16" spans="1:15" s="287" customFormat="1" ht="24.95" customHeight="1" x14ac:dyDescent="0.2">
      <c r="A16" s="193" t="s">
        <v>218</v>
      </c>
      <c r="B16" s="199" t="s">
        <v>141</v>
      </c>
      <c r="C16" s="113">
        <v>8.2109795479009691</v>
      </c>
      <c r="D16" s="115">
        <v>1907</v>
      </c>
      <c r="E16" s="114">
        <v>2010</v>
      </c>
      <c r="F16" s="114">
        <v>2031</v>
      </c>
      <c r="G16" s="114">
        <v>2080</v>
      </c>
      <c r="H16" s="140">
        <v>2100</v>
      </c>
      <c r="I16" s="115">
        <v>-193</v>
      </c>
      <c r="J16" s="116">
        <v>-9.1904761904761898</v>
      </c>
      <c r="K16" s="110"/>
      <c r="L16" s="110"/>
      <c r="M16" s="110"/>
      <c r="N16" s="110"/>
      <c r="O16" s="110"/>
    </row>
    <row r="17" spans="1:15" s="110" customFormat="1" ht="24.95" customHeight="1" x14ac:dyDescent="0.2">
      <c r="A17" s="193" t="s">
        <v>142</v>
      </c>
      <c r="B17" s="199" t="s">
        <v>220</v>
      </c>
      <c r="C17" s="113">
        <v>1.3735199138858989</v>
      </c>
      <c r="D17" s="115">
        <v>319</v>
      </c>
      <c r="E17" s="114">
        <v>318</v>
      </c>
      <c r="F17" s="114">
        <v>319</v>
      </c>
      <c r="G17" s="114">
        <v>337</v>
      </c>
      <c r="H17" s="140">
        <v>325</v>
      </c>
      <c r="I17" s="115">
        <v>-6</v>
      </c>
      <c r="J17" s="116">
        <v>-1.8461538461538463</v>
      </c>
    </row>
    <row r="18" spans="1:15" s="287" customFormat="1" ht="24.95" customHeight="1" x14ac:dyDescent="0.2">
      <c r="A18" s="201" t="s">
        <v>144</v>
      </c>
      <c r="B18" s="202" t="s">
        <v>145</v>
      </c>
      <c r="C18" s="113">
        <v>5.0807319698600644</v>
      </c>
      <c r="D18" s="115">
        <v>1180</v>
      </c>
      <c r="E18" s="114">
        <v>1155</v>
      </c>
      <c r="F18" s="114">
        <v>1135</v>
      </c>
      <c r="G18" s="114">
        <v>1146</v>
      </c>
      <c r="H18" s="140">
        <v>1120</v>
      </c>
      <c r="I18" s="115">
        <v>60</v>
      </c>
      <c r="J18" s="116">
        <v>5.3571428571428568</v>
      </c>
      <c r="K18" s="110"/>
      <c r="L18" s="110"/>
      <c r="M18" s="110"/>
      <c r="N18" s="110"/>
      <c r="O18" s="110"/>
    </row>
    <row r="19" spans="1:15" s="110" customFormat="1" ht="24.95" customHeight="1" x14ac:dyDescent="0.2">
      <c r="A19" s="193" t="s">
        <v>146</v>
      </c>
      <c r="B19" s="199" t="s">
        <v>147</v>
      </c>
      <c r="C19" s="113">
        <v>16.176533907427341</v>
      </c>
      <c r="D19" s="115">
        <v>3757</v>
      </c>
      <c r="E19" s="114">
        <v>3906</v>
      </c>
      <c r="F19" s="114">
        <v>3831</v>
      </c>
      <c r="G19" s="114">
        <v>3884</v>
      </c>
      <c r="H19" s="140">
        <v>3835</v>
      </c>
      <c r="I19" s="115">
        <v>-78</v>
      </c>
      <c r="J19" s="116">
        <v>-2.0338983050847457</v>
      </c>
    </row>
    <row r="20" spans="1:15" s="287" customFormat="1" ht="24.95" customHeight="1" x14ac:dyDescent="0.2">
      <c r="A20" s="193" t="s">
        <v>148</v>
      </c>
      <c r="B20" s="199" t="s">
        <v>149</v>
      </c>
      <c r="C20" s="113">
        <v>6.1054897739504845</v>
      </c>
      <c r="D20" s="115">
        <v>1418</v>
      </c>
      <c r="E20" s="114">
        <v>1432</v>
      </c>
      <c r="F20" s="114">
        <v>1422</v>
      </c>
      <c r="G20" s="114">
        <v>1417</v>
      </c>
      <c r="H20" s="140">
        <v>1411</v>
      </c>
      <c r="I20" s="115">
        <v>7</v>
      </c>
      <c r="J20" s="116">
        <v>0.49610205527994328</v>
      </c>
      <c r="K20" s="110"/>
      <c r="L20" s="110"/>
      <c r="M20" s="110"/>
      <c r="N20" s="110"/>
      <c r="O20" s="110"/>
    </row>
    <row r="21" spans="1:15" s="110" customFormat="1" ht="24.95" customHeight="1" x14ac:dyDescent="0.2">
      <c r="A21" s="201" t="s">
        <v>150</v>
      </c>
      <c r="B21" s="202" t="s">
        <v>151</v>
      </c>
      <c r="C21" s="113">
        <v>10.44994617868676</v>
      </c>
      <c r="D21" s="115">
        <v>2427</v>
      </c>
      <c r="E21" s="114">
        <v>2777</v>
      </c>
      <c r="F21" s="114">
        <v>2794</v>
      </c>
      <c r="G21" s="114">
        <v>2838</v>
      </c>
      <c r="H21" s="140">
        <v>2711</v>
      </c>
      <c r="I21" s="115">
        <v>-284</v>
      </c>
      <c r="J21" s="116">
        <v>-10.475839173736629</v>
      </c>
    </row>
    <row r="22" spans="1:15" s="110" customFormat="1" ht="24.95" customHeight="1" x14ac:dyDescent="0.2">
      <c r="A22" s="201" t="s">
        <v>152</v>
      </c>
      <c r="B22" s="199" t="s">
        <v>153</v>
      </c>
      <c r="C22" s="113">
        <v>1.317545748116254</v>
      </c>
      <c r="D22" s="115">
        <v>306</v>
      </c>
      <c r="E22" s="114">
        <v>311</v>
      </c>
      <c r="F22" s="114">
        <v>318</v>
      </c>
      <c r="G22" s="114">
        <v>308</v>
      </c>
      <c r="H22" s="140">
        <v>310</v>
      </c>
      <c r="I22" s="115">
        <v>-4</v>
      </c>
      <c r="J22" s="116">
        <v>-1.2903225806451613</v>
      </c>
    </row>
    <row r="23" spans="1:15" s="110" customFormat="1" ht="24.95" customHeight="1" x14ac:dyDescent="0.2">
      <c r="A23" s="193" t="s">
        <v>154</v>
      </c>
      <c r="B23" s="199" t="s">
        <v>155</v>
      </c>
      <c r="C23" s="113">
        <v>1.1453175457481162</v>
      </c>
      <c r="D23" s="115">
        <v>266</v>
      </c>
      <c r="E23" s="114">
        <v>263</v>
      </c>
      <c r="F23" s="114">
        <v>264</v>
      </c>
      <c r="G23" s="114">
        <v>258</v>
      </c>
      <c r="H23" s="140">
        <v>253</v>
      </c>
      <c r="I23" s="115">
        <v>13</v>
      </c>
      <c r="J23" s="116">
        <v>5.1383399209486162</v>
      </c>
    </row>
    <row r="24" spans="1:15" s="110" customFormat="1" ht="24.95" customHeight="1" x14ac:dyDescent="0.2">
      <c r="A24" s="193" t="s">
        <v>156</v>
      </c>
      <c r="B24" s="199" t="s">
        <v>221</v>
      </c>
      <c r="C24" s="113">
        <v>9.2357373519913892</v>
      </c>
      <c r="D24" s="115">
        <v>2145</v>
      </c>
      <c r="E24" s="114">
        <v>2180</v>
      </c>
      <c r="F24" s="114">
        <v>2165</v>
      </c>
      <c r="G24" s="114">
        <v>2154</v>
      </c>
      <c r="H24" s="140">
        <v>2107</v>
      </c>
      <c r="I24" s="115">
        <v>38</v>
      </c>
      <c r="J24" s="116">
        <v>1.8035121025154248</v>
      </c>
    </row>
    <row r="25" spans="1:15" s="110" customFormat="1" ht="24.95" customHeight="1" x14ac:dyDescent="0.2">
      <c r="A25" s="193" t="s">
        <v>222</v>
      </c>
      <c r="B25" s="204" t="s">
        <v>159</v>
      </c>
      <c r="C25" s="113">
        <v>8.5511302475780404</v>
      </c>
      <c r="D25" s="115">
        <v>1986</v>
      </c>
      <c r="E25" s="114">
        <v>1976</v>
      </c>
      <c r="F25" s="114">
        <v>1970</v>
      </c>
      <c r="G25" s="114">
        <v>1986</v>
      </c>
      <c r="H25" s="140">
        <v>1883</v>
      </c>
      <c r="I25" s="115">
        <v>103</v>
      </c>
      <c r="J25" s="116">
        <v>5.469994689325544</v>
      </c>
    </row>
    <row r="26" spans="1:15" s="110" customFormat="1" ht="24.95" customHeight="1" x14ac:dyDescent="0.2">
      <c r="A26" s="201">
        <v>782.78300000000002</v>
      </c>
      <c r="B26" s="203" t="s">
        <v>160</v>
      </c>
      <c r="C26" s="113">
        <v>0.16792249730893433</v>
      </c>
      <c r="D26" s="115">
        <v>39</v>
      </c>
      <c r="E26" s="114">
        <v>107</v>
      </c>
      <c r="F26" s="114">
        <v>125</v>
      </c>
      <c r="G26" s="114">
        <v>143</v>
      </c>
      <c r="H26" s="140">
        <v>142</v>
      </c>
      <c r="I26" s="115">
        <v>-103</v>
      </c>
      <c r="J26" s="116">
        <v>-72.535211267605632</v>
      </c>
    </row>
    <row r="27" spans="1:15" s="110" customFormat="1" ht="24.95" customHeight="1" x14ac:dyDescent="0.2">
      <c r="A27" s="193" t="s">
        <v>161</v>
      </c>
      <c r="B27" s="199" t="s">
        <v>162</v>
      </c>
      <c r="C27" s="113">
        <v>3.5995694294940797</v>
      </c>
      <c r="D27" s="115">
        <v>836</v>
      </c>
      <c r="E27" s="114">
        <v>816</v>
      </c>
      <c r="F27" s="114">
        <v>814</v>
      </c>
      <c r="G27" s="114">
        <v>801</v>
      </c>
      <c r="H27" s="140">
        <v>796</v>
      </c>
      <c r="I27" s="115">
        <v>40</v>
      </c>
      <c r="J27" s="116">
        <v>5.025125628140704</v>
      </c>
    </row>
    <row r="28" spans="1:15" s="110" customFormat="1" ht="24.95" customHeight="1" x14ac:dyDescent="0.2">
      <c r="A28" s="193" t="s">
        <v>163</v>
      </c>
      <c r="B28" s="199" t="s">
        <v>164</v>
      </c>
      <c r="C28" s="113">
        <v>1.55005382131324</v>
      </c>
      <c r="D28" s="115">
        <v>360</v>
      </c>
      <c r="E28" s="114">
        <v>358</v>
      </c>
      <c r="F28" s="114">
        <v>359</v>
      </c>
      <c r="G28" s="114">
        <v>378</v>
      </c>
      <c r="H28" s="140">
        <v>357</v>
      </c>
      <c r="I28" s="115">
        <v>3</v>
      </c>
      <c r="J28" s="116">
        <v>0.84033613445378152</v>
      </c>
    </row>
    <row r="29" spans="1:15" s="110" customFormat="1" ht="24.95" customHeight="1" x14ac:dyDescent="0.2">
      <c r="A29" s="193">
        <v>86</v>
      </c>
      <c r="B29" s="199" t="s">
        <v>165</v>
      </c>
      <c r="C29" s="113">
        <v>5.2701829924650161</v>
      </c>
      <c r="D29" s="115">
        <v>1224</v>
      </c>
      <c r="E29" s="114">
        <v>1259</v>
      </c>
      <c r="F29" s="114">
        <v>1282</v>
      </c>
      <c r="G29" s="114">
        <v>1295</v>
      </c>
      <c r="H29" s="140">
        <v>1286</v>
      </c>
      <c r="I29" s="115">
        <v>-62</v>
      </c>
      <c r="J29" s="116">
        <v>-4.8211508553654747</v>
      </c>
    </row>
    <row r="30" spans="1:15" s="110" customFormat="1" ht="24.95" customHeight="1" x14ac:dyDescent="0.2">
      <c r="A30" s="193">
        <v>87.88</v>
      </c>
      <c r="B30" s="204" t="s">
        <v>166</v>
      </c>
      <c r="C30" s="113">
        <v>4.0861141011840685</v>
      </c>
      <c r="D30" s="115">
        <v>949</v>
      </c>
      <c r="E30" s="114">
        <v>950</v>
      </c>
      <c r="F30" s="114">
        <v>918</v>
      </c>
      <c r="G30" s="114">
        <v>919</v>
      </c>
      <c r="H30" s="140">
        <v>905</v>
      </c>
      <c r="I30" s="115">
        <v>44</v>
      </c>
      <c r="J30" s="116">
        <v>4.8618784530386741</v>
      </c>
    </row>
    <row r="31" spans="1:15" s="110" customFormat="1" ht="24.95" customHeight="1" x14ac:dyDescent="0.2">
      <c r="A31" s="193" t="s">
        <v>167</v>
      </c>
      <c r="B31" s="199" t="s">
        <v>168</v>
      </c>
      <c r="C31" s="113">
        <v>11.384284176533907</v>
      </c>
      <c r="D31" s="115">
        <v>2644</v>
      </c>
      <c r="E31" s="114">
        <v>2741</v>
      </c>
      <c r="F31" s="114">
        <v>2779</v>
      </c>
      <c r="G31" s="114">
        <v>2779</v>
      </c>
      <c r="H31" s="140">
        <v>2710</v>
      </c>
      <c r="I31" s="115">
        <v>-66</v>
      </c>
      <c r="J31" s="116">
        <v>-2.4354243542435423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0.93433799784714744</v>
      </c>
      <c r="D34" s="115">
        <v>217</v>
      </c>
      <c r="E34" s="114">
        <v>205</v>
      </c>
      <c r="F34" s="114">
        <v>197</v>
      </c>
      <c r="G34" s="114">
        <v>191</v>
      </c>
      <c r="H34" s="140">
        <v>181</v>
      </c>
      <c r="I34" s="115">
        <v>36</v>
      </c>
      <c r="J34" s="116">
        <v>19.88950276243094</v>
      </c>
    </row>
    <row r="35" spans="1:10" s="110" customFormat="1" ht="24.95" customHeight="1" x14ac:dyDescent="0.2">
      <c r="A35" s="292" t="s">
        <v>171</v>
      </c>
      <c r="B35" s="293" t="s">
        <v>172</v>
      </c>
      <c r="C35" s="113">
        <v>20.025834230355219</v>
      </c>
      <c r="D35" s="115">
        <v>4651</v>
      </c>
      <c r="E35" s="114">
        <v>4777</v>
      </c>
      <c r="F35" s="114">
        <v>4749</v>
      </c>
      <c r="G35" s="114">
        <v>4847</v>
      </c>
      <c r="H35" s="140">
        <v>4826</v>
      </c>
      <c r="I35" s="115">
        <v>-175</v>
      </c>
      <c r="J35" s="116">
        <v>-3.6261914629092415</v>
      </c>
    </row>
    <row r="36" spans="1:10" s="110" customFormat="1" ht="24.95" customHeight="1" x14ac:dyDescent="0.2">
      <c r="A36" s="294" t="s">
        <v>173</v>
      </c>
      <c r="B36" s="295" t="s">
        <v>174</v>
      </c>
      <c r="C36" s="125">
        <v>79.039827771797633</v>
      </c>
      <c r="D36" s="143">
        <v>18357</v>
      </c>
      <c r="E36" s="144">
        <v>19076</v>
      </c>
      <c r="F36" s="144">
        <v>19041</v>
      </c>
      <c r="G36" s="144">
        <v>19160</v>
      </c>
      <c r="H36" s="145">
        <v>18706</v>
      </c>
      <c r="I36" s="143">
        <v>-349</v>
      </c>
      <c r="J36" s="146">
        <v>-1.8657115364054313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23225</v>
      </c>
      <c r="F11" s="264">
        <v>24058</v>
      </c>
      <c r="G11" s="264">
        <v>23987</v>
      </c>
      <c r="H11" s="264">
        <v>24198</v>
      </c>
      <c r="I11" s="265">
        <v>23713</v>
      </c>
      <c r="J11" s="263">
        <v>-488</v>
      </c>
      <c r="K11" s="266">
        <v>-2.0579429005187029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42.596340150699675</v>
      </c>
      <c r="E13" s="115">
        <v>9893</v>
      </c>
      <c r="F13" s="114">
        <v>10321</v>
      </c>
      <c r="G13" s="114">
        <v>10336</v>
      </c>
      <c r="H13" s="114">
        <v>10472</v>
      </c>
      <c r="I13" s="140">
        <v>10275</v>
      </c>
      <c r="J13" s="115">
        <v>-382</v>
      </c>
      <c r="K13" s="116">
        <v>-3.7177615571776155</v>
      </c>
    </row>
    <row r="14" spans="1:15" ht="15.95" customHeight="1" x14ac:dyDescent="0.2">
      <c r="A14" s="306" t="s">
        <v>230</v>
      </c>
      <c r="B14" s="307"/>
      <c r="C14" s="308"/>
      <c r="D14" s="113">
        <v>46.234660925726587</v>
      </c>
      <c r="E14" s="115">
        <v>10738</v>
      </c>
      <c r="F14" s="114">
        <v>11113</v>
      </c>
      <c r="G14" s="114">
        <v>11017</v>
      </c>
      <c r="H14" s="114">
        <v>11112</v>
      </c>
      <c r="I14" s="140">
        <v>10911</v>
      </c>
      <c r="J14" s="115">
        <v>-173</v>
      </c>
      <c r="K14" s="116">
        <v>-1.5855558610576483</v>
      </c>
    </row>
    <row r="15" spans="1:15" ht="15.95" customHeight="1" x14ac:dyDescent="0.2">
      <c r="A15" s="306" t="s">
        <v>231</v>
      </c>
      <c r="B15" s="307"/>
      <c r="C15" s="308"/>
      <c r="D15" s="113">
        <v>5.498385360602799</v>
      </c>
      <c r="E15" s="115">
        <v>1277</v>
      </c>
      <c r="F15" s="114">
        <v>1266</v>
      </c>
      <c r="G15" s="114">
        <v>1287</v>
      </c>
      <c r="H15" s="114">
        <v>1247</v>
      </c>
      <c r="I15" s="140">
        <v>1184</v>
      </c>
      <c r="J15" s="115">
        <v>93</v>
      </c>
      <c r="K15" s="116">
        <v>7.8547297297297298</v>
      </c>
    </row>
    <row r="16" spans="1:15" ht="15.95" customHeight="1" x14ac:dyDescent="0.2">
      <c r="A16" s="306" t="s">
        <v>232</v>
      </c>
      <c r="B16" s="307"/>
      <c r="C16" s="308"/>
      <c r="D16" s="113">
        <v>2.264800861141012</v>
      </c>
      <c r="E16" s="115">
        <v>526</v>
      </c>
      <c r="F16" s="114">
        <v>535</v>
      </c>
      <c r="G16" s="114">
        <v>530</v>
      </c>
      <c r="H16" s="114">
        <v>536</v>
      </c>
      <c r="I16" s="140">
        <v>530</v>
      </c>
      <c r="J16" s="115">
        <v>-4</v>
      </c>
      <c r="K16" s="116">
        <v>-0.75471698113207553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0.9773950484391819</v>
      </c>
      <c r="E18" s="115">
        <v>227</v>
      </c>
      <c r="F18" s="114">
        <v>211</v>
      </c>
      <c r="G18" s="114">
        <v>199</v>
      </c>
      <c r="H18" s="114">
        <v>200</v>
      </c>
      <c r="I18" s="140">
        <v>197</v>
      </c>
      <c r="J18" s="115">
        <v>30</v>
      </c>
      <c r="K18" s="116">
        <v>15.228426395939087</v>
      </c>
    </row>
    <row r="19" spans="1:11" ht="14.1" customHeight="1" x14ac:dyDescent="0.2">
      <c r="A19" s="306" t="s">
        <v>235</v>
      </c>
      <c r="B19" s="307" t="s">
        <v>236</v>
      </c>
      <c r="C19" s="308"/>
      <c r="D19" s="113">
        <v>0.55543595263724432</v>
      </c>
      <c r="E19" s="115">
        <v>129</v>
      </c>
      <c r="F19" s="114">
        <v>123</v>
      </c>
      <c r="G19" s="114">
        <v>118</v>
      </c>
      <c r="H19" s="114">
        <v>117</v>
      </c>
      <c r="I19" s="140">
        <v>115</v>
      </c>
      <c r="J19" s="115">
        <v>14</v>
      </c>
      <c r="K19" s="116">
        <v>12.173913043478262</v>
      </c>
    </row>
    <row r="20" spans="1:11" ht="14.1" customHeight="1" x14ac:dyDescent="0.2">
      <c r="A20" s="306">
        <v>12</v>
      </c>
      <c r="B20" s="307" t="s">
        <v>237</v>
      </c>
      <c r="C20" s="308"/>
      <c r="D20" s="113">
        <v>1.016146393972013</v>
      </c>
      <c r="E20" s="115">
        <v>236</v>
      </c>
      <c r="F20" s="114">
        <v>244</v>
      </c>
      <c r="G20" s="114">
        <v>258</v>
      </c>
      <c r="H20" s="114">
        <v>249</v>
      </c>
      <c r="I20" s="140">
        <v>245</v>
      </c>
      <c r="J20" s="115">
        <v>-9</v>
      </c>
      <c r="K20" s="116">
        <v>-3.6734693877551021</v>
      </c>
    </row>
    <row r="21" spans="1:11" ht="14.1" customHeight="1" x14ac:dyDescent="0.2">
      <c r="A21" s="306">
        <v>21</v>
      </c>
      <c r="B21" s="307" t="s">
        <v>238</v>
      </c>
      <c r="C21" s="308"/>
      <c r="D21" s="113">
        <v>0.18514531754574812</v>
      </c>
      <c r="E21" s="115">
        <v>43</v>
      </c>
      <c r="F21" s="114">
        <v>42</v>
      </c>
      <c r="G21" s="114">
        <v>43</v>
      </c>
      <c r="H21" s="114">
        <v>30</v>
      </c>
      <c r="I21" s="140">
        <v>25</v>
      </c>
      <c r="J21" s="115">
        <v>18</v>
      </c>
      <c r="K21" s="116">
        <v>72</v>
      </c>
    </row>
    <row r="22" spans="1:11" ht="14.1" customHeight="1" x14ac:dyDescent="0.2">
      <c r="A22" s="306">
        <v>22</v>
      </c>
      <c r="B22" s="307" t="s">
        <v>239</v>
      </c>
      <c r="C22" s="308"/>
      <c r="D22" s="113">
        <v>0.85683530678148545</v>
      </c>
      <c r="E22" s="115">
        <v>199</v>
      </c>
      <c r="F22" s="114">
        <v>206</v>
      </c>
      <c r="G22" s="114">
        <v>205</v>
      </c>
      <c r="H22" s="114">
        <v>211</v>
      </c>
      <c r="I22" s="140">
        <v>210</v>
      </c>
      <c r="J22" s="115">
        <v>-11</v>
      </c>
      <c r="K22" s="116">
        <v>-5.2380952380952381</v>
      </c>
    </row>
    <row r="23" spans="1:11" ht="14.1" customHeight="1" x14ac:dyDescent="0.2">
      <c r="A23" s="306">
        <v>23</v>
      </c>
      <c r="B23" s="307" t="s">
        <v>240</v>
      </c>
      <c r="C23" s="308"/>
      <c r="D23" s="113">
        <v>0.49085037674919269</v>
      </c>
      <c r="E23" s="115">
        <v>114</v>
      </c>
      <c r="F23" s="114">
        <v>108</v>
      </c>
      <c r="G23" s="114">
        <v>117</v>
      </c>
      <c r="H23" s="114">
        <v>113</v>
      </c>
      <c r="I23" s="140">
        <v>114</v>
      </c>
      <c r="J23" s="115">
        <v>0</v>
      </c>
      <c r="K23" s="116">
        <v>0</v>
      </c>
    </row>
    <row r="24" spans="1:11" ht="14.1" customHeight="1" x14ac:dyDescent="0.2">
      <c r="A24" s="306">
        <v>24</v>
      </c>
      <c r="B24" s="307" t="s">
        <v>241</v>
      </c>
      <c r="C24" s="308"/>
      <c r="D24" s="113">
        <v>2.8159311087190528</v>
      </c>
      <c r="E24" s="115">
        <v>654</v>
      </c>
      <c r="F24" s="114">
        <v>734</v>
      </c>
      <c r="G24" s="114">
        <v>781</v>
      </c>
      <c r="H24" s="114">
        <v>816</v>
      </c>
      <c r="I24" s="140">
        <v>807</v>
      </c>
      <c r="J24" s="115">
        <v>-153</v>
      </c>
      <c r="K24" s="116">
        <v>-18.959107806691449</v>
      </c>
    </row>
    <row r="25" spans="1:11" ht="14.1" customHeight="1" x14ac:dyDescent="0.2">
      <c r="A25" s="306">
        <v>25</v>
      </c>
      <c r="B25" s="307" t="s">
        <v>242</v>
      </c>
      <c r="C25" s="308"/>
      <c r="D25" s="113">
        <v>2.3509149623250809</v>
      </c>
      <c r="E25" s="115">
        <v>546</v>
      </c>
      <c r="F25" s="114">
        <v>558</v>
      </c>
      <c r="G25" s="114">
        <v>552</v>
      </c>
      <c r="H25" s="114">
        <v>573</v>
      </c>
      <c r="I25" s="140">
        <v>585</v>
      </c>
      <c r="J25" s="115">
        <v>-39</v>
      </c>
      <c r="K25" s="116">
        <v>-6.666666666666667</v>
      </c>
    </row>
    <row r="26" spans="1:11" ht="14.1" customHeight="1" x14ac:dyDescent="0.2">
      <c r="A26" s="306">
        <v>26</v>
      </c>
      <c r="B26" s="307" t="s">
        <v>243</v>
      </c>
      <c r="C26" s="308"/>
      <c r="D26" s="113">
        <v>1.093649085037675</v>
      </c>
      <c r="E26" s="115">
        <v>254</v>
      </c>
      <c r="F26" s="114">
        <v>247</v>
      </c>
      <c r="G26" s="114">
        <v>250</v>
      </c>
      <c r="H26" s="114">
        <v>262</v>
      </c>
      <c r="I26" s="140">
        <v>252</v>
      </c>
      <c r="J26" s="115">
        <v>2</v>
      </c>
      <c r="K26" s="116">
        <v>0.79365079365079361</v>
      </c>
    </row>
    <row r="27" spans="1:11" ht="14.1" customHeight="1" x14ac:dyDescent="0.2">
      <c r="A27" s="306">
        <v>27</v>
      </c>
      <c r="B27" s="307" t="s">
        <v>244</v>
      </c>
      <c r="C27" s="308"/>
      <c r="D27" s="113">
        <v>0.36167922497308935</v>
      </c>
      <c r="E27" s="115">
        <v>84</v>
      </c>
      <c r="F27" s="114">
        <v>97</v>
      </c>
      <c r="G27" s="114">
        <v>101</v>
      </c>
      <c r="H27" s="114">
        <v>107</v>
      </c>
      <c r="I27" s="140">
        <v>96</v>
      </c>
      <c r="J27" s="115">
        <v>-12</v>
      </c>
      <c r="K27" s="116">
        <v>-12.5</v>
      </c>
    </row>
    <row r="28" spans="1:11" ht="14.1" customHeight="1" x14ac:dyDescent="0.2">
      <c r="A28" s="306">
        <v>28</v>
      </c>
      <c r="B28" s="307" t="s">
        <v>245</v>
      </c>
      <c r="C28" s="308"/>
      <c r="D28" s="113">
        <v>0.32292787944025836</v>
      </c>
      <c r="E28" s="115">
        <v>75</v>
      </c>
      <c r="F28" s="114">
        <v>79</v>
      </c>
      <c r="G28" s="114">
        <v>78</v>
      </c>
      <c r="H28" s="114">
        <v>99</v>
      </c>
      <c r="I28" s="140">
        <v>99</v>
      </c>
      <c r="J28" s="115">
        <v>-24</v>
      </c>
      <c r="K28" s="116">
        <v>-24.242424242424242</v>
      </c>
    </row>
    <row r="29" spans="1:11" ht="14.1" customHeight="1" x14ac:dyDescent="0.2">
      <c r="A29" s="306">
        <v>29</v>
      </c>
      <c r="B29" s="307" t="s">
        <v>246</v>
      </c>
      <c r="C29" s="308"/>
      <c r="D29" s="113">
        <v>3.0828848223896661</v>
      </c>
      <c r="E29" s="115">
        <v>716</v>
      </c>
      <c r="F29" s="114">
        <v>767</v>
      </c>
      <c r="G29" s="114">
        <v>760</v>
      </c>
      <c r="H29" s="114">
        <v>756</v>
      </c>
      <c r="I29" s="140">
        <v>753</v>
      </c>
      <c r="J29" s="115">
        <v>-37</v>
      </c>
      <c r="K29" s="116">
        <v>-4.9136786188579018</v>
      </c>
    </row>
    <row r="30" spans="1:11" ht="14.1" customHeight="1" x14ac:dyDescent="0.2">
      <c r="A30" s="306" t="s">
        <v>247</v>
      </c>
      <c r="B30" s="307" t="s">
        <v>248</v>
      </c>
      <c r="C30" s="308"/>
      <c r="D30" s="113">
        <v>0.60710441334768572</v>
      </c>
      <c r="E30" s="115">
        <v>141</v>
      </c>
      <c r="F30" s="114" t="s">
        <v>513</v>
      </c>
      <c r="G30" s="114">
        <v>131</v>
      </c>
      <c r="H30" s="114">
        <v>124</v>
      </c>
      <c r="I30" s="140">
        <v>130</v>
      </c>
      <c r="J30" s="115">
        <v>11</v>
      </c>
      <c r="K30" s="116">
        <v>8.4615384615384617</v>
      </c>
    </row>
    <row r="31" spans="1:11" ht="14.1" customHeight="1" x14ac:dyDescent="0.2">
      <c r="A31" s="306" t="s">
        <v>249</v>
      </c>
      <c r="B31" s="307" t="s">
        <v>250</v>
      </c>
      <c r="C31" s="308"/>
      <c r="D31" s="113">
        <v>2.4628632938643702</v>
      </c>
      <c r="E31" s="115">
        <v>572</v>
      </c>
      <c r="F31" s="114">
        <v>631</v>
      </c>
      <c r="G31" s="114">
        <v>623</v>
      </c>
      <c r="H31" s="114">
        <v>628</v>
      </c>
      <c r="I31" s="140">
        <v>618</v>
      </c>
      <c r="J31" s="115">
        <v>-46</v>
      </c>
      <c r="K31" s="116">
        <v>-7.4433656957928802</v>
      </c>
    </row>
    <row r="32" spans="1:11" ht="14.1" customHeight="1" x14ac:dyDescent="0.2">
      <c r="A32" s="306">
        <v>31</v>
      </c>
      <c r="B32" s="307" t="s">
        <v>251</v>
      </c>
      <c r="C32" s="308"/>
      <c r="D32" s="113">
        <v>0.155005382131324</v>
      </c>
      <c r="E32" s="115">
        <v>36</v>
      </c>
      <c r="F32" s="114">
        <v>36</v>
      </c>
      <c r="G32" s="114">
        <v>35</v>
      </c>
      <c r="H32" s="114">
        <v>34</v>
      </c>
      <c r="I32" s="140">
        <v>35</v>
      </c>
      <c r="J32" s="115">
        <v>1</v>
      </c>
      <c r="K32" s="116">
        <v>2.8571428571428572</v>
      </c>
    </row>
    <row r="33" spans="1:11" ht="14.1" customHeight="1" x14ac:dyDescent="0.2">
      <c r="A33" s="306">
        <v>32</v>
      </c>
      <c r="B33" s="307" t="s">
        <v>252</v>
      </c>
      <c r="C33" s="308"/>
      <c r="D33" s="113">
        <v>0.80947255113024763</v>
      </c>
      <c r="E33" s="115">
        <v>188</v>
      </c>
      <c r="F33" s="114">
        <v>204</v>
      </c>
      <c r="G33" s="114">
        <v>206</v>
      </c>
      <c r="H33" s="114">
        <v>190</v>
      </c>
      <c r="I33" s="140">
        <v>190</v>
      </c>
      <c r="J33" s="115">
        <v>-2</v>
      </c>
      <c r="K33" s="116">
        <v>-1.0526315789473684</v>
      </c>
    </row>
    <row r="34" spans="1:11" ht="14.1" customHeight="1" x14ac:dyDescent="0.2">
      <c r="A34" s="306">
        <v>33</v>
      </c>
      <c r="B34" s="307" t="s">
        <v>253</v>
      </c>
      <c r="C34" s="308"/>
      <c r="D34" s="113">
        <v>0.62863293864370295</v>
      </c>
      <c r="E34" s="115">
        <v>146</v>
      </c>
      <c r="F34" s="114">
        <v>134</v>
      </c>
      <c r="G34" s="114">
        <v>135</v>
      </c>
      <c r="H34" s="114">
        <v>149</v>
      </c>
      <c r="I34" s="140">
        <v>141</v>
      </c>
      <c r="J34" s="115">
        <v>5</v>
      </c>
      <c r="K34" s="116">
        <v>3.5460992907801416</v>
      </c>
    </row>
    <row r="35" spans="1:11" ht="14.1" customHeight="1" x14ac:dyDescent="0.2">
      <c r="A35" s="306">
        <v>34</v>
      </c>
      <c r="B35" s="307" t="s">
        <v>254</v>
      </c>
      <c r="C35" s="308"/>
      <c r="D35" s="113">
        <v>4.7362755651237887</v>
      </c>
      <c r="E35" s="115">
        <v>1100</v>
      </c>
      <c r="F35" s="114">
        <v>1086</v>
      </c>
      <c r="G35" s="114">
        <v>1103</v>
      </c>
      <c r="H35" s="114">
        <v>1118</v>
      </c>
      <c r="I35" s="140">
        <v>1077</v>
      </c>
      <c r="J35" s="115">
        <v>23</v>
      </c>
      <c r="K35" s="116">
        <v>2.1355617455896008</v>
      </c>
    </row>
    <row r="36" spans="1:11" ht="14.1" customHeight="1" x14ac:dyDescent="0.2">
      <c r="A36" s="306">
        <v>41</v>
      </c>
      <c r="B36" s="307" t="s">
        <v>255</v>
      </c>
      <c r="C36" s="308"/>
      <c r="D36" s="113">
        <v>0.12055974165769645</v>
      </c>
      <c r="E36" s="115">
        <v>28</v>
      </c>
      <c r="F36" s="114">
        <v>33</v>
      </c>
      <c r="G36" s="114">
        <v>34</v>
      </c>
      <c r="H36" s="114">
        <v>36</v>
      </c>
      <c r="I36" s="140">
        <v>33</v>
      </c>
      <c r="J36" s="115">
        <v>-5</v>
      </c>
      <c r="K36" s="116">
        <v>-15.151515151515152</v>
      </c>
    </row>
    <row r="37" spans="1:11" ht="14.1" customHeight="1" x14ac:dyDescent="0.2">
      <c r="A37" s="306">
        <v>42</v>
      </c>
      <c r="B37" s="307" t="s">
        <v>256</v>
      </c>
      <c r="C37" s="308"/>
      <c r="D37" s="113">
        <v>3.4445640473627553E-2</v>
      </c>
      <c r="E37" s="115">
        <v>8</v>
      </c>
      <c r="F37" s="114">
        <v>8</v>
      </c>
      <c r="G37" s="114">
        <v>8</v>
      </c>
      <c r="H37" s="114">
        <v>10</v>
      </c>
      <c r="I37" s="140">
        <v>8</v>
      </c>
      <c r="J37" s="115">
        <v>0</v>
      </c>
      <c r="K37" s="116">
        <v>0</v>
      </c>
    </row>
    <row r="38" spans="1:11" ht="14.1" customHeight="1" x14ac:dyDescent="0.2">
      <c r="A38" s="306">
        <v>43</v>
      </c>
      <c r="B38" s="307" t="s">
        <v>257</v>
      </c>
      <c r="C38" s="308"/>
      <c r="D38" s="113">
        <v>0.4133476856835307</v>
      </c>
      <c r="E38" s="115">
        <v>96</v>
      </c>
      <c r="F38" s="114">
        <v>93</v>
      </c>
      <c r="G38" s="114">
        <v>93</v>
      </c>
      <c r="H38" s="114">
        <v>94</v>
      </c>
      <c r="I38" s="140">
        <v>97</v>
      </c>
      <c r="J38" s="115">
        <v>-1</v>
      </c>
      <c r="K38" s="116">
        <v>-1.0309278350515463</v>
      </c>
    </row>
    <row r="39" spans="1:11" ht="14.1" customHeight="1" x14ac:dyDescent="0.2">
      <c r="A39" s="306">
        <v>51</v>
      </c>
      <c r="B39" s="307" t="s">
        <v>258</v>
      </c>
      <c r="C39" s="308"/>
      <c r="D39" s="113">
        <v>7.2378902045209905</v>
      </c>
      <c r="E39" s="115">
        <v>1681</v>
      </c>
      <c r="F39" s="114">
        <v>1766</v>
      </c>
      <c r="G39" s="114">
        <v>1741</v>
      </c>
      <c r="H39" s="114">
        <v>1779</v>
      </c>
      <c r="I39" s="140">
        <v>1783</v>
      </c>
      <c r="J39" s="115">
        <v>-102</v>
      </c>
      <c r="K39" s="116">
        <v>-5.7206954570947843</v>
      </c>
    </row>
    <row r="40" spans="1:11" ht="14.1" customHeight="1" x14ac:dyDescent="0.2">
      <c r="A40" s="306" t="s">
        <v>259</v>
      </c>
      <c r="B40" s="307" t="s">
        <v>260</v>
      </c>
      <c r="C40" s="308"/>
      <c r="D40" s="113">
        <v>7.0139935414424111</v>
      </c>
      <c r="E40" s="115">
        <v>1629</v>
      </c>
      <c r="F40" s="114">
        <v>1715</v>
      </c>
      <c r="G40" s="114">
        <v>1692</v>
      </c>
      <c r="H40" s="114">
        <v>1732</v>
      </c>
      <c r="I40" s="140">
        <v>1732</v>
      </c>
      <c r="J40" s="115">
        <v>-103</v>
      </c>
      <c r="K40" s="116">
        <v>-5.946882217090069</v>
      </c>
    </row>
    <row r="41" spans="1:11" ht="14.1" customHeight="1" x14ac:dyDescent="0.2">
      <c r="A41" s="306"/>
      <c r="B41" s="307" t="s">
        <v>261</v>
      </c>
      <c r="C41" s="308"/>
      <c r="D41" s="113">
        <v>3.5737351991388588</v>
      </c>
      <c r="E41" s="115">
        <v>830</v>
      </c>
      <c r="F41" s="114">
        <v>910</v>
      </c>
      <c r="G41" s="114">
        <v>883</v>
      </c>
      <c r="H41" s="114">
        <v>931</v>
      </c>
      <c r="I41" s="140">
        <v>939</v>
      </c>
      <c r="J41" s="115">
        <v>-109</v>
      </c>
      <c r="K41" s="116">
        <v>-11.608093716719916</v>
      </c>
    </row>
    <row r="42" spans="1:11" ht="14.1" customHeight="1" x14ac:dyDescent="0.2">
      <c r="A42" s="306">
        <v>52</v>
      </c>
      <c r="B42" s="307" t="s">
        <v>262</v>
      </c>
      <c r="C42" s="308"/>
      <c r="D42" s="113">
        <v>4.0947255113024754</v>
      </c>
      <c r="E42" s="115">
        <v>951</v>
      </c>
      <c r="F42" s="114">
        <v>957</v>
      </c>
      <c r="G42" s="114">
        <v>960</v>
      </c>
      <c r="H42" s="114">
        <v>976</v>
      </c>
      <c r="I42" s="140">
        <v>963</v>
      </c>
      <c r="J42" s="115">
        <v>-12</v>
      </c>
      <c r="K42" s="116">
        <v>-1.2461059190031152</v>
      </c>
    </row>
    <row r="43" spans="1:11" ht="14.1" customHeight="1" x14ac:dyDescent="0.2">
      <c r="A43" s="306" t="s">
        <v>263</v>
      </c>
      <c r="B43" s="307" t="s">
        <v>264</v>
      </c>
      <c r="C43" s="308"/>
      <c r="D43" s="113">
        <v>3.9569429494079658</v>
      </c>
      <c r="E43" s="115">
        <v>919</v>
      </c>
      <c r="F43" s="114">
        <v>929</v>
      </c>
      <c r="G43" s="114">
        <v>928</v>
      </c>
      <c r="H43" s="114">
        <v>942</v>
      </c>
      <c r="I43" s="140">
        <v>930</v>
      </c>
      <c r="J43" s="115">
        <v>-11</v>
      </c>
      <c r="K43" s="116">
        <v>-1.1827956989247312</v>
      </c>
    </row>
    <row r="44" spans="1:11" ht="14.1" customHeight="1" x14ac:dyDescent="0.2">
      <c r="A44" s="306">
        <v>53</v>
      </c>
      <c r="B44" s="307" t="s">
        <v>265</v>
      </c>
      <c r="C44" s="308"/>
      <c r="D44" s="113">
        <v>2.1959095801937569</v>
      </c>
      <c r="E44" s="115">
        <v>510</v>
      </c>
      <c r="F44" s="114">
        <v>437</v>
      </c>
      <c r="G44" s="114">
        <v>430</v>
      </c>
      <c r="H44" s="114">
        <v>410</v>
      </c>
      <c r="I44" s="140">
        <v>338</v>
      </c>
      <c r="J44" s="115">
        <v>172</v>
      </c>
      <c r="K44" s="116">
        <v>50.887573964497044</v>
      </c>
    </row>
    <row r="45" spans="1:11" ht="14.1" customHeight="1" x14ac:dyDescent="0.2">
      <c r="A45" s="306" t="s">
        <v>266</v>
      </c>
      <c r="B45" s="307" t="s">
        <v>267</v>
      </c>
      <c r="C45" s="308"/>
      <c r="D45" s="113">
        <v>2.1313240043057049</v>
      </c>
      <c r="E45" s="115">
        <v>495</v>
      </c>
      <c r="F45" s="114">
        <v>422</v>
      </c>
      <c r="G45" s="114">
        <v>415</v>
      </c>
      <c r="H45" s="114">
        <v>395</v>
      </c>
      <c r="I45" s="140">
        <v>324</v>
      </c>
      <c r="J45" s="115">
        <v>171</v>
      </c>
      <c r="K45" s="116">
        <v>52.777777777777779</v>
      </c>
    </row>
    <row r="46" spans="1:11" ht="14.1" customHeight="1" x14ac:dyDescent="0.2">
      <c r="A46" s="306">
        <v>54</v>
      </c>
      <c r="B46" s="307" t="s">
        <v>268</v>
      </c>
      <c r="C46" s="308"/>
      <c r="D46" s="113">
        <v>13.773950484391818</v>
      </c>
      <c r="E46" s="115">
        <v>3199</v>
      </c>
      <c r="F46" s="114">
        <v>3310</v>
      </c>
      <c r="G46" s="114">
        <v>3308</v>
      </c>
      <c r="H46" s="114">
        <v>3368</v>
      </c>
      <c r="I46" s="140">
        <v>3333</v>
      </c>
      <c r="J46" s="115">
        <v>-134</v>
      </c>
      <c r="K46" s="116">
        <v>-4.0204020402040204</v>
      </c>
    </row>
    <row r="47" spans="1:11" ht="14.1" customHeight="1" x14ac:dyDescent="0.2">
      <c r="A47" s="306">
        <v>61</v>
      </c>
      <c r="B47" s="307" t="s">
        <v>269</v>
      </c>
      <c r="C47" s="308"/>
      <c r="D47" s="113">
        <v>0.69321851453175454</v>
      </c>
      <c r="E47" s="115">
        <v>161</v>
      </c>
      <c r="F47" s="114">
        <v>159</v>
      </c>
      <c r="G47" s="114">
        <v>159</v>
      </c>
      <c r="H47" s="114">
        <v>164</v>
      </c>
      <c r="I47" s="140">
        <v>157</v>
      </c>
      <c r="J47" s="115">
        <v>4</v>
      </c>
      <c r="K47" s="116">
        <v>2.5477707006369426</v>
      </c>
    </row>
    <row r="48" spans="1:11" ht="14.1" customHeight="1" x14ac:dyDescent="0.2">
      <c r="A48" s="306">
        <v>62</v>
      </c>
      <c r="B48" s="307" t="s">
        <v>270</v>
      </c>
      <c r="C48" s="308"/>
      <c r="D48" s="113">
        <v>10.751345532831001</v>
      </c>
      <c r="E48" s="115">
        <v>2497</v>
      </c>
      <c r="F48" s="114">
        <v>2593</v>
      </c>
      <c r="G48" s="114">
        <v>2519</v>
      </c>
      <c r="H48" s="114">
        <v>2535</v>
      </c>
      <c r="I48" s="140">
        <v>2477</v>
      </c>
      <c r="J48" s="115">
        <v>20</v>
      </c>
      <c r="K48" s="116">
        <v>0.80742834073475978</v>
      </c>
    </row>
    <row r="49" spans="1:11" ht="14.1" customHeight="1" x14ac:dyDescent="0.2">
      <c r="A49" s="306">
        <v>63</v>
      </c>
      <c r="B49" s="307" t="s">
        <v>271</v>
      </c>
      <c r="C49" s="308"/>
      <c r="D49" s="113">
        <v>9.5543595263724441</v>
      </c>
      <c r="E49" s="115">
        <v>2219</v>
      </c>
      <c r="F49" s="114">
        <v>2561</v>
      </c>
      <c r="G49" s="114">
        <v>2560</v>
      </c>
      <c r="H49" s="114">
        <v>2585</v>
      </c>
      <c r="I49" s="140">
        <v>2460</v>
      </c>
      <c r="J49" s="115">
        <v>-241</v>
      </c>
      <c r="K49" s="116">
        <v>-9.7967479674796749</v>
      </c>
    </row>
    <row r="50" spans="1:11" ht="14.1" customHeight="1" x14ac:dyDescent="0.2">
      <c r="A50" s="306" t="s">
        <v>272</v>
      </c>
      <c r="B50" s="307" t="s">
        <v>273</v>
      </c>
      <c r="C50" s="308"/>
      <c r="D50" s="113">
        <v>0.45209903121636169</v>
      </c>
      <c r="E50" s="115">
        <v>105</v>
      </c>
      <c r="F50" s="114">
        <v>114</v>
      </c>
      <c r="G50" s="114">
        <v>116</v>
      </c>
      <c r="H50" s="114">
        <v>122</v>
      </c>
      <c r="I50" s="140">
        <v>116</v>
      </c>
      <c r="J50" s="115">
        <v>-11</v>
      </c>
      <c r="K50" s="116">
        <v>-9.4827586206896548</v>
      </c>
    </row>
    <row r="51" spans="1:11" ht="14.1" customHeight="1" x14ac:dyDescent="0.2">
      <c r="A51" s="306" t="s">
        <v>274</v>
      </c>
      <c r="B51" s="307" t="s">
        <v>275</v>
      </c>
      <c r="C51" s="308"/>
      <c r="D51" s="113">
        <v>8.6071044133476864</v>
      </c>
      <c r="E51" s="115">
        <v>1999</v>
      </c>
      <c r="F51" s="114">
        <v>2326</v>
      </c>
      <c r="G51" s="114">
        <v>2314</v>
      </c>
      <c r="H51" s="114">
        <v>2339</v>
      </c>
      <c r="I51" s="140">
        <v>2222</v>
      </c>
      <c r="J51" s="115">
        <v>-223</v>
      </c>
      <c r="K51" s="116">
        <v>-10.036003600360036</v>
      </c>
    </row>
    <row r="52" spans="1:11" ht="14.1" customHeight="1" x14ac:dyDescent="0.2">
      <c r="A52" s="306">
        <v>71</v>
      </c>
      <c r="B52" s="307" t="s">
        <v>276</v>
      </c>
      <c r="C52" s="308"/>
      <c r="D52" s="113">
        <v>13.597416576964479</v>
      </c>
      <c r="E52" s="115">
        <v>3158</v>
      </c>
      <c r="F52" s="114">
        <v>3235</v>
      </c>
      <c r="G52" s="114">
        <v>3226</v>
      </c>
      <c r="H52" s="114">
        <v>3204</v>
      </c>
      <c r="I52" s="140">
        <v>3179</v>
      </c>
      <c r="J52" s="115">
        <v>-21</v>
      </c>
      <c r="K52" s="116">
        <v>-0.66058508965083362</v>
      </c>
    </row>
    <row r="53" spans="1:11" ht="14.1" customHeight="1" x14ac:dyDescent="0.2">
      <c r="A53" s="306" t="s">
        <v>277</v>
      </c>
      <c r="B53" s="307" t="s">
        <v>278</v>
      </c>
      <c r="C53" s="308"/>
      <c r="D53" s="113">
        <v>1.1194833153928956</v>
      </c>
      <c r="E53" s="115">
        <v>260</v>
      </c>
      <c r="F53" s="114">
        <v>265</v>
      </c>
      <c r="G53" s="114">
        <v>269</v>
      </c>
      <c r="H53" s="114">
        <v>270</v>
      </c>
      <c r="I53" s="140">
        <v>264</v>
      </c>
      <c r="J53" s="115">
        <v>-4</v>
      </c>
      <c r="K53" s="116">
        <v>-1.5151515151515151</v>
      </c>
    </row>
    <row r="54" spans="1:11" ht="14.1" customHeight="1" x14ac:dyDescent="0.2">
      <c r="A54" s="306" t="s">
        <v>279</v>
      </c>
      <c r="B54" s="307" t="s">
        <v>280</v>
      </c>
      <c r="C54" s="308"/>
      <c r="D54" s="113">
        <v>12.043057050592035</v>
      </c>
      <c r="E54" s="115">
        <v>2797</v>
      </c>
      <c r="F54" s="114">
        <v>2868</v>
      </c>
      <c r="G54" s="114">
        <v>2857</v>
      </c>
      <c r="H54" s="114">
        <v>2835</v>
      </c>
      <c r="I54" s="140">
        <v>2814</v>
      </c>
      <c r="J54" s="115">
        <v>-17</v>
      </c>
      <c r="K54" s="116">
        <v>-0.60412224591329067</v>
      </c>
    </row>
    <row r="55" spans="1:11" ht="14.1" customHeight="1" x14ac:dyDescent="0.2">
      <c r="A55" s="306">
        <v>72</v>
      </c>
      <c r="B55" s="307" t="s">
        <v>281</v>
      </c>
      <c r="C55" s="308"/>
      <c r="D55" s="113">
        <v>1.3089343379978471</v>
      </c>
      <c r="E55" s="115">
        <v>304</v>
      </c>
      <c r="F55" s="114">
        <v>291</v>
      </c>
      <c r="G55" s="114">
        <v>292</v>
      </c>
      <c r="H55" s="114">
        <v>294</v>
      </c>
      <c r="I55" s="140">
        <v>287</v>
      </c>
      <c r="J55" s="115">
        <v>17</v>
      </c>
      <c r="K55" s="116">
        <v>5.9233449477351918</v>
      </c>
    </row>
    <row r="56" spans="1:11" ht="14.1" customHeight="1" x14ac:dyDescent="0.2">
      <c r="A56" s="306" t="s">
        <v>282</v>
      </c>
      <c r="B56" s="307" t="s">
        <v>283</v>
      </c>
      <c r="C56" s="308"/>
      <c r="D56" s="113">
        <v>0.26695371367061355</v>
      </c>
      <c r="E56" s="115">
        <v>62</v>
      </c>
      <c r="F56" s="114">
        <v>59</v>
      </c>
      <c r="G56" s="114">
        <v>58</v>
      </c>
      <c r="H56" s="114">
        <v>65</v>
      </c>
      <c r="I56" s="140">
        <v>61</v>
      </c>
      <c r="J56" s="115">
        <v>1</v>
      </c>
      <c r="K56" s="116">
        <v>1.639344262295082</v>
      </c>
    </row>
    <row r="57" spans="1:11" ht="14.1" customHeight="1" x14ac:dyDescent="0.2">
      <c r="A57" s="306" t="s">
        <v>284</v>
      </c>
      <c r="B57" s="307" t="s">
        <v>285</v>
      </c>
      <c r="C57" s="308"/>
      <c r="D57" s="113">
        <v>0.79224973089343376</v>
      </c>
      <c r="E57" s="115">
        <v>184</v>
      </c>
      <c r="F57" s="114">
        <v>180</v>
      </c>
      <c r="G57" s="114">
        <v>184</v>
      </c>
      <c r="H57" s="114">
        <v>177</v>
      </c>
      <c r="I57" s="140">
        <v>178</v>
      </c>
      <c r="J57" s="115">
        <v>6</v>
      </c>
      <c r="K57" s="116">
        <v>3.3707865168539324</v>
      </c>
    </row>
    <row r="58" spans="1:11" ht="14.1" customHeight="1" x14ac:dyDescent="0.2">
      <c r="A58" s="306">
        <v>73</v>
      </c>
      <c r="B58" s="307" t="s">
        <v>286</v>
      </c>
      <c r="C58" s="308"/>
      <c r="D58" s="113">
        <v>1.0721205597416577</v>
      </c>
      <c r="E58" s="115">
        <v>249</v>
      </c>
      <c r="F58" s="114">
        <v>250</v>
      </c>
      <c r="G58" s="114">
        <v>248</v>
      </c>
      <c r="H58" s="114">
        <v>249</v>
      </c>
      <c r="I58" s="140">
        <v>246</v>
      </c>
      <c r="J58" s="115">
        <v>3</v>
      </c>
      <c r="K58" s="116">
        <v>1.2195121951219512</v>
      </c>
    </row>
    <row r="59" spans="1:11" ht="14.1" customHeight="1" x14ac:dyDescent="0.2">
      <c r="A59" s="306" t="s">
        <v>287</v>
      </c>
      <c r="B59" s="307" t="s">
        <v>288</v>
      </c>
      <c r="C59" s="308"/>
      <c r="D59" s="113">
        <v>0.86544671689989239</v>
      </c>
      <c r="E59" s="115">
        <v>201</v>
      </c>
      <c r="F59" s="114">
        <v>196</v>
      </c>
      <c r="G59" s="114">
        <v>192</v>
      </c>
      <c r="H59" s="114">
        <v>194</v>
      </c>
      <c r="I59" s="140">
        <v>192</v>
      </c>
      <c r="J59" s="115">
        <v>9</v>
      </c>
      <c r="K59" s="116">
        <v>4.6875</v>
      </c>
    </row>
    <row r="60" spans="1:11" ht="14.1" customHeight="1" x14ac:dyDescent="0.2">
      <c r="A60" s="306">
        <v>81</v>
      </c>
      <c r="B60" s="307" t="s">
        <v>289</v>
      </c>
      <c r="C60" s="308"/>
      <c r="D60" s="113">
        <v>3.47470398277718</v>
      </c>
      <c r="E60" s="115">
        <v>807</v>
      </c>
      <c r="F60" s="114">
        <v>818</v>
      </c>
      <c r="G60" s="114">
        <v>798</v>
      </c>
      <c r="H60" s="114">
        <v>806</v>
      </c>
      <c r="I60" s="140">
        <v>801</v>
      </c>
      <c r="J60" s="115">
        <v>6</v>
      </c>
      <c r="K60" s="116">
        <v>0.74906367041198507</v>
      </c>
    </row>
    <row r="61" spans="1:11" ht="14.1" customHeight="1" x14ac:dyDescent="0.2">
      <c r="A61" s="306" t="s">
        <v>290</v>
      </c>
      <c r="B61" s="307" t="s">
        <v>291</v>
      </c>
      <c r="C61" s="308"/>
      <c r="D61" s="113">
        <v>1.1280947255113025</v>
      </c>
      <c r="E61" s="115">
        <v>262</v>
      </c>
      <c r="F61" s="114">
        <v>272</v>
      </c>
      <c r="G61" s="114">
        <v>264</v>
      </c>
      <c r="H61" s="114">
        <v>272</v>
      </c>
      <c r="I61" s="140">
        <v>277</v>
      </c>
      <c r="J61" s="115">
        <v>-15</v>
      </c>
      <c r="K61" s="116">
        <v>-5.4151624548736459</v>
      </c>
    </row>
    <row r="62" spans="1:11" ht="14.1" customHeight="1" x14ac:dyDescent="0.2">
      <c r="A62" s="306" t="s">
        <v>292</v>
      </c>
      <c r="B62" s="307" t="s">
        <v>293</v>
      </c>
      <c r="C62" s="308"/>
      <c r="D62" s="113">
        <v>1.16254036598493</v>
      </c>
      <c r="E62" s="115">
        <v>270</v>
      </c>
      <c r="F62" s="114">
        <v>266</v>
      </c>
      <c r="G62" s="114">
        <v>252</v>
      </c>
      <c r="H62" s="114">
        <v>253</v>
      </c>
      <c r="I62" s="140">
        <v>251</v>
      </c>
      <c r="J62" s="115">
        <v>19</v>
      </c>
      <c r="K62" s="116">
        <v>7.569721115537849</v>
      </c>
    </row>
    <row r="63" spans="1:11" ht="14.1" customHeight="1" x14ac:dyDescent="0.2">
      <c r="A63" s="306"/>
      <c r="B63" s="307" t="s">
        <v>294</v>
      </c>
      <c r="C63" s="308"/>
      <c r="D63" s="113">
        <v>0.93003229278794397</v>
      </c>
      <c r="E63" s="115">
        <v>216</v>
      </c>
      <c r="F63" s="114">
        <v>215</v>
      </c>
      <c r="G63" s="114">
        <v>199</v>
      </c>
      <c r="H63" s="114">
        <v>197</v>
      </c>
      <c r="I63" s="140">
        <v>199</v>
      </c>
      <c r="J63" s="115">
        <v>17</v>
      </c>
      <c r="K63" s="116">
        <v>8.5427135678391952</v>
      </c>
    </row>
    <row r="64" spans="1:11" ht="14.1" customHeight="1" x14ac:dyDescent="0.2">
      <c r="A64" s="306" t="s">
        <v>295</v>
      </c>
      <c r="B64" s="307" t="s">
        <v>296</v>
      </c>
      <c r="C64" s="308"/>
      <c r="D64" s="113">
        <v>7.3196986006458561E-2</v>
      </c>
      <c r="E64" s="115">
        <v>17</v>
      </c>
      <c r="F64" s="114">
        <v>18</v>
      </c>
      <c r="G64" s="114">
        <v>19</v>
      </c>
      <c r="H64" s="114">
        <v>19</v>
      </c>
      <c r="I64" s="140">
        <v>20</v>
      </c>
      <c r="J64" s="115">
        <v>-3</v>
      </c>
      <c r="K64" s="116">
        <v>-15</v>
      </c>
    </row>
    <row r="65" spans="1:11" ht="14.1" customHeight="1" x14ac:dyDescent="0.2">
      <c r="A65" s="306" t="s">
        <v>297</v>
      </c>
      <c r="B65" s="307" t="s">
        <v>298</v>
      </c>
      <c r="C65" s="308"/>
      <c r="D65" s="113">
        <v>0.77933261571582346</v>
      </c>
      <c r="E65" s="115">
        <v>181</v>
      </c>
      <c r="F65" s="114">
        <v>176</v>
      </c>
      <c r="G65" s="114">
        <v>179</v>
      </c>
      <c r="H65" s="114">
        <v>175</v>
      </c>
      <c r="I65" s="140">
        <v>166</v>
      </c>
      <c r="J65" s="115">
        <v>15</v>
      </c>
      <c r="K65" s="116">
        <v>9.0361445783132535</v>
      </c>
    </row>
    <row r="66" spans="1:11" ht="14.1" customHeight="1" x14ac:dyDescent="0.2">
      <c r="A66" s="306">
        <v>82</v>
      </c>
      <c r="B66" s="307" t="s">
        <v>299</v>
      </c>
      <c r="C66" s="308"/>
      <c r="D66" s="113">
        <v>2.2604951560818085</v>
      </c>
      <c r="E66" s="115">
        <v>525</v>
      </c>
      <c r="F66" s="114">
        <v>533</v>
      </c>
      <c r="G66" s="114">
        <v>536</v>
      </c>
      <c r="H66" s="114">
        <v>534</v>
      </c>
      <c r="I66" s="140">
        <v>528</v>
      </c>
      <c r="J66" s="115">
        <v>-3</v>
      </c>
      <c r="K66" s="116">
        <v>-0.56818181818181823</v>
      </c>
    </row>
    <row r="67" spans="1:11" ht="14.1" customHeight="1" x14ac:dyDescent="0.2">
      <c r="A67" s="306" t="s">
        <v>300</v>
      </c>
      <c r="B67" s="307" t="s">
        <v>301</v>
      </c>
      <c r="C67" s="308"/>
      <c r="D67" s="113">
        <v>1.0893433799784715</v>
      </c>
      <c r="E67" s="115">
        <v>253</v>
      </c>
      <c r="F67" s="114">
        <v>252</v>
      </c>
      <c r="G67" s="114">
        <v>251</v>
      </c>
      <c r="H67" s="114">
        <v>253</v>
      </c>
      <c r="I67" s="140">
        <v>255</v>
      </c>
      <c r="J67" s="115">
        <v>-2</v>
      </c>
      <c r="K67" s="116">
        <v>-0.78431372549019607</v>
      </c>
    </row>
    <row r="68" spans="1:11" ht="14.1" customHeight="1" x14ac:dyDescent="0.2">
      <c r="A68" s="306" t="s">
        <v>302</v>
      </c>
      <c r="B68" s="307" t="s">
        <v>303</v>
      </c>
      <c r="C68" s="308"/>
      <c r="D68" s="113">
        <v>0.80947255113024763</v>
      </c>
      <c r="E68" s="115">
        <v>188</v>
      </c>
      <c r="F68" s="114">
        <v>197</v>
      </c>
      <c r="G68" s="114">
        <v>198</v>
      </c>
      <c r="H68" s="114">
        <v>191</v>
      </c>
      <c r="I68" s="140">
        <v>182</v>
      </c>
      <c r="J68" s="115">
        <v>6</v>
      </c>
      <c r="K68" s="116">
        <v>3.2967032967032965</v>
      </c>
    </row>
    <row r="69" spans="1:11" ht="14.1" customHeight="1" x14ac:dyDescent="0.2">
      <c r="A69" s="306">
        <v>83</v>
      </c>
      <c r="B69" s="307" t="s">
        <v>304</v>
      </c>
      <c r="C69" s="308"/>
      <c r="D69" s="113">
        <v>3.5220667384284177</v>
      </c>
      <c r="E69" s="115">
        <v>818</v>
      </c>
      <c r="F69" s="114">
        <v>800</v>
      </c>
      <c r="G69" s="114">
        <v>792</v>
      </c>
      <c r="H69" s="114">
        <v>792</v>
      </c>
      <c r="I69" s="140">
        <v>767</v>
      </c>
      <c r="J69" s="115">
        <v>51</v>
      </c>
      <c r="K69" s="116">
        <v>6.6492829204693615</v>
      </c>
    </row>
    <row r="70" spans="1:11" ht="14.1" customHeight="1" x14ac:dyDescent="0.2">
      <c r="A70" s="306" t="s">
        <v>305</v>
      </c>
      <c r="B70" s="307" t="s">
        <v>306</v>
      </c>
      <c r="C70" s="308"/>
      <c r="D70" s="113">
        <v>2.2346609257265877</v>
      </c>
      <c r="E70" s="115">
        <v>519</v>
      </c>
      <c r="F70" s="114">
        <v>502</v>
      </c>
      <c r="G70" s="114">
        <v>487</v>
      </c>
      <c r="H70" s="114">
        <v>496</v>
      </c>
      <c r="I70" s="140">
        <v>480</v>
      </c>
      <c r="J70" s="115">
        <v>39</v>
      </c>
      <c r="K70" s="116">
        <v>8.125</v>
      </c>
    </row>
    <row r="71" spans="1:11" ht="14.1" customHeight="1" x14ac:dyDescent="0.2">
      <c r="A71" s="306"/>
      <c r="B71" s="307" t="s">
        <v>307</v>
      </c>
      <c r="C71" s="308"/>
      <c r="D71" s="113">
        <v>1.588805166846071</v>
      </c>
      <c r="E71" s="115">
        <v>369</v>
      </c>
      <c r="F71" s="114">
        <v>362</v>
      </c>
      <c r="G71" s="114">
        <v>354</v>
      </c>
      <c r="H71" s="114">
        <v>363</v>
      </c>
      <c r="I71" s="140">
        <v>354</v>
      </c>
      <c r="J71" s="115">
        <v>15</v>
      </c>
      <c r="K71" s="116">
        <v>4.2372881355932206</v>
      </c>
    </row>
    <row r="72" spans="1:11" ht="14.1" customHeight="1" x14ac:dyDescent="0.2">
      <c r="A72" s="306">
        <v>84</v>
      </c>
      <c r="B72" s="307" t="s">
        <v>308</v>
      </c>
      <c r="C72" s="308"/>
      <c r="D72" s="113">
        <v>1.364908503767492</v>
      </c>
      <c r="E72" s="115">
        <v>317</v>
      </c>
      <c r="F72" s="114">
        <v>325</v>
      </c>
      <c r="G72" s="114">
        <v>316</v>
      </c>
      <c r="H72" s="114">
        <v>314</v>
      </c>
      <c r="I72" s="140">
        <v>305</v>
      </c>
      <c r="J72" s="115">
        <v>12</v>
      </c>
      <c r="K72" s="116">
        <v>3.9344262295081966</v>
      </c>
    </row>
    <row r="73" spans="1:11" ht="14.1" customHeight="1" x14ac:dyDescent="0.2">
      <c r="A73" s="306" t="s">
        <v>309</v>
      </c>
      <c r="B73" s="307" t="s">
        <v>310</v>
      </c>
      <c r="C73" s="308"/>
      <c r="D73" s="113">
        <v>6.8891280947255107E-2</v>
      </c>
      <c r="E73" s="115">
        <v>16</v>
      </c>
      <c r="F73" s="114">
        <v>12</v>
      </c>
      <c r="G73" s="114">
        <v>11</v>
      </c>
      <c r="H73" s="114">
        <v>10</v>
      </c>
      <c r="I73" s="140">
        <v>11</v>
      </c>
      <c r="J73" s="115">
        <v>5</v>
      </c>
      <c r="K73" s="116">
        <v>45.454545454545453</v>
      </c>
    </row>
    <row r="74" spans="1:11" ht="14.1" customHeight="1" x14ac:dyDescent="0.2">
      <c r="A74" s="306" t="s">
        <v>311</v>
      </c>
      <c r="B74" s="307" t="s">
        <v>312</v>
      </c>
      <c r="C74" s="308"/>
      <c r="D74" s="113">
        <v>8.1808396124865443E-2</v>
      </c>
      <c r="E74" s="115">
        <v>19</v>
      </c>
      <c r="F74" s="114">
        <v>18</v>
      </c>
      <c r="G74" s="114">
        <v>19</v>
      </c>
      <c r="H74" s="114">
        <v>19</v>
      </c>
      <c r="I74" s="140">
        <v>20</v>
      </c>
      <c r="J74" s="115">
        <v>-1</v>
      </c>
      <c r="K74" s="116">
        <v>-5</v>
      </c>
    </row>
    <row r="75" spans="1:11" ht="14.1" customHeight="1" x14ac:dyDescent="0.2">
      <c r="A75" s="306" t="s">
        <v>313</v>
      </c>
      <c r="B75" s="307" t="s">
        <v>314</v>
      </c>
      <c r="C75" s="308"/>
      <c r="D75" s="113" t="s">
        <v>513</v>
      </c>
      <c r="E75" s="115" t="s">
        <v>513</v>
      </c>
      <c r="F75" s="114">
        <v>9</v>
      </c>
      <c r="G75" s="114" t="s">
        <v>513</v>
      </c>
      <c r="H75" s="114">
        <v>8</v>
      </c>
      <c r="I75" s="140" t="s">
        <v>513</v>
      </c>
      <c r="J75" s="115" t="s">
        <v>513</v>
      </c>
      <c r="K75" s="116" t="s">
        <v>513</v>
      </c>
    </row>
    <row r="76" spans="1:11" ht="14.1" customHeight="1" x14ac:dyDescent="0.2">
      <c r="A76" s="306">
        <v>91</v>
      </c>
      <c r="B76" s="307" t="s">
        <v>315</v>
      </c>
      <c r="C76" s="308"/>
      <c r="D76" s="113">
        <v>2.1528525296017224E-2</v>
      </c>
      <c r="E76" s="115">
        <v>5</v>
      </c>
      <c r="F76" s="114" t="s">
        <v>513</v>
      </c>
      <c r="G76" s="114" t="s">
        <v>513</v>
      </c>
      <c r="H76" s="114" t="s">
        <v>513</v>
      </c>
      <c r="I76" s="140" t="s">
        <v>513</v>
      </c>
      <c r="J76" s="115" t="s">
        <v>513</v>
      </c>
      <c r="K76" s="116" t="s">
        <v>513</v>
      </c>
    </row>
    <row r="77" spans="1:11" ht="14.1" customHeight="1" x14ac:dyDescent="0.2">
      <c r="A77" s="306">
        <v>92</v>
      </c>
      <c r="B77" s="307" t="s">
        <v>316</v>
      </c>
      <c r="C77" s="308"/>
      <c r="D77" s="113">
        <v>0.30139935414424113</v>
      </c>
      <c r="E77" s="115">
        <v>70</v>
      </c>
      <c r="F77" s="114">
        <v>63</v>
      </c>
      <c r="G77" s="114">
        <v>63</v>
      </c>
      <c r="H77" s="114">
        <v>63</v>
      </c>
      <c r="I77" s="140">
        <v>68</v>
      </c>
      <c r="J77" s="115">
        <v>2</v>
      </c>
      <c r="K77" s="116">
        <v>2.9411764705882355</v>
      </c>
    </row>
    <row r="78" spans="1:11" ht="14.1" customHeight="1" x14ac:dyDescent="0.2">
      <c r="A78" s="306">
        <v>93</v>
      </c>
      <c r="B78" s="307" t="s">
        <v>317</v>
      </c>
      <c r="C78" s="308"/>
      <c r="D78" s="113">
        <v>0.38751345532831</v>
      </c>
      <c r="E78" s="115">
        <v>90</v>
      </c>
      <c r="F78" s="114">
        <v>90</v>
      </c>
      <c r="G78" s="114">
        <v>86</v>
      </c>
      <c r="H78" s="114">
        <v>87</v>
      </c>
      <c r="I78" s="140">
        <v>85</v>
      </c>
      <c r="J78" s="115">
        <v>5</v>
      </c>
      <c r="K78" s="116">
        <v>5.882352941176471</v>
      </c>
    </row>
    <row r="79" spans="1:11" ht="14.1" customHeight="1" x14ac:dyDescent="0.2">
      <c r="A79" s="306">
        <v>94</v>
      </c>
      <c r="B79" s="307" t="s">
        <v>318</v>
      </c>
      <c r="C79" s="308"/>
      <c r="D79" s="113">
        <v>0.51668460710441333</v>
      </c>
      <c r="E79" s="115">
        <v>120</v>
      </c>
      <c r="F79" s="114">
        <v>154</v>
      </c>
      <c r="G79" s="114">
        <v>173</v>
      </c>
      <c r="H79" s="114">
        <v>154</v>
      </c>
      <c r="I79" s="140">
        <v>152</v>
      </c>
      <c r="J79" s="115">
        <v>-32</v>
      </c>
      <c r="K79" s="116">
        <v>-21.05263157894737</v>
      </c>
    </row>
    <row r="80" spans="1:11" ht="14.1" customHeight="1" x14ac:dyDescent="0.2">
      <c r="A80" s="306" t="s">
        <v>319</v>
      </c>
      <c r="B80" s="307" t="s">
        <v>320</v>
      </c>
      <c r="C80" s="308"/>
      <c r="D80" s="113">
        <v>1.2917115177610334E-2</v>
      </c>
      <c r="E80" s="115">
        <v>3</v>
      </c>
      <c r="F80" s="114" t="s">
        <v>513</v>
      </c>
      <c r="G80" s="114" t="s">
        <v>513</v>
      </c>
      <c r="H80" s="114" t="s">
        <v>513</v>
      </c>
      <c r="I80" s="140" t="s">
        <v>513</v>
      </c>
      <c r="J80" s="115" t="s">
        <v>513</v>
      </c>
      <c r="K80" s="116" t="s">
        <v>513</v>
      </c>
    </row>
    <row r="81" spans="1:11" ht="14.1" customHeight="1" x14ac:dyDescent="0.2">
      <c r="A81" s="310" t="s">
        <v>321</v>
      </c>
      <c r="B81" s="311" t="s">
        <v>333</v>
      </c>
      <c r="C81" s="312"/>
      <c r="D81" s="125">
        <v>3.4058127018299245</v>
      </c>
      <c r="E81" s="143">
        <v>791</v>
      </c>
      <c r="F81" s="144">
        <v>823</v>
      </c>
      <c r="G81" s="144">
        <v>817</v>
      </c>
      <c r="H81" s="144">
        <v>831</v>
      </c>
      <c r="I81" s="145">
        <v>813</v>
      </c>
      <c r="J81" s="143">
        <v>-22</v>
      </c>
      <c r="K81" s="146">
        <v>-2.7060270602706029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8275</v>
      </c>
      <c r="G12" s="536">
        <v>4967</v>
      </c>
      <c r="H12" s="536">
        <v>8216</v>
      </c>
      <c r="I12" s="536">
        <v>5311</v>
      </c>
      <c r="J12" s="537">
        <v>7041</v>
      </c>
      <c r="K12" s="538">
        <v>1234</v>
      </c>
      <c r="L12" s="349">
        <v>17.525919613691237</v>
      </c>
    </row>
    <row r="13" spans="1:17" s="110" customFormat="1" ht="15" customHeight="1" x14ac:dyDescent="0.2">
      <c r="A13" s="350" t="s">
        <v>344</v>
      </c>
      <c r="B13" s="351" t="s">
        <v>345</v>
      </c>
      <c r="C13" s="347"/>
      <c r="D13" s="347"/>
      <c r="E13" s="348"/>
      <c r="F13" s="536">
        <v>4895</v>
      </c>
      <c r="G13" s="536">
        <v>2644</v>
      </c>
      <c r="H13" s="536">
        <v>4716</v>
      </c>
      <c r="I13" s="536">
        <v>2949</v>
      </c>
      <c r="J13" s="537">
        <v>4163</v>
      </c>
      <c r="K13" s="538">
        <v>732</v>
      </c>
      <c r="L13" s="349">
        <v>17.583473456641844</v>
      </c>
    </row>
    <row r="14" spans="1:17" s="110" customFormat="1" ht="22.5" customHeight="1" x14ac:dyDescent="0.2">
      <c r="A14" s="350"/>
      <c r="B14" s="351" t="s">
        <v>346</v>
      </c>
      <c r="C14" s="347"/>
      <c r="D14" s="347"/>
      <c r="E14" s="348"/>
      <c r="F14" s="536">
        <v>3380</v>
      </c>
      <c r="G14" s="536">
        <v>2323</v>
      </c>
      <c r="H14" s="536">
        <v>3500</v>
      </c>
      <c r="I14" s="536">
        <v>2362</v>
      </c>
      <c r="J14" s="537">
        <v>2878</v>
      </c>
      <c r="K14" s="538">
        <v>502</v>
      </c>
      <c r="L14" s="349">
        <v>17.442668519805419</v>
      </c>
    </row>
    <row r="15" spans="1:17" s="110" customFormat="1" ht="15" customHeight="1" x14ac:dyDescent="0.2">
      <c r="A15" s="350" t="s">
        <v>347</v>
      </c>
      <c r="B15" s="351" t="s">
        <v>108</v>
      </c>
      <c r="C15" s="347"/>
      <c r="D15" s="347"/>
      <c r="E15" s="348"/>
      <c r="F15" s="536">
        <v>1663</v>
      </c>
      <c r="G15" s="536">
        <v>1242</v>
      </c>
      <c r="H15" s="536">
        <v>3798</v>
      </c>
      <c r="I15" s="536">
        <v>1135</v>
      </c>
      <c r="J15" s="537">
        <v>1650</v>
      </c>
      <c r="K15" s="538">
        <v>13</v>
      </c>
      <c r="L15" s="349">
        <v>0.78787878787878785</v>
      </c>
    </row>
    <row r="16" spans="1:17" s="110" customFormat="1" ht="15" customHeight="1" x14ac:dyDescent="0.2">
      <c r="A16" s="350"/>
      <c r="B16" s="351" t="s">
        <v>109</v>
      </c>
      <c r="C16" s="347"/>
      <c r="D16" s="347"/>
      <c r="E16" s="348"/>
      <c r="F16" s="536">
        <v>5442</v>
      </c>
      <c r="G16" s="536">
        <v>3309</v>
      </c>
      <c r="H16" s="536">
        <v>3945</v>
      </c>
      <c r="I16" s="536">
        <v>3686</v>
      </c>
      <c r="J16" s="537">
        <v>4704</v>
      </c>
      <c r="K16" s="538">
        <v>738</v>
      </c>
      <c r="L16" s="349">
        <v>15.688775510204081</v>
      </c>
    </row>
    <row r="17" spans="1:12" s="110" customFormat="1" ht="15" customHeight="1" x14ac:dyDescent="0.2">
      <c r="A17" s="350"/>
      <c r="B17" s="351" t="s">
        <v>110</v>
      </c>
      <c r="C17" s="347"/>
      <c r="D17" s="347"/>
      <c r="E17" s="348"/>
      <c r="F17" s="536">
        <v>1086</v>
      </c>
      <c r="G17" s="536">
        <v>378</v>
      </c>
      <c r="H17" s="536">
        <v>417</v>
      </c>
      <c r="I17" s="536">
        <v>455</v>
      </c>
      <c r="J17" s="537">
        <v>618</v>
      </c>
      <c r="K17" s="538">
        <v>468</v>
      </c>
      <c r="L17" s="349">
        <v>75.728155339805824</v>
      </c>
    </row>
    <row r="18" spans="1:12" s="110" customFormat="1" ht="15" customHeight="1" x14ac:dyDescent="0.2">
      <c r="A18" s="350"/>
      <c r="B18" s="351" t="s">
        <v>111</v>
      </c>
      <c r="C18" s="347"/>
      <c r="D18" s="347"/>
      <c r="E18" s="348"/>
      <c r="F18" s="536">
        <v>84</v>
      </c>
      <c r="G18" s="536">
        <v>38</v>
      </c>
      <c r="H18" s="536">
        <v>56</v>
      </c>
      <c r="I18" s="536">
        <v>35</v>
      </c>
      <c r="J18" s="537">
        <v>69</v>
      </c>
      <c r="K18" s="538">
        <v>15</v>
      </c>
      <c r="L18" s="349">
        <v>21.739130434782609</v>
      </c>
    </row>
    <row r="19" spans="1:12" s="110" customFormat="1" ht="15" customHeight="1" x14ac:dyDescent="0.2">
      <c r="A19" s="118" t="s">
        <v>113</v>
      </c>
      <c r="B19" s="119" t="s">
        <v>181</v>
      </c>
      <c r="C19" s="347"/>
      <c r="D19" s="347"/>
      <c r="E19" s="348"/>
      <c r="F19" s="536">
        <v>6246</v>
      </c>
      <c r="G19" s="536">
        <v>3430</v>
      </c>
      <c r="H19" s="536">
        <v>6379</v>
      </c>
      <c r="I19" s="536">
        <v>3615</v>
      </c>
      <c r="J19" s="537">
        <v>4905</v>
      </c>
      <c r="K19" s="538">
        <v>1341</v>
      </c>
      <c r="L19" s="349">
        <v>27.339449541284402</v>
      </c>
    </row>
    <row r="20" spans="1:12" s="110" customFormat="1" ht="15" customHeight="1" x14ac:dyDescent="0.2">
      <c r="A20" s="118"/>
      <c r="B20" s="119" t="s">
        <v>182</v>
      </c>
      <c r="C20" s="347"/>
      <c r="D20" s="347"/>
      <c r="E20" s="348"/>
      <c r="F20" s="536">
        <v>2029</v>
      </c>
      <c r="G20" s="536">
        <v>1537</v>
      </c>
      <c r="H20" s="536">
        <v>1837</v>
      </c>
      <c r="I20" s="536">
        <v>1696</v>
      </c>
      <c r="J20" s="537">
        <v>2136</v>
      </c>
      <c r="K20" s="538">
        <v>-107</v>
      </c>
      <c r="L20" s="349">
        <v>-5.0093632958801502</v>
      </c>
    </row>
    <row r="21" spans="1:12" s="110" customFormat="1" ht="15" customHeight="1" x14ac:dyDescent="0.2">
      <c r="A21" s="118" t="s">
        <v>113</v>
      </c>
      <c r="B21" s="119" t="s">
        <v>116</v>
      </c>
      <c r="C21" s="347"/>
      <c r="D21" s="347"/>
      <c r="E21" s="348"/>
      <c r="F21" s="536">
        <v>6258</v>
      </c>
      <c r="G21" s="536">
        <v>3272</v>
      </c>
      <c r="H21" s="536">
        <v>6050</v>
      </c>
      <c r="I21" s="536">
        <v>3459</v>
      </c>
      <c r="J21" s="537">
        <v>4651</v>
      </c>
      <c r="K21" s="538">
        <v>1607</v>
      </c>
      <c r="L21" s="349">
        <v>34.551709309825846</v>
      </c>
    </row>
    <row r="22" spans="1:12" s="110" customFormat="1" ht="15" customHeight="1" x14ac:dyDescent="0.2">
      <c r="A22" s="118"/>
      <c r="B22" s="119" t="s">
        <v>117</v>
      </c>
      <c r="C22" s="347"/>
      <c r="D22" s="347"/>
      <c r="E22" s="348"/>
      <c r="F22" s="536">
        <v>2016</v>
      </c>
      <c r="G22" s="536">
        <v>1690</v>
      </c>
      <c r="H22" s="536">
        <v>2158</v>
      </c>
      <c r="I22" s="536">
        <v>1846</v>
      </c>
      <c r="J22" s="537">
        <v>2385</v>
      </c>
      <c r="K22" s="538">
        <v>-369</v>
      </c>
      <c r="L22" s="349">
        <v>-15.471698113207546</v>
      </c>
    </row>
    <row r="23" spans="1:12" s="110" customFormat="1" ht="15" customHeight="1" x14ac:dyDescent="0.2">
      <c r="A23" s="352" t="s">
        <v>347</v>
      </c>
      <c r="B23" s="353" t="s">
        <v>193</v>
      </c>
      <c r="C23" s="354"/>
      <c r="D23" s="354"/>
      <c r="E23" s="355"/>
      <c r="F23" s="539">
        <v>270</v>
      </c>
      <c r="G23" s="539">
        <v>302</v>
      </c>
      <c r="H23" s="539">
        <v>1742</v>
      </c>
      <c r="I23" s="539">
        <v>103</v>
      </c>
      <c r="J23" s="540">
        <v>170</v>
      </c>
      <c r="K23" s="541">
        <v>100</v>
      </c>
      <c r="L23" s="356">
        <v>58.823529411764703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20.8</v>
      </c>
      <c r="G25" s="542">
        <v>32.799999999999997</v>
      </c>
      <c r="H25" s="542">
        <v>35</v>
      </c>
      <c r="I25" s="542">
        <v>29.7</v>
      </c>
      <c r="J25" s="542">
        <v>30.2</v>
      </c>
      <c r="K25" s="543" t="s">
        <v>349</v>
      </c>
      <c r="L25" s="364">
        <v>-9.3999999999999986</v>
      </c>
    </row>
    <row r="26" spans="1:12" s="110" customFormat="1" ht="15" customHeight="1" x14ac:dyDescent="0.2">
      <c r="A26" s="365" t="s">
        <v>105</v>
      </c>
      <c r="B26" s="366" t="s">
        <v>345</v>
      </c>
      <c r="C26" s="362"/>
      <c r="D26" s="362"/>
      <c r="E26" s="363"/>
      <c r="F26" s="542">
        <v>17.7</v>
      </c>
      <c r="G26" s="542">
        <v>30</v>
      </c>
      <c r="H26" s="542">
        <v>33.1</v>
      </c>
      <c r="I26" s="542">
        <v>28.1</v>
      </c>
      <c r="J26" s="544">
        <v>27.7</v>
      </c>
      <c r="K26" s="543" t="s">
        <v>349</v>
      </c>
      <c r="L26" s="364">
        <v>-10</v>
      </c>
    </row>
    <row r="27" spans="1:12" s="110" customFormat="1" ht="15" customHeight="1" x14ac:dyDescent="0.2">
      <c r="A27" s="365"/>
      <c r="B27" s="366" t="s">
        <v>346</v>
      </c>
      <c r="C27" s="362"/>
      <c r="D27" s="362"/>
      <c r="E27" s="363"/>
      <c r="F27" s="542">
        <v>25.2</v>
      </c>
      <c r="G27" s="542">
        <v>36</v>
      </c>
      <c r="H27" s="542">
        <v>37.4</v>
      </c>
      <c r="I27" s="542">
        <v>31.8</v>
      </c>
      <c r="J27" s="542">
        <v>33.799999999999997</v>
      </c>
      <c r="K27" s="543" t="s">
        <v>349</v>
      </c>
      <c r="L27" s="364">
        <v>-8.5999999999999979</v>
      </c>
    </row>
    <row r="28" spans="1:12" s="110" customFormat="1" ht="15" customHeight="1" x14ac:dyDescent="0.2">
      <c r="A28" s="365" t="s">
        <v>113</v>
      </c>
      <c r="B28" s="366" t="s">
        <v>108</v>
      </c>
      <c r="C28" s="362"/>
      <c r="D28" s="362"/>
      <c r="E28" s="363"/>
      <c r="F28" s="542">
        <v>39.6</v>
      </c>
      <c r="G28" s="542">
        <v>44.7</v>
      </c>
      <c r="H28" s="542">
        <v>46.9</v>
      </c>
      <c r="I28" s="542">
        <v>43.4</v>
      </c>
      <c r="J28" s="542">
        <v>41.4</v>
      </c>
      <c r="K28" s="543" t="s">
        <v>349</v>
      </c>
      <c r="L28" s="364">
        <v>-1.7999999999999972</v>
      </c>
    </row>
    <row r="29" spans="1:12" s="110" customFormat="1" ht="11.25" x14ac:dyDescent="0.2">
      <c r="A29" s="365"/>
      <c r="B29" s="366" t="s">
        <v>109</v>
      </c>
      <c r="C29" s="362"/>
      <c r="D29" s="362"/>
      <c r="E29" s="363"/>
      <c r="F29" s="542">
        <v>18.2</v>
      </c>
      <c r="G29" s="542">
        <v>30.4</v>
      </c>
      <c r="H29" s="542">
        <v>29.6</v>
      </c>
      <c r="I29" s="542">
        <v>26.5</v>
      </c>
      <c r="J29" s="544">
        <v>28.1</v>
      </c>
      <c r="K29" s="543" t="s">
        <v>349</v>
      </c>
      <c r="L29" s="364">
        <v>-9.9000000000000021</v>
      </c>
    </row>
    <row r="30" spans="1:12" s="110" customFormat="1" ht="15" customHeight="1" x14ac:dyDescent="0.2">
      <c r="A30" s="365"/>
      <c r="B30" s="366" t="s">
        <v>110</v>
      </c>
      <c r="C30" s="362"/>
      <c r="D30" s="362"/>
      <c r="E30" s="363"/>
      <c r="F30" s="542">
        <v>8.6</v>
      </c>
      <c r="G30" s="542">
        <v>24.1</v>
      </c>
      <c r="H30" s="542">
        <v>27.1</v>
      </c>
      <c r="I30" s="542">
        <v>23.8</v>
      </c>
      <c r="J30" s="542">
        <v>19.8</v>
      </c>
      <c r="K30" s="543" t="s">
        <v>349</v>
      </c>
      <c r="L30" s="364">
        <v>-11.200000000000001</v>
      </c>
    </row>
    <row r="31" spans="1:12" s="110" customFormat="1" ht="15" customHeight="1" x14ac:dyDescent="0.2">
      <c r="A31" s="365"/>
      <c r="B31" s="366" t="s">
        <v>111</v>
      </c>
      <c r="C31" s="362"/>
      <c r="D31" s="362"/>
      <c r="E31" s="363"/>
      <c r="F31" s="542">
        <v>31</v>
      </c>
      <c r="G31" s="542">
        <v>28.9</v>
      </c>
      <c r="H31" s="542">
        <v>55.4</v>
      </c>
      <c r="I31" s="542">
        <v>37.1</v>
      </c>
      <c r="J31" s="542">
        <v>27.5</v>
      </c>
      <c r="K31" s="543" t="s">
        <v>349</v>
      </c>
      <c r="L31" s="364">
        <v>3.5</v>
      </c>
    </row>
    <row r="32" spans="1:12" s="110" customFormat="1" ht="15" customHeight="1" x14ac:dyDescent="0.2">
      <c r="A32" s="367" t="s">
        <v>113</v>
      </c>
      <c r="B32" s="368" t="s">
        <v>181</v>
      </c>
      <c r="C32" s="362"/>
      <c r="D32" s="362"/>
      <c r="E32" s="363"/>
      <c r="F32" s="542">
        <v>18.899999999999999</v>
      </c>
      <c r="G32" s="542">
        <v>33</v>
      </c>
      <c r="H32" s="542">
        <v>34.299999999999997</v>
      </c>
      <c r="I32" s="542">
        <v>29.5</v>
      </c>
      <c r="J32" s="544">
        <v>30.1</v>
      </c>
      <c r="K32" s="543" t="s">
        <v>349</v>
      </c>
      <c r="L32" s="364">
        <v>-11.200000000000003</v>
      </c>
    </row>
    <row r="33" spans="1:12" s="110" customFormat="1" ht="15" customHeight="1" x14ac:dyDescent="0.2">
      <c r="A33" s="367"/>
      <c r="B33" s="368" t="s">
        <v>182</v>
      </c>
      <c r="C33" s="362"/>
      <c r="D33" s="362"/>
      <c r="E33" s="363"/>
      <c r="F33" s="542">
        <v>26.4</v>
      </c>
      <c r="G33" s="542">
        <v>32.200000000000003</v>
      </c>
      <c r="H33" s="542">
        <v>36.6</v>
      </c>
      <c r="I33" s="542">
        <v>30.1</v>
      </c>
      <c r="J33" s="542">
        <v>30.6</v>
      </c>
      <c r="K33" s="543" t="s">
        <v>349</v>
      </c>
      <c r="L33" s="364">
        <v>-4.2000000000000028</v>
      </c>
    </row>
    <row r="34" spans="1:12" s="369" customFormat="1" ht="15" customHeight="1" x14ac:dyDescent="0.2">
      <c r="A34" s="367" t="s">
        <v>113</v>
      </c>
      <c r="B34" s="368" t="s">
        <v>116</v>
      </c>
      <c r="C34" s="362"/>
      <c r="D34" s="362"/>
      <c r="E34" s="363"/>
      <c r="F34" s="542">
        <v>17.899999999999999</v>
      </c>
      <c r="G34" s="542">
        <v>29.5</v>
      </c>
      <c r="H34" s="542">
        <v>34.299999999999997</v>
      </c>
      <c r="I34" s="542">
        <v>27.3</v>
      </c>
      <c r="J34" s="542">
        <v>27.1</v>
      </c>
      <c r="K34" s="543" t="s">
        <v>349</v>
      </c>
      <c r="L34" s="364">
        <v>-9.2000000000000028</v>
      </c>
    </row>
    <row r="35" spans="1:12" s="369" customFormat="1" ht="11.25" x14ac:dyDescent="0.2">
      <c r="A35" s="370"/>
      <c r="B35" s="371" t="s">
        <v>117</v>
      </c>
      <c r="C35" s="372"/>
      <c r="D35" s="372"/>
      <c r="E35" s="373"/>
      <c r="F35" s="545">
        <v>29.6</v>
      </c>
      <c r="G35" s="545">
        <v>38.799999999999997</v>
      </c>
      <c r="H35" s="545">
        <v>36.5</v>
      </c>
      <c r="I35" s="545">
        <v>34.1</v>
      </c>
      <c r="J35" s="546">
        <v>36.200000000000003</v>
      </c>
      <c r="K35" s="547" t="s">
        <v>349</v>
      </c>
      <c r="L35" s="374">
        <v>-6.6000000000000014</v>
      </c>
    </row>
    <row r="36" spans="1:12" s="369" customFormat="1" ht="15.95" customHeight="1" x14ac:dyDescent="0.2">
      <c r="A36" s="375" t="s">
        <v>350</v>
      </c>
      <c r="B36" s="376"/>
      <c r="C36" s="377"/>
      <c r="D36" s="376"/>
      <c r="E36" s="378"/>
      <c r="F36" s="548">
        <v>7969</v>
      </c>
      <c r="G36" s="548">
        <v>4587</v>
      </c>
      <c r="H36" s="548">
        <v>6098</v>
      </c>
      <c r="I36" s="548">
        <v>5175</v>
      </c>
      <c r="J36" s="548">
        <v>6821</v>
      </c>
      <c r="K36" s="549">
        <v>1148</v>
      </c>
      <c r="L36" s="380">
        <v>16.830376777598591</v>
      </c>
    </row>
    <row r="37" spans="1:12" s="369" customFormat="1" ht="15.95" customHeight="1" x14ac:dyDescent="0.2">
      <c r="A37" s="381"/>
      <c r="B37" s="382" t="s">
        <v>113</v>
      </c>
      <c r="C37" s="382" t="s">
        <v>351</v>
      </c>
      <c r="D37" s="382"/>
      <c r="E37" s="383"/>
      <c r="F37" s="548">
        <v>1656</v>
      </c>
      <c r="G37" s="548">
        <v>1503</v>
      </c>
      <c r="H37" s="548">
        <v>2132</v>
      </c>
      <c r="I37" s="548">
        <v>1537</v>
      </c>
      <c r="J37" s="548">
        <v>2061</v>
      </c>
      <c r="K37" s="549">
        <v>-405</v>
      </c>
      <c r="L37" s="380">
        <v>-19.650655021834062</v>
      </c>
    </row>
    <row r="38" spans="1:12" s="369" customFormat="1" ht="15.95" customHeight="1" x14ac:dyDescent="0.2">
      <c r="A38" s="381"/>
      <c r="B38" s="384" t="s">
        <v>105</v>
      </c>
      <c r="C38" s="384" t="s">
        <v>106</v>
      </c>
      <c r="D38" s="385"/>
      <c r="E38" s="383"/>
      <c r="F38" s="548">
        <v>4709</v>
      </c>
      <c r="G38" s="548">
        <v>2471</v>
      </c>
      <c r="H38" s="548">
        <v>3449</v>
      </c>
      <c r="I38" s="548">
        <v>2897</v>
      </c>
      <c r="J38" s="550">
        <v>4046</v>
      </c>
      <c r="K38" s="549">
        <v>663</v>
      </c>
      <c r="L38" s="380">
        <v>16.386554621848738</v>
      </c>
    </row>
    <row r="39" spans="1:12" s="369" customFormat="1" ht="15.95" customHeight="1" x14ac:dyDescent="0.2">
      <c r="A39" s="381"/>
      <c r="B39" s="385"/>
      <c r="C39" s="382" t="s">
        <v>352</v>
      </c>
      <c r="D39" s="385"/>
      <c r="E39" s="383"/>
      <c r="F39" s="548">
        <v>835</v>
      </c>
      <c r="G39" s="548">
        <v>741</v>
      </c>
      <c r="H39" s="548">
        <v>1140</v>
      </c>
      <c r="I39" s="548">
        <v>813</v>
      </c>
      <c r="J39" s="548">
        <v>1122</v>
      </c>
      <c r="K39" s="549">
        <v>-287</v>
      </c>
      <c r="L39" s="380">
        <v>-25.579322638146166</v>
      </c>
    </row>
    <row r="40" spans="1:12" s="369" customFormat="1" ht="15.95" customHeight="1" x14ac:dyDescent="0.2">
      <c r="A40" s="381"/>
      <c r="B40" s="384"/>
      <c r="C40" s="384" t="s">
        <v>107</v>
      </c>
      <c r="D40" s="385"/>
      <c r="E40" s="383"/>
      <c r="F40" s="548">
        <v>3260</v>
      </c>
      <c r="G40" s="548">
        <v>2116</v>
      </c>
      <c r="H40" s="548">
        <v>2649</v>
      </c>
      <c r="I40" s="548">
        <v>2278</v>
      </c>
      <c r="J40" s="548">
        <v>2775</v>
      </c>
      <c r="K40" s="549">
        <v>485</v>
      </c>
      <c r="L40" s="380">
        <v>17.477477477477478</v>
      </c>
    </row>
    <row r="41" spans="1:12" s="369" customFormat="1" ht="24" customHeight="1" x14ac:dyDescent="0.2">
      <c r="A41" s="381"/>
      <c r="B41" s="385"/>
      <c r="C41" s="382" t="s">
        <v>352</v>
      </c>
      <c r="D41" s="385"/>
      <c r="E41" s="383"/>
      <c r="F41" s="548">
        <v>821</v>
      </c>
      <c r="G41" s="548">
        <v>762</v>
      </c>
      <c r="H41" s="548">
        <v>992</v>
      </c>
      <c r="I41" s="548">
        <v>724</v>
      </c>
      <c r="J41" s="550">
        <v>939</v>
      </c>
      <c r="K41" s="549">
        <v>-118</v>
      </c>
      <c r="L41" s="380">
        <v>-12.566560170394036</v>
      </c>
    </row>
    <row r="42" spans="1:12" s="110" customFormat="1" ht="15" customHeight="1" x14ac:dyDescent="0.2">
      <c r="A42" s="381"/>
      <c r="B42" s="384" t="s">
        <v>113</v>
      </c>
      <c r="C42" s="384" t="s">
        <v>353</v>
      </c>
      <c r="D42" s="385"/>
      <c r="E42" s="383"/>
      <c r="F42" s="548">
        <v>1396</v>
      </c>
      <c r="G42" s="548">
        <v>932</v>
      </c>
      <c r="H42" s="548">
        <v>1856</v>
      </c>
      <c r="I42" s="548">
        <v>1033</v>
      </c>
      <c r="J42" s="548">
        <v>1470</v>
      </c>
      <c r="K42" s="549">
        <v>-74</v>
      </c>
      <c r="L42" s="380">
        <v>-5.0340136054421771</v>
      </c>
    </row>
    <row r="43" spans="1:12" s="110" customFormat="1" ht="15" customHeight="1" x14ac:dyDescent="0.2">
      <c r="A43" s="381"/>
      <c r="B43" s="385"/>
      <c r="C43" s="382" t="s">
        <v>352</v>
      </c>
      <c r="D43" s="385"/>
      <c r="E43" s="383"/>
      <c r="F43" s="548">
        <v>553</v>
      </c>
      <c r="G43" s="548">
        <v>417</v>
      </c>
      <c r="H43" s="548">
        <v>871</v>
      </c>
      <c r="I43" s="548">
        <v>448</v>
      </c>
      <c r="J43" s="548">
        <v>609</v>
      </c>
      <c r="K43" s="549">
        <v>-56</v>
      </c>
      <c r="L43" s="380">
        <v>-9.1954022988505741</v>
      </c>
    </row>
    <row r="44" spans="1:12" s="110" customFormat="1" ht="15" customHeight="1" x14ac:dyDescent="0.2">
      <c r="A44" s="381"/>
      <c r="B44" s="384"/>
      <c r="C44" s="366" t="s">
        <v>109</v>
      </c>
      <c r="D44" s="385"/>
      <c r="E44" s="383"/>
      <c r="F44" s="548">
        <v>5403</v>
      </c>
      <c r="G44" s="548">
        <v>3239</v>
      </c>
      <c r="H44" s="548">
        <v>3769</v>
      </c>
      <c r="I44" s="548">
        <v>3653</v>
      </c>
      <c r="J44" s="550">
        <v>4666</v>
      </c>
      <c r="K44" s="549">
        <v>737</v>
      </c>
      <c r="L44" s="380">
        <v>15.795113587655379</v>
      </c>
    </row>
    <row r="45" spans="1:12" s="110" customFormat="1" ht="15" customHeight="1" x14ac:dyDescent="0.2">
      <c r="A45" s="381"/>
      <c r="B45" s="385"/>
      <c r="C45" s="382" t="s">
        <v>352</v>
      </c>
      <c r="D45" s="385"/>
      <c r="E45" s="383"/>
      <c r="F45" s="548">
        <v>984</v>
      </c>
      <c r="G45" s="548">
        <v>984</v>
      </c>
      <c r="H45" s="548">
        <v>1117</v>
      </c>
      <c r="I45" s="548">
        <v>968</v>
      </c>
      <c r="J45" s="548">
        <v>1311</v>
      </c>
      <c r="K45" s="549">
        <v>-327</v>
      </c>
      <c r="L45" s="380">
        <v>-24.94279176201373</v>
      </c>
    </row>
    <row r="46" spans="1:12" s="110" customFormat="1" ht="15" customHeight="1" x14ac:dyDescent="0.2">
      <c r="A46" s="381"/>
      <c r="B46" s="384"/>
      <c r="C46" s="366" t="s">
        <v>110</v>
      </c>
      <c r="D46" s="385"/>
      <c r="E46" s="383"/>
      <c r="F46" s="548">
        <v>1086</v>
      </c>
      <c r="G46" s="548">
        <v>378</v>
      </c>
      <c r="H46" s="548">
        <v>417</v>
      </c>
      <c r="I46" s="548">
        <v>454</v>
      </c>
      <c r="J46" s="548">
        <v>616</v>
      </c>
      <c r="K46" s="549">
        <v>470</v>
      </c>
      <c r="L46" s="380">
        <v>76.298701298701303</v>
      </c>
    </row>
    <row r="47" spans="1:12" s="110" customFormat="1" ht="15" customHeight="1" x14ac:dyDescent="0.2">
      <c r="A47" s="381"/>
      <c r="B47" s="385"/>
      <c r="C47" s="382" t="s">
        <v>352</v>
      </c>
      <c r="D47" s="385"/>
      <c r="E47" s="383"/>
      <c r="F47" s="548">
        <v>93</v>
      </c>
      <c r="G47" s="548">
        <v>91</v>
      </c>
      <c r="H47" s="548">
        <v>113</v>
      </c>
      <c r="I47" s="548">
        <v>108</v>
      </c>
      <c r="J47" s="550">
        <v>122</v>
      </c>
      <c r="K47" s="549">
        <v>-29</v>
      </c>
      <c r="L47" s="380">
        <v>-23.770491803278688</v>
      </c>
    </row>
    <row r="48" spans="1:12" s="110" customFormat="1" ht="15" customHeight="1" x14ac:dyDescent="0.2">
      <c r="A48" s="381"/>
      <c r="B48" s="385"/>
      <c r="C48" s="366" t="s">
        <v>111</v>
      </c>
      <c r="D48" s="386"/>
      <c r="E48" s="387"/>
      <c r="F48" s="548">
        <v>84</v>
      </c>
      <c r="G48" s="548">
        <v>38</v>
      </c>
      <c r="H48" s="548">
        <v>56</v>
      </c>
      <c r="I48" s="548">
        <v>35</v>
      </c>
      <c r="J48" s="548">
        <v>69</v>
      </c>
      <c r="K48" s="549">
        <v>15</v>
      </c>
      <c r="L48" s="380">
        <v>21.739130434782609</v>
      </c>
    </row>
    <row r="49" spans="1:12" s="110" customFormat="1" ht="15" customHeight="1" x14ac:dyDescent="0.2">
      <c r="A49" s="381"/>
      <c r="B49" s="385"/>
      <c r="C49" s="382" t="s">
        <v>352</v>
      </c>
      <c r="D49" s="385"/>
      <c r="E49" s="383"/>
      <c r="F49" s="548">
        <v>26</v>
      </c>
      <c r="G49" s="548">
        <v>11</v>
      </c>
      <c r="H49" s="548">
        <v>31</v>
      </c>
      <c r="I49" s="548">
        <v>13</v>
      </c>
      <c r="J49" s="548">
        <v>19</v>
      </c>
      <c r="K49" s="549">
        <v>7</v>
      </c>
      <c r="L49" s="380">
        <v>36.842105263157897</v>
      </c>
    </row>
    <row r="50" spans="1:12" s="110" customFormat="1" ht="15" customHeight="1" x14ac:dyDescent="0.2">
      <c r="A50" s="381"/>
      <c r="B50" s="384" t="s">
        <v>113</v>
      </c>
      <c r="C50" s="382" t="s">
        <v>181</v>
      </c>
      <c r="D50" s="385"/>
      <c r="E50" s="383"/>
      <c r="F50" s="548">
        <v>5954</v>
      </c>
      <c r="G50" s="548">
        <v>3063</v>
      </c>
      <c r="H50" s="548">
        <v>4309</v>
      </c>
      <c r="I50" s="548">
        <v>3492</v>
      </c>
      <c r="J50" s="550">
        <v>4702</v>
      </c>
      <c r="K50" s="549">
        <v>1252</v>
      </c>
      <c r="L50" s="380">
        <v>26.626967247979582</v>
      </c>
    </row>
    <row r="51" spans="1:12" s="110" customFormat="1" ht="15" customHeight="1" x14ac:dyDescent="0.2">
      <c r="A51" s="381"/>
      <c r="B51" s="385"/>
      <c r="C51" s="382" t="s">
        <v>352</v>
      </c>
      <c r="D51" s="385"/>
      <c r="E51" s="383"/>
      <c r="F51" s="548">
        <v>1124</v>
      </c>
      <c r="G51" s="548">
        <v>1012</v>
      </c>
      <c r="H51" s="548">
        <v>1478</v>
      </c>
      <c r="I51" s="548">
        <v>1031</v>
      </c>
      <c r="J51" s="548">
        <v>1413</v>
      </c>
      <c r="K51" s="549">
        <v>-289</v>
      </c>
      <c r="L51" s="380">
        <v>-20.452937013446569</v>
      </c>
    </row>
    <row r="52" spans="1:12" s="110" customFormat="1" ht="15" customHeight="1" x14ac:dyDescent="0.2">
      <c r="A52" s="381"/>
      <c r="B52" s="384"/>
      <c r="C52" s="382" t="s">
        <v>182</v>
      </c>
      <c r="D52" s="385"/>
      <c r="E52" s="383"/>
      <c r="F52" s="548">
        <v>2015</v>
      </c>
      <c r="G52" s="548">
        <v>1524</v>
      </c>
      <c r="H52" s="548">
        <v>1789</v>
      </c>
      <c r="I52" s="548">
        <v>1683</v>
      </c>
      <c r="J52" s="548">
        <v>2119</v>
      </c>
      <c r="K52" s="549">
        <v>-104</v>
      </c>
      <c r="L52" s="380">
        <v>-4.9079754601226995</v>
      </c>
    </row>
    <row r="53" spans="1:12" s="269" customFormat="1" ht="11.25" customHeight="1" x14ac:dyDescent="0.2">
      <c r="A53" s="381"/>
      <c r="B53" s="385"/>
      <c r="C53" s="382" t="s">
        <v>352</v>
      </c>
      <c r="D53" s="385"/>
      <c r="E53" s="383"/>
      <c r="F53" s="548">
        <v>532</v>
      </c>
      <c r="G53" s="548">
        <v>491</v>
      </c>
      <c r="H53" s="548">
        <v>654</v>
      </c>
      <c r="I53" s="548">
        <v>506</v>
      </c>
      <c r="J53" s="550">
        <v>648</v>
      </c>
      <c r="K53" s="549">
        <v>-116</v>
      </c>
      <c r="L53" s="380">
        <v>-17.901234567901234</v>
      </c>
    </row>
    <row r="54" spans="1:12" s="151" customFormat="1" ht="12.75" customHeight="1" x14ac:dyDescent="0.2">
      <c r="A54" s="381"/>
      <c r="B54" s="384" t="s">
        <v>113</v>
      </c>
      <c r="C54" s="384" t="s">
        <v>116</v>
      </c>
      <c r="D54" s="385"/>
      <c r="E54" s="383"/>
      <c r="F54" s="548">
        <v>5999</v>
      </c>
      <c r="G54" s="548">
        <v>2971</v>
      </c>
      <c r="H54" s="548">
        <v>4254</v>
      </c>
      <c r="I54" s="548">
        <v>3353</v>
      </c>
      <c r="J54" s="548">
        <v>4479</v>
      </c>
      <c r="K54" s="549">
        <v>1520</v>
      </c>
      <c r="L54" s="380">
        <v>33.936146461263675</v>
      </c>
    </row>
    <row r="55" spans="1:12" ht="11.25" x14ac:dyDescent="0.2">
      <c r="A55" s="381"/>
      <c r="B55" s="385"/>
      <c r="C55" s="382" t="s">
        <v>352</v>
      </c>
      <c r="D55" s="385"/>
      <c r="E55" s="383"/>
      <c r="F55" s="548">
        <v>1072</v>
      </c>
      <c r="G55" s="548">
        <v>876</v>
      </c>
      <c r="H55" s="548">
        <v>1460</v>
      </c>
      <c r="I55" s="548">
        <v>917</v>
      </c>
      <c r="J55" s="548">
        <v>1215</v>
      </c>
      <c r="K55" s="549">
        <v>-143</v>
      </c>
      <c r="L55" s="380">
        <v>-11.769547325102881</v>
      </c>
    </row>
    <row r="56" spans="1:12" ht="14.25" customHeight="1" x14ac:dyDescent="0.2">
      <c r="A56" s="381"/>
      <c r="B56" s="385"/>
      <c r="C56" s="384" t="s">
        <v>117</v>
      </c>
      <c r="D56" s="385"/>
      <c r="E56" s="383"/>
      <c r="F56" s="548">
        <v>1969</v>
      </c>
      <c r="G56" s="548">
        <v>1611</v>
      </c>
      <c r="H56" s="548">
        <v>1838</v>
      </c>
      <c r="I56" s="548">
        <v>1816</v>
      </c>
      <c r="J56" s="548">
        <v>2337</v>
      </c>
      <c r="K56" s="549">
        <v>-368</v>
      </c>
      <c r="L56" s="380">
        <v>-15.746683782627301</v>
      </c>
    </row>
    <row r="57" spans="1:12" ht="18.75" customHeight="1" x14ac:dyDescent="0.2">
      <c r="A57" s="388"/>
      <c r="B57" s="389"/>
      <c r="C57" s="390" t="s">
        <v>352</v>
      </c>
      <c r="D57" s="389"/>
      <c r="E57" s="391"/>
      <c r="F57" s="551">
        <v>583</v>
      </c>
      <c r="G57" s="552">
        <v>625</v>
      </c>
      <c r="H57" s="552">
        <v>670</v>
      </c>
      <c r="I57" s="552">
        <v>619</v>
      </c>
      <c r="J57" s="552">
        <v>845</v>
      </c>
      <c r="K57" s="553">
        <f t="shared" ref="K57" si="0">IF(OR(F57=".",J57=".")=TRUE,".",IF(OR(F57="*",J57="*")=TRUE,"*",IF(AND(F57="-",J57="-")=TRUE,"-",IF(AND(ISNUMBER(J57),ISNUMBER(F57))=TRUE,IF(F57-J57=0,0,F57-J57),IF(ISNUMBER(F57)=TRUE,F57,-J57)))))</f>
        <v>-262</v>
      </c>
      <c r="L57" s="392">
        <f t="shared" ref="L57" si="1">IF(K57 =".",".",IF(K57 ="*","*",IF(K57="-","-",IF(K57=0,0,IF(OR(J57="-",J57=".",F57="-",F57=".")=TRUE,"X",IF(J57=0,"0,0",IF(ABS(K57*100/J57)&gt;250,".X",(K57*100/J57))))))))</f>
        <v>-31.005917159763314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8275</v>
      </c>
      <c r="E11" s="114">
        <v>4967</v>
      </c>
      <c r="F11" s="114">
        <v>8216</v>
      </c>
      <c r="G11" s="114">
        <v>5311</v>
      </c>
      <c r="H11" s="140">
        <v>7041</v>
      </c>
      <c r="I11" s="115">
        <v>1234</v>
      </c>
      <c r="J11" s="116">
        <v>17.525919613691237</v>
      </c>
    </row>
    <row r="12" spans="1:15" s="110" customFormat="1" ht="24.95" customHeight="1" x14ac:dyDescent="0.2">
      <c r="A12" s="193" t="s">
        <v>132</v>
      </c>
      <c r="B12" s="194" t="s">
        <v>133</v>
      </c>
      <c r="C12" s="113">
        <v>0.36253776435045315</v>
      </c>
      <c r="D12" s="115">
        <v>30</v>
      </c>
      <c r="E12" s="114">
        <v>28</v>
      </c>
      <c r="F12" s="114">
        <v>37</v>
      </c>
      <c r="G12" s="114">
        <v>32</v>
      </c>
      <c r="H12" s="140">
        <v>35</v>
      </c>
      <c r="I12" s="115">
        <v>-5</v>
      </c>
      <c r="J12" s="116">
        <v>-14.285714285714286</v>
      </c>
    </row>
    <row r="13" spans="1:15" s="110" customFormat="1" ht="24.95" customHeight="1" x14ac:dyDescent="0.2">
      <c r="A13" s="193" t="s">
        <v>134</v>
      </c>
      <c r="B13" s="199" t="s">
        <v>214</v>
      </c>
      <c r="C13" s="113">
        <v>0.48338368580060426</v>
      </c>
      <c r="D13" s="115">
        <v>40</v>
      </c>
      <c r="E13" s="114">
        <v>40</v>
      </c>
      <c r="F13" s="114">
        <v>64</v>
      </c>
      <c r="G13" s="114">
        <v>26</v>
      </c>
      <c r="H13" s="140">
        <v>50</v>
      </c>
      <c r="I13" s="115">
        <v>-10</v>
      </c>
      <c r="J13" s="116">
        <v>-20</v>
      </c>
    </row>
    <row r="14" spans="1:15" s="287" customFormat="1" ht="24.95" customHeight="1" x14ac:dyDescent="0.2">
      <c r="A14" s="193" t="s">
        <v>215</v>
      </c>
      <c r="B14" s="199" t="s">
        <v>137</v>
      </c>
      <c r="C14" s="113">
        <v>12.761329305135952</v>
      </c>
      <c r="D14" s="115">
        <v>1056</v>
      </c>
      <c r="E14" s="114">
        <v>931</v>
      </c>
      <c r="F14" s="114">
        <v>1515</v>
      </c>
      <c r="G14" s="114">
        <v>791</v>
      </c>
      <c r="H14" s="140">
        <v>1614</v>
      </c>
      <c r="I14" s="115">
        <v>-558</v>
      </c>
      <c r="J14" s="116">
        <v>-34.572490706319705</v>
      </c>
      <c r="K14" s="110"/>
      <c r="L14" s="110"/>
      <c r="M14" s="110"/>
      <c r="N14" s="110"/>
      <c r="O14" s="110"/>
    </row>
    <row r="15" spans="1:15" s="110" customFormat="1" ht="24.95" customHeight="1" x14ac:dyDescent="0.2">
      <c r="A15" s="193" t="s">
        <v>216</v>
      </c>
      <c r="B15" s="199" t="s">
        <v>217</v>
      </c>
      <c r="C15" s="113">
        <v>2.7915407854984893</v>
      </c>
      <c r="D15" s="115">
        <v>231</v>
      </c>
      <c r="E15" s="114">
        <v>212</v>
      </c>
      <c r="F15" s="114">
        <v>336</v>
      </c>
      <c r="G15" s="114">
        <v>211</v>
      </c>
      <c r="H15" s="140">
        <v>215</v>
      </c>
      <c r="I15" s="115">
        <v>16</v>
      </c>
      <c r="J15" s="116">
        <v>7.441860465116279</v>
      </c>
    </row>
    <row r="16" spans="1:15" s="287" customFormat="1" ht="24.95" customHeight="1" x14ac:dyDescent="0.2">
      <c r="A16" s="193" t="s">
        <v>218</v>
      </c>
      <c r="B16" s="199" t="s">
        <v>141</v>
      </c>
      <c r="C16" s="113">
        <v>9.0151057401812693</v>
      </c>
      <c r="D16" s="115">
        <v>746</v>
      </c>
      <c r="E16" s="114">
        <v>654</v>
      </c>
      <c r="F16" s="114">
        <v>1045</v>
      </c>
      <c r="G16" s="114">
        <v>490</v>
      </c>
      <c r="H16" s="140">
        <v>1281</v>
      </c>
      <c r="I16" s="115">
        <v>-535</v>
      </c>
      <c r="J16" s="116">
        <v>-41.76424668227947</v>
      </c>
      <c r="K16" s="110"/>
      <c r="L16" s="110"/>
      <c r="M16" s="110"/>
      <c r="N16" s="110"/>
      <c r="O16" s="110"/>
    </row>
    <row r="17" spans="1:15" s="110" customFormat="1" ht="24.95" customHeight="1" x14ac:dyDescent="0.2">
      <c r="A17" s="193" t="s">
        <v>142</v>
      </c>
      <c r="B17" s="199" t="s">
        <v>220</v>
      </c>
      <c r="C17" s="113">
        <v>0.9546827794561934</v>
      </c>
      <c r="D17" s="115">
        <v>79</v>
      </c>
      <c r="E17" s="114">
        <v>65</v>
      </c>
      <c r="F17" s="114">
        <v>134</v>
      </c>
      <c r="G17" s="114">
        <v>90</v>
      </c>
      <c r="H17" s="140">
        <v>118</v>
      </c>
      <c r="I17" s="115">
        <v>-39</v>
      </c>
      <c r="J17" s="116">
        <v>-33.050847457627121</v>
      </c>
    </row>
    <row r="18" spans="1:15" s="287" customFormat="1" ht="24.95" customHeight="1" x14ac:dyDescent="0.2">
      <c r="A18" s="201" t="s">
        <v>144</v>
      </c>
      <c r="B18" s="202" t="s">
        <v>145</v>
      </c>
      <c r="C18" s="113">
        <v>7.2749244712990935</v>
      </c>
      <c r="D18" s="115">
        <v>602</v>
      </c>
      <c r="E18" s="114">
        <v>371</v>
      </c>
      <c r="F18" s="114">
        <v>950</v>
      </c>
      <c r="G18" s="114">
        <v>652</v>
      </c>
      <c r="H18" s="140">
        <v>630</v>
      </c>
      <c r="I18" s="115">
        <v>-28</v>
      </c>
      <c r="J18" s="116">
        <v>-4.4444444444444446</v>
      </c>
      <c r="K18" s="110"/>
      <c r="L18" s="110"/>
      <c r="M18" s="110"/>
      <c r="N18" s="110"/>
      <c r="O18" s="110"/>
    </row>
    <row r="19" spans="1:15" s="110" customFormat="1" ht="24.95" customHeight="1" x14ac:dyDescent="0.2">
      <c r="A19" s="193" t="s">
        <v>146</v>
      </c>
      <c r="B19" s="199" t="s">
        <v>147</v>
      </c>
      <c r="C19" s="113">
        <v>11.250755287009063</v>
      </c>
      <c r="D19" s="115">
        <v>931</v>
      </c>
      <c r="E19" s="114">
        <v>706</v>
      </c>
      <c r="F19" s="114">
        <v>1170</v>
      </c>
      <c r="G19" s="114">
        <v>872</v>
      </c>
      <c r="H19" s="140">
        <v>798</v>
      </c>
      <c r="I19" s="115">
        <v>133</v>
      </c>
      <c r="J19" s="116">
        <v>16.666666666666668</v>
      </c>
    </row>
    <row r="20" spans="1:15" s="287" customFormat="1" ht="24.95" customHeight="1" x14ac:dyDescent="0.2">
      <c r="A20" s="193" t="s">
        <v>148</v>
      </c>
      <c r="B20" s="199" t="s">
        <v>149</v>
      </c>
      <c r="C20" s="113">
        <v>4.3141993957703928</v>
      </c>
      <c r="D20" s="115">
        <v>357</v>
      </c>
      <c r="E20" s="114">
        <v>343</v>
      </c>
      <c r="F20" s="114">
        <v>518</v>
      </c>
      <c r="G20" s="114">
        <v>384</v>
      </c>
      <c r="H20" s="140">
        <v>417</v>
      </c>
      <c r="I20" s="115">
        <v>-60</v>
      </c>
      <c r="J20" s="116">
        <v>-14.388489208633093</v>
      </c>
      <c r="K20" s="110"/>
      <c r="L20" s="110"/>
      <c r="M20" s="110"/>
      <c r="N20" s="110"/>
      <c r="O20" s="110"/>
    </row>
    <row r="21" spans="1:15" s="110" customFormat="1" ht="24.95" customHeight="1" x14ac:dyDescent="0.2">
      <c r="A21" s="201" t="s">
        <v>150</v>
      </c>
      <c r="B21" s="202" t="s">
        <v>151</v>
      </c>
      <c r="C21" s="113">
        <v>3.7583081570996977</v>
      </c>
      <c r="D21" s="115">
        <v>311</v>
      </c>
      <c r="E21" s="114">
        <v>289</v>
      </c>
      <c r="F21" s="114">
        <v>305</v>
      </c>
      <c r="G21" s="114">
        <v>314</v>
      </c>
      <c r="H21" s="140">
        <v>313</v>
      </c>
      <c r="I21" s="115">
        <v>-2</v>
      </c>
      <c r="J21" s="116">
        <v>-0.63897763578274758</v>
      </c>
    </row>
    <row r="22" spans="1:15" s="110" customFormat="1" ht="24.95" customHeight="1" x14ac:dyDescent="0.2">
      <c r="A22" s="201" t="s">
        <v>152</v>
      </c>
      <c r="B22" s="199" t="s">
        <v>153</v>
      </c>
      <c r="C22" s="113">
        <v>1.4984894259818731</v>
      </c>
      <c r="D22" s="115">
        <v>124</v>
      </c>
      <c r="E22" s="114">
        <v>109</v>
      </c>
      <c r="F22" s="114">
        <v>210</v>
      </c>
      <c r="G22" s="114">
        <v>100</v>
      </c>
      <c r="H22" s="140">
        <v>110</v>
      </c>
      <c r="I22" s="115">
        <v>14</v>
      </c>
      <c r="J22" s="116">
        <v>12.727272727272727</v>
      </c>
    </row>
    <row r="23" spans="1:15" s="110" customFormat="1" ht="24.95" customHeight="1" x14ac:dyDescent="0.2">
      <c r="A23" s="193" t="s">
        <v>154</v>
      </c>
      <c r="B23" s="199" t="s">
        <v>155</v>
      </c>
      <c r="C23" s="113">
        <v>0.70090634441087618</v>
      </c>
      <c r="D23" s="115">
        <v>58</v>
      </c>
      <c r="E23" s="114">
        <v>52</v>
      </c>
      <c r="F23" s="114">
        <v>114</v>
      </c>
      <c r="G23" s="114">
        <v>43</v>
      </c>
      <c r="H23" s="140">
        <v>63</v>
      </c>
      <c r="I23" s="115">
        <v>-5</v>
      </c>
      <c r="J23" s="116">
        <v>-7.9365079365079367</v>
      </c>
    </row>
    <row r="24" spans="1:15" s="110" customFormat="1" ht="24.95" customHeight="1" x14ac:dyDescent="0.2">
      <c r="A24" s="193" t="s">
        <v>156</v>
      </c>
      <c r="B24" s="199" t="s">
        <v>221</v>
      </c>
      <c r="C24" s="113">
        <v>33.800604229607252</v>
      </c>
      <c r="D24" s="115">
        <v>2797</v>
      </c>
      <c r="E24" s="114">
        <v>187</v>
      </c>
      <c r="F24" s="114">
        <v>412</v>
      </c>
      <c r="G24" s="114">
        <v>233</v>
      </c>
      <c r="H24" s="140">
        <v>488</v>
      </c>
      <c r="I24" s="115">
        <v>2309</v>
      </c>
      <c r="J24" s="116" t="s">
        <v>514</v>
      </c>
    </row>
    <row r="25" spans="1:15" s="110" customFormat="1" ht="24.95" customHeight="1" x14ac:dyDescent="0.2">
      <c r="A25" s="193" t="s">
        <v>222</v>
      </c>
      <c r="B25" s="204" t="s">
        <v>159</v>
      </c>
      <c r="C25" s="113">
        <v>3.0694864048338371</v>
      </c>
      <c r="D25" s="115">
        <v>254</v>
      </c>
      <c r="E25" s="114">
        <v>346</v>
      </c>
      <c r="F25" s="114">
        <v>422</v>
      </c>
      <c r="G25" s="114">
        <v>284</v>
      </c>
      <c r="H25" s="140">
        <v>497</v>
      </c>
      <c r="I25" s="115">
        <v>-243</v>
      </c>
      <c r="J25" s="116">
        <v>-48.893360160965791</v>
      </c>
    </row>
    <row r="26" spans="1:15" s="110" customFormat="1" ht="24.95" customHeight="1" x14ac:dyDescent="0.2">
      <c r="A26" s="201">
        <v>782.78300000000002</v>
      </c>
      <c r="B26" s="203" t="s">
        <v>160</v>
      </c>
      <c r="C26" s="113">
        <v>6.9969788519637461</v>
      </c>
      <c r="D26" s="115">
        <v>579</v>
      </c>
      <c r="E26" s="114">
        <v>420</v>
      </c>
      <c r="F26" s="114">
        <v>639</v>
      </c>
      <c r="G26" s="114">
        <v>636</v>
      </c>
      <c r="H26" s="140">
        <v>738</v>
      </c>
      <c r="I26" s="115">
        <v>-159</v>
      </c>
      <c r="J26" s="116">
        <v>-21.54471544715447</v>
      </c>
    </row>
    <row r="27" spans="1:15" s="110" customFormat="1" ht="24.95" customHeight="1" x14ac:dyDescent="0.2">
      <c r="A27" s="193" t="s">
        <v>161</v>
      </c>
      <c r="B27" s="199" t="s">
        <v>162</v>
      </c>
      <c r="C27" s="113">
        <v>2.5377643504531724</v>
      </c>
      <c r="D27" s="115">
        <v>210</v>
      </c>
      <c r="E27" s="114">
        <v>161</v>
      </c>
      <c r="F27" s="114">
        <v>339</v>
      </c>
      <c r="G27" s="114">
        <v>155</v>
      </c>
      <c r="H27" s="140">
        <v>170</v>
      </c>
      <c r="I27" s="115">
        <v>40</v>
      </c>
      <c r="J27" s="116">
        <v>23.529411764705884</v>
      </c>
    </row>
    <row r="28" spans="1:15" s="110" customFormat="1" ht="24.95" customHeight="1" x14ac:dyDescent="0.2">
      <c r="A28" s="193" t="s">
        <v>163</v>
      </c>
      <c r="B28" s="199" t="s">
        <v>164</v>
      </c>
      <c r="C28" s="113">
        <v>1.0392749244712991</v>
      </c>
      <c r="D28" s="115">
        <v>86</v>
      </c>
      <c r="E28" s="114">
        <v>64</v>
      </c>
      <c r="F28" s="114">
        <v>221</v>
      </c>
      <c r="G28" s="114">
        <v>46</v>
      </c>
      <c r="H28" s="140">
        <v>74</v>
      </c>
      <c r="I28" s="115">
        <v>12</v>
      </c>
      <c r="J28" s="116">
        <v>16.216216216216218</v>
      </c>
    </row>
    <row r="29" spans="1:15" s="110" customFormat="1" ht="24.95" customHeight="1" x14ac:dyDescent="0.2">
      <c r="A29" s="193">
        <v>86</v>
      </c>
      <c r="B29" s="199" t="s">
        <v>165</v>
      </c>
      <c r="C29" s="113">
        <v>4.4229607250755283</v>
      </c>
      <c r="D29" s="115">
        <v>366</v>
      </c>
      <c r="E29" s="114">
        <v>376</v>
      </c>
      <c r="F29" s="114">
        <v>502</v>
      </c>
      <c r="G29" s="114">
        <v>318</v>
      </c>
      <c r="H29" s="140">
        <v>402</v>
      </c>
      <c r="I29" s="115">
        <v>-36</v>
      </c>
      <c r="J29" s="116">
        <v>-8.9552238805970141</v>
      </c>
    </row>
    <row r="30" spans="1:15" s="110" customFormat="1" ht="24.95" customHeight="1" x14ac:dyDescent="0.2">
      <c r="A30" s="193">
        <v>87.88</v>
      </c>
      <c r="B30" s="204" t="s">
        <v>166</v>
      </c>
      <c r="C30" s="113">
        <v>3.3716012084592144</v>
      </c>
      <c r="D30" s="115">
        <v>279</v>
      </c>
      <c r="E30" s="114">
        <v>377</v>
      </c>
      <c r="F30" s="114">
        <v>567</v>
      </c>
      <c r="G30" s="114">
        <v>274</v>
      </c>
      <c r="H30" s="140">
        <v>469</v>
      </c>
      <c r="I30" s="115">
        <v>-190</v>
      </c>
      <c r="J30" s="116">
        <v>-40.511727078891255</v>
      </c>
    </row>
    <row r="31" spans="1:15" s="110" customFormat="1" ht="24.95" customHeight="1" x14ac:dyDescent="0.2">
      <c r="A31" s="193" t="s">
        <v>167</v>
      </c>
      <c r="B31" s="199" t="s">
        <v>168</v>
      </c>
      <c r="C31" s="113">
        <v>2.3564954682779455</v>
      </c>
      <c r="D31" s="115">
        <v>195</v>
      </c>
      <c r="E31" s="114">
        <v>167</v>
      </c>
      <c r="F31" s="114">
        <v>231</v>
      </c>
      <c r="G31" s="114">
        <v>151</v>
      </c>
      <c r="H31" s="140">
        <v>173</v>
      </c>
      <c r="I31" s="115">
        <v>22</v>
      </c>
      <c r="J31" s="116">
        <v>12.716763005780347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0.36253776435045315</v>
      </c>
      <c r="D34" s="115">
        <v>30</v>
      </c>
      <c r="E34" s="114">
        <v>28</v>
      </c>
      <c r="F34" s="114">
        <v>37</v>
      </c>
      <c r="G34" s="114">
        <v>32</v>
      </c>
      <c r="H34" s="140">
        <v>35</v>
      </c>
      <c r="I34" s="115">
        <v>-5</v>
      </c>
      <c r="J34" s="116">
        <v>-14.285714285714286</v>
      </c>
    </row>
    <row r="35" spans="1:10" s="110" customFormat="1" ht="24.95" customHeight="1" x14ac:dyDescent="0.2">
      <c r="A35" s="292" t="s">
        <v>171</v>
      </c>
      <c r="B35" s="293" t="s">
        <v>172</v>
      </c>
      <c r="C35" s="113">
        <v>20.51963746223565</v>
      </c>
      <c r="D35" s="115">
        <v>1698</v>
      </c>
      <c r="E35" s="114">
        <v>1342</v>
      </c>
      <c r="F35" s="114">
        <v>2529</v>
      </c>
      <c r="G35" s="114">
        <v>1469</v>
      </c>
      <c r="H35" s="140">
        <v>2294</v>
      </c>
      <c r="I35" s="115">
        <v>-596</v>
      </c>
      <c r="J35" s="116">
        <v>-25.980819529206627</v>
      </c>
    </row>
    <row r="36" spans="1:10" s="110" customFormat="1" ht="24.95" customHeight="1" x14ac:dyDescent="0.2">
      <c r="A36" s="294" t="s">
        <v>173</v>
      </c>
      <c r="B36" s="295" t="s">
        <v>174</v>
      </c>
      <c r="C36" s="125">
        <v>79.117824773413901</v>
      </c>
      <c r="D36" s="143">
        <v>6547</v>
      </c>
      <c r="E36" s="144">
        <v>3597</v>
      </c>
      <c r="F36" s="144">
        <v>5650</v>
      </c>
      <c r="G36" s="144">
        <v>3810</v>
      </c>
      <c r="H36" s="145">
        <v>4712</v>
      </c>
      <c r="I36" s="143">
        <v>1835</v>
      </c>
      <c r="J36" s="146">
        <v>38.943123938879459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8275</v>
      </c>
      <c r="F11" s="264">
        <v>4967</v>
      </c>
      <c r="G11" s="264">
        <v>8216</v>
      </c>
      <c r="H11" s="264">
        <v>5311</v>
      </c>
      <c r="I11" s="265">
        <v>7041</v>
      </c>
      <c r="J11" s="263">
        <v>1234</v>
      </c>
      <c r="K11" s="266">
        <v>17.525919613691237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20.277945619335348</v>
      </c>
      <c r="E13" s="115">
        <v>1678</v>
      </c>
      <c r="F13" s="114">
        <v>1470</v>
      </c>
      <c r="G13" s="114">
        <v>1987</v>
      </c>
      <c r="H13" s="114">
        <v>1766</v>
      </c>
      <c r="I13" s="140">
        <v>2194</v>
      </c>
      <c r="J13" s="115">
        <v>-516</v>
      </c>
      <c r="K13" s="116">
        <v>-23.518687329079306</v>
      </c>
    </row>
    <row r="14" spans="1:15" ht="15.95" customHeight="1" x14ac:dyDescent="0.2">
      <c r="A14" s="306" t="s">
        <v>230</v>
      </c>
      <c r="B14" s="307"/>
      <c r="C14" s="308"/>
      <c r="D14" s="113">
        <v>51.057401812688823</v>
      </c>
      <c r="E14" s="115">
        <v>4225</v>
      </c>
      <c r="F14" s="114">
        <v>2598</v>
      </c>
      <c r="G14" s="114">
        <v>5066</v>
      </c>
      <c r="H14" s="114">
        <v>2745</v>
      </c>
      <c r="I14" s="140">
        <v>3729</v>
      </c>
      <c r="J14" s="115">
        <v>496</v>
      </c>
      <c r="K14" s="116">
        <v>13.301153124161974</v>
      </c>
    </row>
    <row r="15" spans="1:15" ht="15.95" customHeight="1" x14ac:dyDescent="0.2">
      <c r="A15" s="306" t="s">
        <v>231</v>
      </c>
      <c r="B15" s="307"/>
      <c r="C15" s="308"/>
      <c r="D15" s="113">
        <v>19.395770392749245</v>
      </c>
      <c r="E15" s="115">
        <v>1605</v>
      </c>
      <c r="F15" s="114">
        <v>470</v>
      </c>
      <c r="G15" s="114">
        <v>599</v>
      </c>
      <c r="H15" s="114">
        <v>427</v>
      </c>
      <c r="I15" s="140">
        <v>622</v>
      </c>
      <c r="J15" s="115">
        <v>983</v>
      </c>
      <c r="K15" s="116">
        <v>158.0385852090032</v>
      </c>
    </row>
    <row r="16" spans="1:15" ht="15.95" customHeight="1" x14ac:dyDescent="0.2">
      <c r="A16" s="306" t="s">
        <v>232</v>
      </c>
      <c r="B16" s="307"/>
      <c r="C16" s="308"/>
      <c r="D16" s="113">
        <v>9.0271903323262848</v>
      </c>
      <c r="E16" s="115">
        <v>747</v>
      </c>
      <c r="F16" s="114">
        <v>407</v>
      </c>
      <c r="G16" s="114">
        <v>480</v>
      </c>
      <c r="H16" s="114">
        <v>364</v>
      </c>
      <c r="I16" s="140">
        <v>480</v>
      </c>
      <c r="J16" s="115">
        <v>267</v>
      </c>
      <c r="K16" s="116">
        <v>55.625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0.38670694864048338</v>
      </c>
      <c r="E18" s="115">
        <v>32</v>
      </c>
      <c r="F18" s="114">
        <v>32</v>
      </c>
      <c r="G18" s="114">
        <v>56</v>
      </c>
      <c r="H18" s="114">
        <v>49</v>
      </c>
      <c r="I18" s="140">
        <v>36</v>
      </c>
      <c r="J18" s="115">
        <v>-4</v>
      </c>
      <c r="K18" s="116">
        <v>-11.111111111111111</v>
      </c>
    </row>
    <row r="19" spans="1:11" ht="14.1" customHeight="1" x14ac:dyDescent="0.2">
      <c r="A19" s="306" t="s">
        <v>235</v>
      </c>
      <c r="B19" s="307" t="s">
        <v>236</v>
      </c>
      <c r="C19" s="308"/>
      <c r="D19" s="113">
        <v>0.30211480362537763</v>
      </c>
      <c r="E19" s="115">
        <v>25</v>
      </c>
      <c r="F19" s="114">
        <v>20</v>
      </c>
      <c r="G19" s="114">
        <v>37</v>
      </c>
      <c r="H19" s="114">
        <v>36</v>
      </c>
      <c r="I19" s="140">
        <v>20</v>
      </c>
      <c r="J19" s="115">
        <v>5</v>
      </c>
      <c r="K19" s="116">
        <v>25</v>
      </c>
    </row>
    <row r="20" spans="1:11" ht="14.1" customHeight="1" x14ac:dyDescent="0.2">
      <c r="A20" s="306">
        <v>12</v>
      </c>
      <c r="B20" s="307" t="s">
        <v>237</v>
      </c>
      <c r="C20" s="308"/>
      <c r="D20" s="113">
        <v>0.5558912386706949</v>
      </c>
      <c r="E20" s="115">
        <v>46</v>
      </c>
      <c r="F20" s="114">
        <v>30</v>
      </c>
      <c r="G20" s="114">
        <v>70</v>
      </c>
      <c r="H20" s="114">
        <v>46</v>
      </c>
      <c r="I20" s="140">
        <v>53</v>
      </c>
      <c r="J20" s="115">
        <v>-7</v>
      </c>
      <c r="K20" s="116">
        <v>-13.20754716981132</v>
      </c>
    </row>
    <row r="21" spans="1:11" ht="14.1" customHeight="1" x14ac:dyDescent="0.2">
      <c r="A21" s="306">
        <v>21</v>
      </c>
      <c r="B21" s="307" t="s">
        <v>238</v>
      </c>
      <c r="C21" s="308"/>
      <c r="D21" s="113">
        <v>9.6676737160120846E-2</v>
      </c>
      <c r="E21" s="115">
        <v>8</v>
      </c>
      <c r="F21" s="114">
        <v>10</v>
      </c>
      <c r="G21" s="114">
        <v>7</v>
      </c>
      <c r="H21" s="114">
        <v>7</v>
      </c>
      <c r="I21" s="140">
        <v>7</v>
      </c>
      <c r="J21" s="115">
        <v>1</v>
      </c>
      <c r="K21" s="116">
        <v>14.285714285714286</v>
      </c>
    </row>
    <row r="22" spans="1:11" ht="14.1" customHeight="1" x14ac:dyDescent="0.2">
      <c r="A22" s="306">
        <v>22</v>
      </c>
      <c r="B22" s="307" t="s">
        <v>239</v>
      </c>
      <c r="C22" s="308"/>
      <c r="D22" s="113">
        <v>1.244712990936556</v>
      </c>
      <c r="E22" s="115">
        <v>103</v>
      </c>
      <c r="F22" s="114">
        <v>75</v>
      </c>
      <c r="G22" s="114">
        <v>149</v>
      </c>
      <c r="H22" s="114">
        <v>88</v>
      </c>
      <c r="I22" s="140">
        <v>98</v>
      </c>
      <c r="J22" s="115">
        <v>5</v>
      </c>
      <c r="K22" s="116">
        <v>5.1020408163265305</v>
      </c>
    </row>
    <row r="23" spans="1:11" ht="14.1" customHeight="1" x14ac:dyDescent="0.2">
      <c r="A23" s="306">
        <v>23</v>
      </c>
      <c r="B23" s="307" t="s">
        <v>240</v>
      </c>
      <c r="C23" s="308"/>
      <c r="D23" s="113">
        <v>0.29003021148036257</v>
      </c>
      <c r="E23" s="115">
        <v>24</v>
      </c>
      <c r="F23" s="114">
        <v>24</v>
      </c>
      <c r="G23" s="114">
        <v>40</v>
      </c>
      <c r="H23" s="114">
        <v>16</v>
      </c>
      <c r="I23" s="140">
        <v>21</v>
      </c>
      <c r="J23" s="115">
        <v>3</v>
      </c>
      <c r="K23" s="116">
        <v>14.285714285714286</v>
      </c>
    </row>
    <row r="24" spans="1:11" ht="14.1" customHeight="1" x14ac:dyDescent="0.2">
      <c r="A24" s="306">
        <v>24</v>
      </c>
      <c r="B24" s="307" t="s">
        <v>241</v>
      </c>
      <c r="C24" s="308"/>
      <c r="D24" s="113">
        <v>7.5407854984894263</v>
      </c>
      <c r="E24" s="115">
        <v>624</v>
      </c>
      <c r="F24" s="114">
        <v>353</v>
      </c>
      <c r="G24" s="114">
        <v>543</v>
      </c>
      <c r="H24" s="114">
        <v>435</v>
      </c>
      <c r="I24" s="140">
        <v>912</v>
      </c>
      <c r="J24" s="115">
        <v>-288</v>
      </c>
      <c r="K24" s="116">
        <v>-31.578947368421051</v>
      </c>
    </row>
    <row r="25" spans="1:11" ht="14.1" customHeight="1" x14ac:dyDescent="0.2">
      <c r="A25" s="306">
        <v>25</v>
      </c>
      <c r="B25" s="307" t="s">
        <v>242</v>
      </c>
      <c r="C25" s="308"/>
      <c r="D25" s="113">
        <v>13.595166163141993</v>
      </c>
      <c r="E25" s="115">
        <v>1125</v>
      </c>
      <c r="F25" s="114">
        <v>269</v>
      </c>
      <c r="G25" s="114">
        <v>510</v>
      </c>
      <c r="H25" s="114">
        <v>282</v>
      </c>
      <c r="I25" s="140">
        <v>438</v>
      </c>
      <c r="J25" s="115">
        <v>687</v>
      </c>
      <c r="K25" s="116">
        <v>156.84931506849315</v>
      </c>
    </row>
    <row r="26" spans="1:11" ht="14.1" customHeight="1" x14ac:dyDescent="0.2">
      <c r="A26" s="306">
        <v>26</v>
      </c>
      <c r="B26" s="307" t="s">
        <v>243</v>
      </c>
      <c r="C26" s="308"/>
      <c r="D26" s="113">
        <v>3.0453172205438066</v>
      </c>
      <c r="E26" s="115">
        <v>252</v>
      </c>
      <c r="F26" s="114">
        <v>149</v>
      </c>
      <c r="G26" s="114">
        <v>417</v>
      </c>
      <c r="H26" s="114">
        <v>151</v>
      </c>
      <c r="I26" s="140">
        <v>251</v>
      </c>
      <c r="J26" s="115">
        <v>1</v>
      </c>
      <c r="K26" s="116">
        <v>0.39840637450199201</v>
      </c>
    </row>
    <row r="27" spans="1:11" ht="14.1" customHeight="1" x14ac:dyDescent="0.2">
      <c r="A27" s="306">
        <v>27</v>
      </c>
      <c r="B27" s="307" t="s">
        <v>244</v>
      </c>
      <c r="C27" s="308"/>
      <c r="D27" s="113">
        <v>4.809667673716012</v>
      </c>
      <c r="E27" s="115">
        <v>398</v>
      </c>
      <c r="F27" s="114">
        <v>123</v>
      </c>
      <c r="G27" s="114">
        <v>175</v>
      </c>
      <c r="H27" s="114">
        <v>84</v>
      </c>
      <c r="I27" s="140">
        <v>216</v>
      </c>
      <c r="J27" s="115">
        <v>182</v>
      </c>
      <c r="K27" s="116">
        <v>84.259259259259252</v>
      </c>
    </row>
    <row r="28" spans="1:11" ht="14.1" customHeight="1" x14ac:dyDescent="0.2">
      <c r="A28" s="306">
        <v>28</v>
      </c>
      <c r="B28" s="307" t="s">
        <v>245</v>
      </c>
      <c r="C28" s="308"/>
      <c r="D28" s="113">
        <v>0.16918429003021149</v>
      </c>
      <c r="E28" s="115">
        <v>14</v>
      </c>
      <c r="F28" s="114">
        <v>6</v>
      </c>
      <c r="G28" s="114">
        <v>30</v>
      </c>
      <c r="H28" s="114">
        <v>17</v>
      </c>
      <c r="I28" s="140">
        <v>7</v>
      </c>
      <c r="J28" s="115">
        <v>7</v>
      </c>
      <c r="K28" s="116">
        <v>100</v>
      </c>
    </row>
    <row r="29" spans="1:11" ht="14.1" customHeight="1" x14ac:dyDescent="0.2">
      <c r="A29" s="306">
        <v>29</v>
      </c>
      <c r="B29" s="307" t="s">
        <v>246</v>
      </c>
      <c r="C29" s="308"/>
      <c r="D29" s="113">
        <v>2.8640483383685802</v>
      </c>
      <c r="E29" s="115">
        <v>237</v>
      </c>
      <c r="F29" s="114">
        <v>160</v>
      </c>
      <c r="G29" s="114">
        <v>219</v>
      </c>
      <c r="H29" s="114">
        <v>148</v>
      </c>
      <c r="I29" s="140">
        <v>201</v>
      </c>
      <c r="J29" s="115">
        <v>36</v>
      </c>
      <c r="K29" s="116">
        <v>17.910447761194028</v>
      </c>
    </row>
    <row r="30" spans="1:11" ht="14.1" customHeight="1" x14ac:dyDescent="0.2">
      <c r="A30" s="306" t="s">
        <v>247</v>
      </c>
      <c r="B30" s="307" t="s">
        <v>248</v>
      </c>
      <c r="C30" s="308"/>
      <c r="D30" s="113">
        <v>1.0151057401812689</v>
      </c>
      <c r="E30" s="115">
        <v>84</v>
      </c>
      <c r="F30" s="114">
        <v>46</v>
      </c>
      <c r="G30" s="114" t="s">
        <v>513</v>
      </c>
      <c r="H30" s="114" t="s">
        <v>513</v>
      </c>
      <c r="I30" s="140">
        <v>40</v>
      </c>
      <c r="J30" s="115">
        <v>44</v>
      </c>
      <c r="K30" s="116">
        <v>110</v>
      </c>
    </row>
    <row r="31" spans="1:11" ht="14.1" customHeight="1" x14ac:dyDescent="0.2">
      <c r="A31" s="306" t="s">
        <v>249</v>
      </c>
      <c r="B31" s="307" t="s">
        <v>250</v>
      </c>
      <c r="C31" s="308"/>
      <c r="D31" s="113">
        <v>1.8489425981873111</v>
      </c>
      <c r="E31" s="115">
        <v>153</v>
      </c>
      <c r="F31" s="114">
        <v>114</v>
      </c>
      <c r="G31" s="114">
        <v>145</v>
      </c>
      <c r="H31" s="114">
        <v>107</v>
      </c>
      <c r="I31" s="140">
        <v>161</v>
      </c>
      <c r="J31" s="115">
        <v>-8</v>
      </c>
      <c r="K31" s="116">
        <v>-4.9689440993788816</v>
      </c>
    </row>
    <row r="32" spans="1:11" ht="14.1" customHeight="1" x14ac:dyDescent="0.2">
      <c r="A32" s="306">
        <v>31</v>
      </c>
      <c r="B32" s="307" t="s">
        <v>251</v>
      </c>
      <c r="C32" s="308"/>
      <c r="D32" s="113">
        <v>0.80966767371601212</v>
      </c>
      <c r="E32" s="115">
        <v>67</v>
      </c>
      <c r="F32" s="114">
        <v>44</v>
      </c>
      <c r="G32" s="114">
        <v>63</v>
      </c>
      <c r="H32" s="114">
        <v>55</v>
      </c>
      <c r="I32" s="140">
        <v>61</v>
      </c>
      <c r="J32" s="115">
        <v>6</v>
      </c>
      <c r="K32" s="116">
        <v>9.8360655737704921</v>
      </c>
    </row>
    <row r="33" spans="1:11" ht="14.1" customHeight="1" x14ac:dyDescent="0.2">
      <c r="A33" s="306">
        <v>32</v>
      </c>
      <c r="B33" s="307" t="s">
        <v>252</v>
      </c>
      <c r="C33" s="308"/>
      <c r="D33" s="113">
        <v>2.2477341389728096</v>
      </c>
      <c r="E33" s="115">
        <v>186</v>
      </c>
      <c r="F33" s="114">
        <v>121</v>
      </c>
      <c r="G33" s="114">
        <v>261</v>
      </c>
      <c r="H33" s="114">
        <v>302</v>
      </c>
      <c r="I33" s="140">
        <v>221</v>
      </c>
      <c r="J33" s="115">
        <v>-35</v>
      </c>
      <c r="K33" s="116">
        <v>-15.837104072398191</v>
      </c>
    </row>
    <row r="34" spans="1:11" ht="14.1" customHeight="1" x14ac:dyDescent="0.2">
      <c r="A34" s="306">
        <v>33</v>
      </c>
      <c r="B34" s="307" t="s">
        <v>253</v>
      </c>
      <c r="C34" s="308"/>
      <c r="D34" s="113">
        <v>1.3776435045317221</v>
      </c>
      <c r="E34" s="115">
        <v>114</v>
      </c>
      <c r="F34" s="114">
        <v>70</v>
      </c>
      <c r="G34" s="114">
        <v>225</v>
      </c>
      <c r="H34" s="114">
        <v>124</v>
      </c>
      <c r="I34" s="140">
        <v>159</v>
      </c>
      <c r="J34" s="115">
        <v>-45</v>
      </c>
      <c r="K34" s="116">
        <v>-28.30188679245283</v>
      </c>
    </row>
    <row r="35" spans="1:11" ht="14.1" customHeight="1" x14ac:dyDescent="0.2">
      <c r="A35" s="306">
        <v>34</v>
      </c>
      <c r="B35" s="307" t="s">
        <v>254</v>
      </c>
      <c r="C35" s="308"/>
      <c r="D35" s="113">
        <v>1.2688821752265862</v>
      </c>
      <c r="E35" s="115">
        <v>105</v>
      </c>
      <c r="F35" s="114">
        <v>54</v>
      </c>
      <c r="G35" s="114">
        <v>154</v>
      </c>
      <c r="H35" s="114">
        <v>80</v>
      </c>
      <c r="I35" s="140">
        <v>114</v>
      </c>
      <c r="J35" s="115">
        <v>-9</v>
      </c>
      <c r="K35" s="116">
        <v>-7.8947368421052628</v>
      </c>
    </row>
    <row r="36" spans="1:11" ht="14.1" customHeight="1" x14ac:dyDescent="0.2">
      <c r="A36" s="306">
        <v>41</v>
      </c>
      <c r="B36" s="307" t="s">
        <v>255</v>
      </c>
      <c r="C36" s="308"/>
      <c r="D36" s="113">
        <v>1.256797583081571</v>
      </c>
      <c r="E36" s="115">
        <v>104</v>
      </c>
      <c r="F36" s="114">
        <v>59</v>
      </c>
      <c r="G36" s="114">
        <v>58</v>
      </c>
      <c r="H36" s="114">
        <v>59</v>
      </c>
      <c r="I36" s="140">
        <v>94</v>
      </c>
      <c r="J36" s="115">
        <v>10</v>
      </c>
      <c r="K36" s="116">
        <v>10.638297872340425</v>
      </c>
    </row>
    <row r="37" spans="1:11" ht="14.1" customHeight="1" x14ac:dyDescent="0.2">
      <c r="A37" s="306">
        <v>42</v>
      </c>
      <c r="B37" s="307" t="s">
        <v>256</v>
      </c>
      <c r="C37" s="308"/>
      <c r="D37" s="113" t="s">
        <v>513</v>
      </c>
      <c r="E37" s="115" t="s">
        <v>513</v>
      </c>
      <c r="F37" s="114">
        <v>5</v>
      </c>
      <c r="G37" s="114">
        <v>14</v>
      </c>
      <c r="H37" s="114">
        <v>6</v>
      </c>
      <c r="I37" s="140">
        <v>4</v>
      </c>
      <c r="J37" s="115" t="s">
        <v>513</v>
      </c>
      <c r="K37" s="116" t="s">
        <v>513</v>
      </c>
    </row>
    <row r="38" spans="1:11" ht="14.1" customHeight="1" x14ac:dyDescent="0.2">
      <c r="A38" s="306">
        <v>43</v>
      </c>
      <c r="B38" s="307" t="s">
        <v>257</v>
      </c>
      <c r="C38" s="308"/>
      <c r="D38" s="113">
        <v>2.1873111782477341</v>
      </c>
      <c r="E38" s="115">
        <v>181</v>
      </c>
      <c r="F38" s="114">
        <v>89</v>
      </c>
      <c r="G38" s="114">
        <v>165</v>
      </c>
      <c r="H38" s="114">
        <v>73</v>
      </c>
      <c r="I38" s="140">
        <v>87</v>
      </c>
      <c r="J38" s="115">
        <v>94</v>
      </c>
      <c r="K38" s="116">
        <v>108.04597701149426</v>
      </c>
    </row>
    <row r="39" spans="1:11" ht="14.1" customHeight="1" x14ac:dyDescent="0.2">
      <c r="A39" s="306">
        <v>51</v>
      </c>
      <c r="B39" s="307" t="s">
        <v>258</v>
      </c>
      <c r="C39" s="308"/>
      <c r="D39" s="113">
        <v>5.8610271903323259</v>
      </c>
      <c r="E39" s="115">
        <v>485</v>
      </c>
      <c r="F39" s="114">
        <v>484</v>
      </c>
      <c r="G39" s="114">
        <v>631</v>
      </c>
      <c r="H39" s="114">
        <v>449</v>
      </c>
      <c r="I39" s="140">
        <v>471</v>
      </c>
      <c r="J39" s="115">
        <v>14</v>
      </c>
      <c r="K39" s="116">
        <v>2.9723991507430996</v>
      </c>
    </row>
    <row r="40" spans="1:11" ht="14.1" customHeight="1" x14ac:dyDescent="0.2">
      <c r="A40" s="306" t="s">
        <v>259</v>
      </c>
      <c r="B40" s="307" t="s">
        <v>260</v>
      </c>
      <c r="C40" s="308"/>
      <c r="D40" s="113">
        <v>5.595166163141994</v>
      </c>
      <c r="E40" s="115">
        <v>463</v>
      </c>
      <c r="F40" s="114">
        <v>466</v>
      </c>
      <c r="G40" s="114">
        <v>576</v>
      </c>
      <c r="H40" s="114">
        <v>436</v>
      </c>
      <c r="I40" s="140">
        <v>435</v>
      </c>
      <c r="J40" s="115">
        <v>28</v>
      </c>
      <c r="K40" s="116">
        <v>6.4367816091954024</v>
      </c>
    </row>
    <row r="41" spans="1:11" ht="14.1" customHeight="1" x14ac:dyDescent="0.2">
      <c r="A41" s="306"/>
      <c r="B41" s="307" t="s">
        <v>261</v>
      </c>
      <c r="C41" s="308"/>
      <c r="D41" s="113">
        <v>4.3021148036253773</v>
      </c>
      <c r="E41" s="115">
        <v>356</v>
      </c>
      <c r="F41" s="114">
        <v>338</v>
      </c>
      <c r="G41" s="114">
        <v>403</v>
      </c>
      <c r="H41" s="114">
        <v>321</v>
      </c>
      <c r="I41" s="140">
        <v>327</v>
      </c>
      <c r="J41" s="115">
        <v>29</v>
      </c>
      <c r="K41" s="116">
        <v>8.8685015290519882</v>
      </c>
    </row>
    <row r="42" spans="1:11" ht="14.1" customHeight="1" x14ac:dyDescent="0.2">
      <c r="A42" s="306">
        <v>52</v>
      </c>
      <c r="B42" s="307" t="s">
        <v>262</v>
      </c>
      <c r="C42" s="308"/>
      <c r="D42" s="113">
        <v>3.1057401812688821</v>
      </c>
      <c r="E42" s="115">
        <v>257</v>
      </c>
      <c r="F42" s="114">
        <v>193</v>
      </c>
      <c r="G42" s="114">
        <v>320</v>
      </c>
      <c r="H42" s="114">
        <v>255</v>
      </c>
      <c r="I42" s="140">
        <v>341</v>
      </c>
      <c r="J42" s="115">
        <v>-84</v>
      </c>
      <c r="K42" s="116">
        <v>-24.633431085043988</v>
      </c>
    </row>
    <row r="43" spans="1:11" ht="14.1" customHeight="1" x14ac:dyDescent="0.2">
      <c r="A43" s="306" t="s">
        <v>263</v>
      </c>
      <c r="B43" s="307" t="s">
        <v>264</v>
      </c>
      <c r="C43" s="308"/>
      <c r="D43" s="113">
        <v>2.4894259818731119</v>
      </c>
      <c r="E43" s="115">
        <v>206</v>
      </c>
      <c r="F43" s="114">
        <v>169</v>
      </c>
      <c r="G43" s="114">
        <v>232</v>
      </c>
      <c r="H43" s="114">
        <v>212</v>
      </c>
      <c r="I43" s="140">
        <v>284</v>
      </c>
      <c r="J43" s="115">
        <v>-78</v>
      </c>
      <c r="K43" s="116">
        <v>-27.464788732394368</v>
      </c>
    </row>
    <row r="44" spans="1:11" ht="14.1" customHeight="1" x14ac:dyDescent="0.2">
      <c r="A44" s="306">
        <v>53</v>
      </c>
      <c r="B44" s="307" t="s">
        <v>265</v>
      </c>
      <c r="C44" s="308"/>
      <c r="D44" s="113">
        <v>1.2326283987915407</v>
      </c>
      <c r="E44" s="115">
        <v>102</v>
      </c>
      <c r="F44" s="114">
        <v>81</v>
      </c>
      <c r="G44" s="114">
        <v>95</v>
      </c>
      <c r="H44" s="114">
        <v>66</v>
      </c>
      <c r="I44" s="140">
        <v>68</v>
      </c>
      <c r="J44" s="115">
        <v>34</v>
      </c>
      <c r="K44" s="116">
        <v>50</v>
      </c>
    </row>
    <row r="45" spans="1:11" ht="14.1" customHeight="1" x14ac:dyDescent="0.2">
      <c r="A45" s="306" t="s">
        <v>266</v>
      </c>
      <c r="B45" s="307" t="s">
        <v>267</v>
      </c>
      <c r="C45" s="308"/>
      <c r="D45" s="113">
        <v>1.2084592145015105</v>
      </c>
      <c r="E45" s="115">
        <v>100</v>
      </c>
      <c r="F45" s="114">
        <v>78</v>
      </c>
      <c r="G45" s="114">
        <v>92</v>
      </c>
      <c r="H45" s="114">
        <v>63</v>
      </c>
      <c r="I45" s="140">
        <v>65</v>
      </c>
      <c r="J45" s="115">
        <v>35</v>
      </c>
      <c r="K45" s="116">
        <v>53.846153846153847</v>
      </c>
    </row>
    <row r="46" spans="1:11" ht="14.1" customHeight="1" x14ac:dyDescent="0.2">
      <c r="A46" s="306">
        <v>54</v>
      </c>
      <c r="B46" s="307" t="s">
        <v>268</v>
      </c>
      <c r="C46" s="308"/>
      <c r="D46" s="113">
        <v>2.0060422960725077</v>
      </c>
      <c r="E46" s="115">
        <v>166</v>
      </c>
      <c r="F46" s="114">
        <v>137</v>
      </c>
      <c r="G46" s="114">
        <v>233</v>
      </c>
      <c r="H46" s="114">
        <v>199</v>
      </c>
      <c r="I46" s="140">
        <v>395</v>
      </c>
      <c r="J46" s="115">
        <v>-229</v>
      </c>
      <c r="K46" s="116">
        <v>-57.974683544303801</v>
      </c>
    </row>
    <row r="47" spans="1:11" ht="14.1" customHeight="1" x14ac:dyDescent="0.2">
      <c r="A47" s="306">
        <v>61</v>
      </c>
      <c r="B47" s="307" t="s">
        <v>269</v>
      </c>
      <c r="C47" s="308"/>
      <c r="D47" s="113">
        <v>7.0090634441087616</v>
      </c>
      <c r="E47" s="115">
        <v>580</v>
      </c>
      <c r="F47" s="114">
        <v>134</v>
      </c>
      <c r="G47" s="114">
        <v>187</v>
      </c>
      <c r="H47" s="114">
        <v>168</v>
      </c>
      <c r="I47" s="140">
        <v>196</v>
      </c>
      <c r="J47" s="115">
        <v>384</v>
      </c>
      <c r="K47" s="116">
        <v>195.91836734693877</v>
      </c>
    </row>
    <row r="48" spans="1:11" ht="14.1" customHeight="1" x14ac:dyDescent="0.2">
      <c r="A48" s="306">
        <v>62</v>
      </c>
      <c r="B48" s="307" t="s">
        <v>270</v>
      </c>
      <c r="C48" s="308"/>
      <c r="D48" s="113">
        <v>7.0332326283987916</v>
      </c>
      <c r="E48" s="115">
        <v>582</v>
      </c>
      <c r="F48" s="114">
        <v>477</v>
      </c>
      <c r="G48" s="114">
        <v>712</v>
      </c>
      <c r="H48" s="114">
        <v>572</v>
      </c>
      <c r="I48" s="140">
        <v>408</v>
      </c>
      <c r="J48" s="115">
        <v>174</v>
      </c>
      <c r="K48" s="116">
        <v>42.647058823529413</v>
      </c>
    </row>
    <row r="49" spans="1:11" ht="14.1" customHeight="1" x14ac:dyDescent="0.2">
      <c r="A49" s="306">
        <v>63</v>
      </c>
      <c r="B49" s="307" t="s">
        <v>271</v>
      </c>
      <c r="C49" s="308"/>
      <c r="D49" s="113">
        <v>2.4652567975830815</v>
      </c>
      <c r="E49" s="115">
        <v>204</v>
      </c>
      <c r="F49" s="114">
        <v>192</v>
      </c>
      <c r="G49" s="114">
        <v>240</v>
      </c>
      <c r="H49" s="114">
        <v>209</v>
      </c>
      <c r="I49" s="140">
        <v>200</v>
      </c>
      <c r="J49" s="115">
        <v>4</v>
      </c>
      <c r="K49" s="116">
        <v>2</v>
      </c>
    </row>
    <row r="50" spans="1:11" ht="14.1" customHeight="1" x14ac:dyDescent="0.2">
      <c r="A50" s="306" t="s">
        <v>272</v>
      </c>
      <c r="B50" s="307" t="s">
        <v>273</v>
      </c>
      <c r="C50" s="308"/>
      <c r="D50" s="113">
        <v>0.37462235649546827</v>
      </c>
      <c r="E50" s="115">
        <v>31</v>
      </c>
      <c r="F50" s="114">
        <v>14</v>
      </c>
      <c r="G50" s="114">
        <v>38</v>
      </c>
      <c r="H50" s="114">
        <v>28</v>
      </c>
      <c r="I50" s="140">
        <v>26</v>
      </c>
      <c r="J50" s="115">
        <v>5</v>
      </c>
      <c r="K50" s="116">
        <v>19.23076923076923</v>
      </c>
    </row>
    <row r="51" spans="1:11" ht="14.1" customHeight="1" x14ac:dyDescent="0.2">
      <c r="A51" s="306" t="s">
        <v>274</v>
      </c>
      <c r="B51" s="307" t="s">
        <v>275</v>
      </c>
      <c r="C51" s="308"/>
      <c r="D51" s="113">
        <v>1.8731117824773413</v>
      </c>
      <c r="E51" s="115">
        <v>155</v>
      </c>
      <c r="F51" s="114">
        <v>163</v>
      </c>
      <c r="G51" s="114">
        <v>159</v>
      </c>
      <c r="H51" s="114">
        <v>172</v>
      </c>
      <c r="I51" s="140">
        <v>165</v>
      </c>
      <c r="J51" s="115">
        <v>-10</v>
      </c>
      <c r="K51" s="116">
        <v>-6.0606060606060606</v>
      </c>
    </row>
    <row r="52" spans="1:11" ht="14.1" customHeight="1" x14ac:dyDescent="0.2">
      <c r="A52" s="306">
        <v>71</v>
      </c>
      <c r="B52" s="307" t="s">
        <v>276</v>
      </c>
      <c r="C52" s="308"/>
      <c r="D52" s="113">
        <v>11.311178247734139</v>
      </c>
      <c r="E52" s="115">
        <v>936</v>
      </c>
      <c r="F52" s="114">
        <v>402</v>
      </c>
      <c r="G52" s="114">
        <v>676</v>
      </c>
      <c r="H52" s="114">
        <v>431</v>
      </c>
      <c r="I52" s="140">
        <v>665</v>
      </c>
      <c r="J52" s="115">
        <v>271</v>
      </c>
      <c r="K52" s="116">
        <v>40.751879699248121</v>
      </c>
    </row>
    <row r="53" spans="1:11" ht="14.1" customHeight="1" x14ac:dyDescent="0.2">
      <c r="A53" s="306" t="s">
        <v>277</v>
      </c>
      <c r="B53" s="307" t="s">
        <v>278</v>
      </c>
      <c r="C53" s="308"/>
      <c r="D53" s="113">
        <v>4.5558912386706947</v>
      </c>
      <c r="E53" s="115">
        <v>377</v>
      </c>
      <c r="F53" s="114">
        <v>173</v>
      </c>
      <c r="G53" s="114">
        <v>279</v>
      </c>
      <c r="H53" s="114">
        <v>145</v>
      </c>
      <c r="I53" s="140">
        <v>266</v>
      </c>
      <c r="J53" s="115">
        <v>111</v>
      </c>
      <c r="K53" s="116">
        <v>41.729323308270679</v>
      </c>
    </row>
    <row r="54" spans="1:11" ht="14.1" customHeight="1" x14ac:dyDescent="0.2">
      <c r="A54" s="306" t="s">
        <v>279</v>
      </c>
      <c r="B54" s="307" t="s">
        <v>280</v>
      </c>
      <c r="C54" s="308"/>
      <c r="D54" s="113">
        <v>5.6918429003021149</v>
      </c>
      <c r="E54" s="115">
        <v>471</v>
      </c>
      <c r="F54" s="114">
        <v>189</v>
      </c>
      <c r="G54" s="114">
        <v>338</v>
      </c>
      <c r="H54" s="114">
        <v>234</v>
      </c>
      <c r="I54" s="140">
        <v>339</v>
      </c>
      <c r="J54" s="115">
        <v>132</v>
      </c>
      <c r="K54" s="116">
        <v>38.938053097345133</v>
      </c>
    </row>
    <row r="55" spans="1:11" ht="14.1" customHeight="1" x14ac:dyDescent="0.2">
      <c r="A55" s="306">
        <v>72</v>
      </c>
      <c r="B55" s="307" t="s">
        <v>281</v>
      </c>
      <c r="C55" s="308"/>
      <c r="D55" s="113">
        <v>2.4894259818731119</v>
      </c>
      <c r="E55" s="115">
        <v>206</v>
      </c>
      <c r="F55" s="114">
        <v>98</v>
      </c>
      <c r="G55" s="114">
        <v>201</v>
      </c>
      <c r="H55" s="114">
        <v>83</v>
      </c>
      <c r="I55" s="140">
        <v>128</v>
      </c>
      <c r="J55" s="115">
        <v>78</v>
      </c>
      <c r="K55" s="116">
        <v>60.9375</v>
      </c>
    </row>
    <row r="56" spans="1:11" ht="14.1" customHeight="1" x14ac:dyDescent="0.2">
      <c r="A56" s="306" t="s">
        <v>282</v>
      </c>
      <c r="B56" s="307" t="s">
        <v>283</v>
      </c>
      <c r="C56" s="308"/>
      <c r="D56" s="113">
        <v>0.48338368580060426</v>
      </c>
      <c r="E56" s="115">
        <v>40</v>
      </c>
      <c r="F56" s="114">
        <v>37</v>
      </c>
      <c r="G56" s="114">
        <v>90</v>
      </c>
      <c r="H56" s="114">
        <v>23</v>
      </c>
      <c r="I56" s="140">
        <v>43</v>
      </c>
      <c r="J56" s="115">
        <v>-3</v>
      </c>
      <c r="K56" s="116">
        <v>-6.9767441860465116</v>
      </c>
    </row>
    <row r="57" spans="1:11" ht="14.1" customHeight="1" x14ac:dyDescent="0.2">
      <c r="A57" s="306" t="s">
        <v>284</v>
      </c>
      <c r="B57" s="307" t="s">
        <v>285</v>
      </c>
      <c r="C57" s="308"/>
      <c r="D57" s="113">
        <v>1.8126888217522659</v>
      </c>
      <c r="E57" s="115">
        <v>150</v>
      </c>
      <c r="F57" s="114">
        <v>47</v>
      </c>
      <c r="G57" s="114">
        <v>84</v>
      </c>
      <c r="H57" s="114">
        <v>43</v>
      </c>
      <c r="I57" s="140">
        <v>70</v>
      </c>
      <c r="J57" s="115">
        <v>80</v>
      </c>
      <c r="K57" s="116">
        <v>114.28571428571429</v>
      </c>
    </row>
    <row r="58" spans="1:11" ht="14.1" customHeight="1" x14ac:dyDescent="0.2">
      <c r="A58" s="306">
        <v>73</v>
      </c>
      <c r="B58" s="307" t="s">
        <v>286</v>
      </c>
      <c r="C58" s="308"/>
      <c r="D58" s="113">
        <v>1.1117824773413898</v>
      </c>
      <c r="E58" s="115">
        <v>92</v>
      </c>
      <c r="F58" s="114">
        <v>83</v>
      </c>
      <c r="G58" s="114">
        <v>182</v>
      </c>
      <c r="H58" s="114">
        <v>81</v>
      </c>
      <c r="I58" s="140">
        <v>98</v>
      </c>
      <c r="J58" s="115">
        <v>-6</v>
      </c>
      <c r="K58" s="116">
        <v>-6.1224489795918364</v>
      </c>
    </row>
    <row r="59" spans="1:11" ht="14.1" customHeight="1" x14ac:dyDescent="0.2">
      <c r="A59" s="306" t="s">
        <v>287</v>
      </c>
      <c r="B59" s="307" t="s">
        <v>288</v>
      </c>
      <c r="C59" s="308"/>
      <c r="D59" s="113">
        <v>0.797583081570997</v>
      </c>
      <c r="E59" s="115">
        <v>66</v>
      </c>
      <c r="F59" s="114">
        <v>68</v>
      </c>
      <c r="G59" s="114">
        <v>132</v>
      </c>
      <c r="H59" s="114">
        <v>69</v>
      </c>
      <c r="I59" s="140">
        <v>81</v>
      </c>
      <c r="J59" s="115">
        <v>-15</v>
      </c>
      <c r="K59" s="116">
        <v>-18.518518518518519</v>
      </c>
    </row>
    <row r="60" spans="1:11" ht="14.1" customHeight="1" x14ac:dyDescent="0.2">
      <c r="A60" s="306">
        <v>81</v>
      </c>
      <c r="B60" s="307" t="s">
        <v>289</v>
      </c>
      <c r="C60" s="308"/>
      <c r="D60" s="113">
        <v>4.5438066465256801</v>
      </c>
      <c r="E60" s="115">
        <v>376</v>
      </c>
      <c r="F60" s="114">
        <v>391</v>
      </c>
      <c r="G60" s="114">
        <v>473</v>
      </c>
      <c r="H60" s="114">
        <v>328</v>
      </c>
      <c r="I60" s="140">
        <v>406</v>
      </c>
      <c r="J60" s="115">
        <v>-30</v>
      </c>
      <c r="K60" s="116">
        <v>-7.389162561576355</v>
      </c>
    </row>
    <row r="61" spans="1:11" ht="14.1" customHeight="1" x14ac:dyDescent="0.2">
      <c r="A61" s="306" t="s">
        <v>290</v>
      </c>
      <c r="B61" s="307" t="s">
        <v>291</v>
      </c>
      <c r="C61" s="308"/>
      <c r="D61" s="113">
        <v>1.3655589123867069</v>
      </c>
      <c r="E61" s="115">
        <v>113</v>
      </c>
      <c r="F61" s="114">
        <v>87</v>
      </c>
      <c r="G61" s="114">
        <v>230</v>
      </c>
      <c r="H61" s="114">
        <v>106</v>
      </c>
      <c r="I61" s="140">
        <v>165</v>
      </c>
      <c r="J61" s="115">
        <v>-52</v>
      </c>
      <c r="K61" s="116">
        <v>-31.515151515151516</v>
      </c>
    </row>
    <row r="62" spans="1:11" ht="14.1" customHeight="1" x14ac:dyDescent="0.2">
      <c r="A62" s="306" t="s">
        <v>292</v>
      </c>
      <c r="B62" s="307" t="s">
        <v>293</v>
      </c>
      <c r="C62" s="308"/>
      <c r="D62" s="113">
        <v>1.4864048338368581</v>
      </c>
      <c r="E62" s="115">
        <v>123</v>
      </c>
      <c r="F62" s="114">
        <v>176</v>
      </c>
      <c r="G62" s="114">
        <v>144</v>
      </c>
      <c r="H62" s="114">
        <v>111</v>
      </c>
      <c r="I62" s="140">
        <v>119</v>
      </c>
      <c r="J62" s="115">
        <v>4</v>
      </c>
      <c r="K62" s="116">
        <v>3.3613445378151261</v>
      </c>
    </row>
    <row r="63" spans="1:11" ht="14.1" customHeight="1" x14ac:dyDescent="0.2">
      <c r="A63" s="306"/>
      <c r="B63" s="307" t="s">
        <v>294</v>
      </c>
      <c r="C63" s="308"/>
      <c r="D63" s="113">
        <v>1.3534743202416919</v>
      </c>
      <c r="E63" s="115">
        <v>112</v>
      </c>
      <c r="F63" s="114">
        <v>142</v>
      </c>
      <c r="G63" s="114">
        <v>123</v>
      </c>
      <c r="H63" s="114">
        <v>96</v>
      </c>
      <c r="I63" s="140">
        <v>104</v>
      </c>
      <c r="J63" s="115">
        <v>8</v>
      </c>
      <c r="K63" s="116">
        <v>7.6923076923076925</v>
      </c>
    </row>
    <row r="64" spans="1:11" ht="14.1" customHeight="1" x14ac:dyDescent="0.2">
      <c r="A64" s="306" t="s">
        <v>295</v>
      </c>
      <c r="B64" s="307" t="s">
        <v>296</v>
      </c>
      <c r="C64" s="308"/>
      <c r="D64" s="113">
        <v>0.70090634441087618</v>
      </c>
      <c r="E64" s="115">
        <v>58</v>
      </c>
      <c r="F64" s="114">
        <v>47</v>
      </c>
      <c r="G64" s="114">
        <v>46</v>
      </c>
      <c r="H64" s="114">
        <v>37</v>
      </c>
      <c r="I64" s="140">
        <v>44</v>
      </c>
      <c r="J64" s="115">
        <v>14</v>
      </c>
      <c r="K64" s="116">
        <v>31.818181818181817</v>
      </c>
    </row>
    <row r="65" spans="1:11" ht="14.1" customHeight="1" x14ac:dyDescent="0.2">
      <c r="A65" s="306" t="s">
        <v>297</v>
      </c>
      <c r="B65" s="307" t="s">
        <v>298</v>
      </c>
      <c r="C65" s="308"/>
      <c r="D65" s="113">
        <v>0.41087613293051362</v>
      </c>
      <c r="E65" s="115">
        <v>34</v>
      </c>
      <c r="F65" s="114">
        <v>35</v>
      </c>
      <c r="G65" s="114">
        <v>27</v>
      </c>
      <c r="H65" s="114">
        <v>19</v>
      </c>
      <c r="I65" s="140">
        <v>37</v>
      </c>
      <c r="J65" s="115">
        <v>-3</v>
      </c>
      <c r="K65" s="116">
        <v>-8.1081081081081088</v>
      </c>
    </row>
    <row r="66" spans="1:11" ht="14.1" customHeight="1" x14ac:dyDescent="0.2">
      <c r="A66" s="306">
        <v>82</v>
      </c>
      <c r="B66" s="307" t="s">
        <v>299</v>
      </c>
      <c r="C66" s="308"/>
      <c r="D66" s="113">
        <v>2.3685800604229605</v>
      </c>
      <c r="E66" s="115">
        <v>196</v>
      </c>
      <c r="F66" s="114">
        <v>244</v>
      </c>
      <c r="G66" s="114">
        <v>321</v>
      </c>
      <c r="H66" s="114">
        <v>163</v>
      </c>
      <c r="I66" s="140">
        <v>246</v>
      </c>
      <c r="J66" s="115">
        <v>-50</v>
      </c>
      <c r="K66" s="116">
        <v>-20.325203252032519</v>
      </c>
    </row>
    <row r="67" spans="1:11" ht="14.1" customHeight="1" x14ac:dyDescent="0.2">
      <c r="A67" s="306" t="s">
        <v>300</v>
      </c>
      <c r="B67" s="307" t="s">
        <v>301</v>
      </c>
      <c r="C67" s="308"/>
      <c r="D67" s="113">
        <v>1.4864048338368581</v>
      </c>
      <c r="E67" s="115">
        <v>123</v>
      </c>
      <c r="F67" s="114">
        <v>184</v>
      </c>
      <c r="G67" s="114">
        <v>198</v>
      </c>
      <c r="H67" s="114">
        <v>117</v>
      </c>
      <c r="I67" s="140">
        <v>170</v>
      </c>
      <c r="J67" s="115">
        <v>-47</v>
      </c>
      <c r="K67" s="116">
        <v>-27.647058823529413</v>
      </c>
    </row>
    <row r="68" spans="1:11" ht="14.1" customHeight="1" x14ac:dyDescent="0.2">
      <c r="A68" s="306" t="s">
        <v>302</v>
      </c>
      <c r="B68" s="307" t="s">
        <v>303</v>
      </c>
      <c r="C68" s="308"/>
      <c r="D68" s="113">
        <v>0.45921450151057402</v>
      </c>
      <c r="E68" s="115">
        <v>38</v>
      </c>
      <c r="F68" s="114">
        <v>46</v>
      </c>
      <c r="G68" s="114">
        <v>64</v>
      </c>
      <c r="H68" s="114">
        <v>31</v>
      </c>
      <c r="I68" s="140">
        <v>31</v>
      </c>
      <c r="J68" s="115">
        <v>7</v>
      </c>
      <c r="K68" s="116">
        <v>22.580645161290324</v>
      </c>
    </row>
    <row r="69" spans="1:11" ht="14.1" customHeight="1" x14ac:dyDescent="0.2">
      <c r="A69" s="306">
        <v>83</v>
      </c>
      <c r="B69" s="307" t="s">
        <v>304</v>
      </c>
      <c r="C69" s="308"/>
      <c r="D69" s="113">
        <v>2.9969788519637461</v>
      </c>
      <c r="E69" s="115">
        <v>248</v>
      </c>
      <c r="F69" s="114">
        <v>236</v>
      </c>
      <c r="G69" s="114">
        <v>513</v>
      </c>
      <c r="H69" s="114">
        <v>181</v>
      </c>
      <c r="I69" s="140">
        <v>295</v>
      </c>
      <c r="J69" s="115">
        <v>-47</v>
      </c>
      <c r="K69" s="116">
        <v>-15.932203389830509</v>
      </c>
    </row>
    <row r="70" spans="1:11" ht="14.1" customHeight="1" x14ac:dyDescent="0.2">
      <c r="A70" s="306" t="s">
        <v>305</v>
      </c>
      <c r="B70" s="307" t="s">
        <v>306</v>
      </c>
      <c r="C70" s="308"/>
      <c r="D70" s="113">
        <v>2.3685800604229605</v>
      </c>
      <c r="E70" s="115">
        <v>196</v>
      </c>
      <c r="F70" s="114">
        <v>171</v>
      </c>
      <c r="G70" s="114">
        <v>425</v>
      </c>
      <c r="H70" s="114">
        <v>114</v>
      </c>
      <c r="I70" s="140">
        <v>215</v>
      </c>
      <c r="J70" s="115">
        <v>-19</v>
      </c>
      <c r="K70" s="116">
        <v>-8.8372093023255811</v>
      </c>
    </row>
    <row r="71" spans="1:11" ht="14.1" customHeight="1" x14ac:dyDescent="0.2">
      <c r="A71" s="306"/>
      <c r="B71" s="307" t="s">
        <v>307</v>
      </c>
      <c r="C71" s="308"/>
      <c r="D71" s="113">
        <v>1.5830815709969788</v>
      </c>
      <c r="E71" s="115">
        <v>131</v>
      </c>
      <c r="F71" s="114">
        <v>83</v>
      </c>
      <c r="G71" s="114">
        <v>309</v>
      </c>
      <c r="H71" s="114">
        <v>78</v>
      </c>
      <c r="I71" s="140">
        <v>129</v>
      </c>
      <c r="J71" s="115">
        <v>2</v>
      </c>
      <c r="K71" s="116">
        <v>1.5503875968992249</v>
      </c>
    </row>
    <row r="72" spans="1:11" ht="14.1" customHeight="1" x14ac:dyDescent="0.2">
      <c r="A72" s="306">
        <v>84</v>
      </c>
      <c r="B72" s="307" t="s">
        <v>308</v>
      </c>
      <c r="C72" s="308"/>
      <c r="D72" s="113">
        <v>0.87009063444108758</v>
      </c>
      <c r="E72" s="115">
        <v>72</v>
      </c>
      <c r="F72" s="114">
        <v>38</v>
      </c>
      <c r="G72" s="114">
        <v>104</v>
      </c>
      <c r="H72" s="114">
        <v>32</v>
      </c>
      <c r="I72" s="140">
        <v>46</v>
      </c>
      <c r="J72" s="115">
        <v>26</v>
      </c>
      <c r="K72" s="116">
        <v>56.521739130434781</v>
      </c>
    </row>
    <row r="73" spans="1:11" ht="14.1" customHeight="1" x14ac:dyDescent="0.2">
      <c r="A73" s="306" t="s">
        <v>309</v>
      </c>
      <c r="B73" s="307" t="s">
        <v>310</v>
      </c>
      <c r="C73" s="308"/>
      <c r="D73" s="113">
        <v>0.20543806646525681</v>
      </c>
      <c r="E73" s="115">
        <v>17</v>
      </c>
      <c r="F73" s="114">
        <v>6</v>
      </c>
      <c r="G73" s="114">
        <v>55</v>
      </c>
      <c r="H73" s="114">
        <v>0</v>
      </c>
      <c r="I73" s="140">
        <v>17</v>
      </c>
      <c r="J73" s="115">
        <v>0</v>
      </c>
      <c r="K73" s="116">
        <v>0</v>
      </c>
    </row>
    <row r="74" spans="1:11" ht="14.1" customHeight="1" x14ac:dyDescent="0.2">
      <c r="A74" s="306" t="s">
        <v>311</v>
      </c>
      <c r="B74" s="307" t="s">
        <v>312</v>
      </c>
      <c r="C74" s="308"/>
      <c r="D74" s="113">
        <v>0.2175226586102719</v>
      </c>
      <c r="E74" s="115">
        <v>18</v>
      </c>
      <c r="F74" s="114">
        <v>9</v>
      </c>
      <c r="G74" s="114">
        <v>17</v>
      </c>
      <c r="H74" s="114">
        <v>5</v>
      </c>
      <c r="I74" s="140">
        <v>7</v>
      </c>
      <c r="J74" s="115">
        <v>11</v>
      </c>
      <c r="K74" s="116">
        <v>157.14285714285714</v>
      </c>
    </row>
    <row r="75" spans="1:11" ht="14.1" customHeight="1" x14ac:dyDescent="0.2">
      <c r="A75" s="306" t="s">
        <v>313</v>
      </c>
      <c r="B75" s="307" t="s">
        <v>314</v>
      </c>
      <c r="C75" s="308"/>
      <c r="D75" s="113" t="s">
        <v>513</v>
      </c>
      <c r="E75" s="115" t="s">
        <v>513</v>
      </c>
      <c r="F75" s="114" t="s">
        <v>513</v>
      </c>
      <c r="G75" s="114">
        <v>0</v>
      </c>
      <c r="H75" s="114" t="s">
        <v>513</v>
      </c>
      <c r="I75" s="140">
        <v>4</v>
      </c>
      <c r="J75" s="115" t="s">
        <v>513</v>
      </c>
      <c r="K75" s="116" t="s">
        <v>513</v>
      </c>
    </row>
    <row r="76" spans="1:11" ht="14.1" customHeight="1" x14ac:dyDescent="0.2">
      <c r="A76" s="306">
        <v>91</v>
      </c>
      <c r="B76" s="307" t="s">
        <v>315</v>
      </c>
      <c r="C76" s="308"/>
      <c r="D76" s="113" t="s">
        <v>513</v>
      </c>
      <c r="E76" s="115" t="s">
        <v>513</v>
      </c>
      <c r="F76" s="114">
        <v>8</v>
      </c>
      <c r="G76" s="114">
        <v>6</v>
      </c>
      <c r="H76" s="114">
        <v>4</v>
      </c>
      <c r="I76" s="140">
        <v>4</v>
      </c>
      <c r="J76" s="115" t="s">
        <v>513</v>
      </c>
      <c r="K76" s="116" t="s">
        <v>513</v>
      </c>
    </row>
    <row r="77" spans="1:11" ht="14.1" customHeight="1" x14ac:dyDescent="0.2">
      <c r="A77" s="306">
        <v>92</v>
      </c>
      <c r="B77" s="307" t="s">
        <v>316</v>
      </c>
      <c r="C77" s="308"/>
      <c r="D77" s="113">
        <v>0.76132930513595165</v>
      </c>
      <c r="E77" s="115">
        <v>63</v>
      </c>
      <c r="F77" s="114">
        <v>38</v>
      </c>
      <c r="G77" s="114">
        <v>50</v>
      </c>
      <c r="H77" s="114">
        <v>39</v>
      </c>
      <c r="I77" s="140">
        <v>57</v>
      </c>
      <c r="J77" s="115">
        <v>6</v>
      </c>
      <c r="K77" s="116">
        <v>10.526315789473685</v>
      </c>
    </row>
    <row r="78" spans="1:11" ht="14.1" customHeight="1" x14ac:dyDescent="0.2">
      <c r="A78" s="306">
        <v>93</v>
      </c>
      <c r="B78" s="307" t="s">
        <v>317</v>
      </c>
      <c r="C78" s="308"/>
      <c r="D78" s="113">
        <v>0.51963746223564955</v>
      </c>
      <c r="E78" s="115">
        <v>43</v>
      </c>
      <c r="F78" s="114">
        <v>9</v>
      </c>
      <c r="G78" s="114">
        <v>12</v>
      </c>
      <c r="H78" s="114">
        <v>5</v>
      </c>
      <c r="I78" s="140">
        <v>6</v>
      </c>
      <c r="J78" s="115">
        <v>37</v>
      </c>
      <c r="K78" s="116" t="s">
        <v>514</v>
      </c>
    </row>
    <row r="79" spans="1:11" ht="14.1" customHeight="1" x14ac:dyDescent="0.2">
      <c r="A79" s="306">
        <v>94</v>
      </c>
      <c r="B79" s="307" t="s">
        <v>318</v>
      </c>
      <c r="C79" s="308"/>
      <c r="D79" s="113">
        <v>0.27794561933534745</v>
      </c>
      <c r="E79" s="115">
        <v>23</v>
      </c>
      <c r="F79" s="114">
        <v>27</v>
      </c>
      <c r="G79" s="114">
        <v>20</v>
      </c>
      <c r="H79" s="114">
        <v>15</v>
      </c>
      <c r="I79" s="140">
        <v>15</v>
      </c>
      <c r="J79" s="115">
        <v>8</v>
      </c>
      <c r="K79" s="116">
        <v>53.333333333333336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0.24169184290030213</v>
      </c>
      <c r="E81" s="143">
        <v>20</v>
      </c>
      <c r="F81" s="144">
        <v>22</v>
      </c>
      <c r="G81" s="144">
        <v>84</v>
      </c>
      <c r="H81" s="144">
        <v>9</v>
      </c>
      <c r="I81" s="145">
        <v>16</v>
      </c>
      <c r="J81" s="143">
        <v>4</v>
      </c>
      <c r="K81" s="146">
        <v>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8995</v>
      </c>
      <c r="E11" s="114">
        <v>5419</v>
      </c>
      <c r="F11" s="114">
        <v>7385</v>
      </c>
      <c r="G11" s="114">
        <v>5596</v>
      </c>
      <c r="H11" s="140">
        <v>8660</v>
      </c>
      <c r="I11" s="115">
        <v>335</v>
      </c>
      <c r="J11" s="116">
        <v>3.8683602771362589</v>
      </c>
    </row>
    <row r="12" spans="1:15" s="110" customFormat="1" ht="24.95" customHeight="1" x14ac:dyDescent="0.2">
      <c r="A12" s="193" t="s">
        <v>132</v>
      </c>
      <c r="B12" s="194" t="s">
        <v>133</v>
      </c>
      <c r="C12" s="113">
        <v>0.30016675931072817</v>
      </c>
      <c r="D12" s="115">
        <v>27</v>
      </c>
      <c r="E12" s="114">
        <v>34</v>
      </c>
      <c r="F12" s="114">
        <v>45</v>
      </c>
      <c r="G12" s="114">
        <v>25</v>
      </c>
      <c r="H12" s="140">
        <v>36</v>
      </c>
      <c r="I12" s="115">
        <v>-9</v>
      </c>
      <c r="J12" s="116">
        <v>-25</v>
      </c>
    </row>
    <row r="13" spans="1:15" s="110" customFormat="1" ht="24.95" customHeight="1" x14ac:dyDescent="0.2">
      <c r="A13" s="193" t="s">
        <v>134</v>
      </c>
      <c r="B13" s="199" t="s">
        <v>214</v>
      </c>
      <c r="C13" s="113">
        <v>0.42245692051139522</v>
      </c>
      <c r="D13" s="115">
        <v>38</v>
      </c>
      <c r="E13" s="114">
        <v>33</v>
      </c>
      <c r="F13" s="114">
        <v>48</v>
      </c>
      <c r="G13" s="114">
        <v>26</v>
      </c>
      <c r="H13" s="140">
        <v>56</v>
      </c>
      <c r="I13" s="115">
        <v>-18</v>
      </c>
      <c r="J13" s="116">
        <v>-32.142857142857146</v>
      </c>
    </row>
    <row r="14" spans="1:15" s="287" customFormat="1" ht="24.95" customHeight="1" x14ac:dyDescent="0.2">
      <c r="A14" s="193" t="s">
        <v>215</v>
      </c>
      <c r="B14" s="199" t="s">
        <v>137</v>
      </c>
      <c r="C14" s="113">
        <v>16.842690383546415</v>
      </c>
      <c r="D14" s="115">
        <v>1515</v>
      </c>
      <c r="E14" s="114">
        <v>1247</v>
      </c>
      <c r="F14" s="114">
        <v>1433</v>
      </c>
      <c r="G14" s="114">
        <v>996</v>
      </c>
      <c r="H14" s="140">
        <v>3247</v>
      </c>
      <c r="I14" s="115">
        <v>-1732</v>
      </c>
      <c r="J14" s="116">
        <v>-53.341546042500767</v>
      </c>
      <c r="K14" s="110"/>
      <c r="L14" s="110"/>
      <c r="M14" s="110"/>
      <c r="N14" s="110"/>
      <c r="O14" s="110"/>
    </row>
    <row r="15" spans="1:15" s="110" customFormat="1" ht="24.95" customHeight="1" x14ac:dyDescent="0.2">
      <c r="A15" s="193" t="s">
        <v>216</v>
      </c>
      <c r="B15" s="199" t="s">
        <v>217</v>
      </c>
      <c r="C15" s="113">
        <v>3.5130628126737076</v>
      </c>
      <c r="D15" s="115">
        <v>316</v>
      </c>
      <c r="E15" s="114">
        <v>261</v>
      </c>
      <c r="F15" s="114">
        <v>341</v>
      </c>
      <c r="G15" s="114">
        <v>212</v>
      </c>
      <c r="H15" s="140">
        <v>240</v>
      </c>
      <c r="I15" s="115">
        <v>76</v>
      </c>
      <c r="J15" s="116">
        <v>31.666666666666668</v>
      </c>
    </row>
    <row r="16" spans="1:15" s="287" customFormat="1" ht="24.95" customHeight="1" x14ac:dyDescent="0.2">
      <c r="A16" s="193" t="s">
        <v>218</v>
      </c>
      <c r="B16" s="199" t="s">
        <v>141</v>
      </c>
      <c r="C16" s="113">
        <v>12.206781545302945</v>
      </c>
      <c r="D16" s="115">
        <v>1098</v>
      </c>
      <c r="E16" s="114">
        <v>899</v>
      </c>
      <c r="F16" s="114">
        <v>967</v>
      </c>
      <c r="G16" s="114">
        <v>686</v>
      </c>
      <c r="H16" s="140">
        <v>2879</v>
      </c>
      <c r="I16" s="115">
        <v>-1781</v>
      </c>
      <c r="J16" s="116">
        <v>-61.861757554706493</v>
      </c>
      <c r="K16" s="110"/>
      <c r="L16" s="110"/>
      <c r="M16" s="110"/>
      <c r="N16" s="110"/>
      <c r="O16" s="110"/>
    </row>
    <row r="17" spans="1:15" s="110" customFormat="1" ht="24.95" customHeight="1" x14ac:dyDescent="0.2">
      <c r="A17" s="193" t="s">
        <v>142</v>
      </c>
      <c r="B17" s="199" t="s">
        <v>220</v>
      </c>
      <c r="C17" s="113">
        <v>1.122846025569761</v>
      </c>
      <c r="D17" s="115">
        <v>101</v>
      </c>
      <c r="E17" s="114">
        <v>87</v>
      </c>
      <c r="F17" s="114">
        <v>125</v>
      </c>
      <c r="G17" s="114">
        <v>98</v>
      </c>
      <c r="H17" s="140">
        <v>128</v>
      </c>
      <c r="I17" s="115">
        <v>-27</v>
      </c>
      <c r="J17" s="116">
        <v>-21.09375</v>
      </c>
    </row>
    <row r="18" spans="1:15" s="287" customFormat="1" ht="24.95" customHeight="1" x14ac:dyDescent="0.2">
      <c r="A18" s="201" t="s">
        <v>144</v>
      </c>
      <c r="B18" s="202" t="s">
        <v>145</v>
      </c>
      <c r="C18" s="113">
        <v>6.1033907726514727</v>
      </c>
      <c r="D18" s="115">
        <v>549</v>
      </c>
      <c r="E18" s="114">
        <v>381</v>
      </c>
      <c r="F18" s="114">
        <v>676</v>
      </c>
      <c r="G18" s="114">
        <v>534</v>
      </c>
      <c r="H18" s="140">
        <v>570</v>
      </c>
      <c r="I18" s="115">
        <v>-21</v>
      </c>
      <c r="J18" s="116">
        <v>-3.6842105263157894</v>
      </c>
      <c r="K18" s="110"/>
      <c r="L18" s="110"/>
      <c r="M18" s="110"/>
      <c r="N18" s="110"/>
      <c r="O18" s="110"/>
    </row>
    <row r="19" spans="1:15" s="110" customFormat="1" ht="24.95" customHeight="1" x14ac:dyDescent="0.2">
      <c r="A19" s="193" t="s">
        <v>146</v>
      </c>
      <c r="B19" s="199" t="s">
        <v>147</v>
      </c>
      <c r="C19" s="113">
        <v>10.661478599221789</v>
      </c>
      <c r="D19" s="115">
        <v>959</v>
      </c>
      <c r="E19" s="114">
        <v>750</v>
      </c>
      <c r="F19" s="114">
        <v>1053</v>
      </c>
      <c r="G19" s="114">
        <v>895</v>
      </c>
      <c r="H19" s="140">
        <v>869</v>
      </c>
      <c r="I19" s="115">
        <v>90</v>
      </c>
      <c r="J19" s="116">
        <v>10.356731875719218</v>
      </c>
    </row>
    <row r="20" spans="1:15" s="287" customFormat="1" ht="24.95" customHeight="1" x14ac:dyDescent="0.2">
      <c r="A20" s="193" t="s">
        <v>148</v>
      </c>
      <c r="B20" s="199" t="s">
        <v>149</v>
      </c>
      <c r="C20" s="113">
        <v>4.1467481934408008</v>
      </c>
      <c r="D20" s="115">
        <v>373</v>
      </c>
      <c r="E20" s="114">
        <v>313</v>
      </c>
      <c r="F20" s="114">
        <v>423</v>
      </c>
      <c r="G20" s="114">
        <v>336</v>
      </c>
      <c r="H20" s="140">
        <v>387</v>
      </c>
      <c r="I20" s="115">
        <v>-14</v>
      </c>
      <c r="J20" s="116">
        <v>-3.6175710594315245</v>
      </c>
      <c r="K20" s="110"/>
      <c r="L20" s="110"/>
      <c r="M20" s="110"/>
      <c r="N20" s="110"/>
      <c r="O20" s="110"/>
    </row>
    <row r="21" spans="1:15" s="110" customFormat="1" ht="24.95" customHeight="1" x14ac:dyDescent="0.2">
      <c r="A21" s="201" t="s">
        <v>150</v>
      </c>
      <c r="B21" s="202" t="s">
        <v>151</v>
      </c>
      <c r="C21" s="113">
        <v>3.668704836020011</v>
      </c>
      <c r="D21" s="115">
        <v>330</v>
      </c>
      <c r="E21" s="114">
        <v>269</v>
      </c>
      <c r="F21" s="114">
        <v>307</v>
      </c>
      <c r="G21" s="114">
        <v>287</v>
      </c>
      <c r="H21" s="140">
        <v>317</v>
      </c>
      <c r="I21" s="115">
        <v>13</v>
      </c>
      <c r="J21" s="116">
        <v>4.1009463722397479</v>
      </c>
    </row>
    <row r="22" spans="1:15" s="110" customFormat="1" ht="24.95" customHeight="1" x14ac:dyDescent="0.2">
      <c r="A22" s="201" t="s">
        <v>152</v>
      </c>
      <c r="B22" s="199" t="s">
        <v>153</v>
      </c>
      <c r="C22" s="113">
        <v>0.98943857698721516</v>
      </c>
      <c r="D22" s="115">
        <v>89</v>
      </c>
      <c r="E22" s="114">
        <v>90</v>
      </c>
      <c r="F22" s="114">
        <v>134</v>
      </c>
      <c r="G22" s="114">
        <v>80</v>
      </c>
      <c r="H22" s="140">
        <v>79</v>
      </c>
      <c r="I22" s="115">
        <v>10</v>
      </c>
      <c r="J22" s="116">
        <v>12.658227848101266</v>
      </c>
    </row>
    <row r="23" spans="1:15" s="110" customFormat="1" ht="24.95" customHeight="1" x14ac:dyDescent="0.2">
      <c r="A23" s="193" t="s">
        <v>154</v>
      </c>
      <c r="B23" s="199" t="s">
        <v>155</v>
      </c>
      <c r="C23" s="113">
        <v>1.0227904391328515</v>
      </c>
      <c r="D23" s="115">
        <v>92</v>
      </c>
      <c r="E23" s="114">
        <v>65</v>
      </c>
      <c r="F23" s="114">
        <v>121</v>
      </c>
      <c r="G23" s="114">
        <v>62</v>
      </c>
      <c r="H23" s="140">
        <v>130</v>
      </c>
      <c r="I23" s="115">
        <v>-38</v>
      </c>
      <c r="J23" s="116">
        <v>-29.23076923076923</v>
      </c>
    </row>
    <row r="24" spans="1:15" s="110" customFormat="1" ht="24.95" customHeight="1" x14ac:dyDescent="0.2">
      <c r="A24" s="193" t="s">
        <v>156</v>
      </c>
      <c r="B24" s="199" t="s">
        <v>221</v>
      </c>
      <c r="C24" s="113">
        <v>31.639799888827127</v>
      </c>
      <c r="D24" s="115">
        <v>2846</v>
      </c>
      <c r="E24" s="114">
        <v>302</v>
      </c>
      <c r="F24" s="114">
        <v>380</v>
      </c>
      <c r="G24" s="114">
        <v>270</v>
      </c>
      <c r="H24" s="140">
        <v>566</v>
      </c>
      <c r="I24" s="115">
        <v>2280</v>
      </c>
      <c r="J24" s="116" t="s">
        <v>514</v>
      </c>
    </row>
    <row r="25" spans="1:15" s="110" customFormat="1" ht="24.95" customHeight="1" x14ac:dyDescent="0.2">
      <c r="A25" s="193" t="s">
        <v>222</v>
      </c>
      <c r="B25" s="204" t="s">
        <v>159</v>
      </c>
      <c r="C25" s="113">
        <v>4.3135075041689825</v>
      </c>
      <c r="D25" s="115">
        <v>388</v>
      </c>
      <c r="E25" s="114">
        <v>320</v>
      </c>
      <c r="F25" s="114">
        <v>340</v>
      </c>
      <c r="G25" s="114">
        <v>379</v>
      </c>
      <c r="H25" s="140">
        <v>305</v>
      </c>
      <c r="I25" s="115">
        <v>83</v>
      </c>
      <c r="J25" s="116">
        <v>27.21311475409836</v>
      </c>
    </row>
    <row r="26" spans="1:15" s="110" customFormat="1" ht="24.95" customHeight="1" x14ac:dyDescent="0.2">
      <c r="A26" s="201">
        <v>782.78300000000002</v>
      </c>
      <c r="B26" s="203" t="s">
        <v>160</v>
      </c>
      <c r="C26" s="113">
        <v>6.9594219010561424</v>
      </c>
      <c r="D26" s="115">
        <v>626</v>
      </c>
      <c r="E26" s="114">
        <v>682</v>
      </c>
      <c r="F26" s="114">
        <v>769</v>
      </c>
      <c r="G26" s="114">
        <v>686</v>
      </c>
      <c r="H26" s="140">
        <v>791</v>
      </c>
      <c r="I26" s="115">
        <v>-165</v>
      </c>
      <c r="J26" s="116">
        <v>-20.859671302149177</v>
      </c>
    </row>
    <row r="27" spans="1:15" s="110" customFormat="1" ht="24.95" customHeight="1" x14ac:dyDescent="0.2">
      <c r="A27" s="193" t="s">
        <v>161</v>
      </c>
      <c r="B27" s="199" t="s">
        <v>162</v>
      </c>
      <c r="C27" s="113">
        <v>2.3902167871039466</v>
      </c>
      <c r="D27" s="115">
        <v>215</v>
      </c>
      <c r="E27" s="114">
        <v>133</v>
      </c>
      <c r="F27" s="114">
        <v>246</v>
      </c>
      <c r="G27" s="114">
        <v>145</v>
      </c>
      <c r="H27" s="140">
        <v>145</v>
      </c>
      <c r="I27" s="115">
        <v>70</v>
      </c>
      <c r="J27" s="116">
        <v>48.275862068965516</v>
      </c>
    </row>
    <row r="28" spans="1:15" s="110" customFormat="1" ht="24.95" customHeight="1" x14ac:dyDescent="0.2">
      <c r="A28" s="193" t="s">
        <v>163</v>
      </c>
      <c r="B28" s="199" t="s">
        <v>164</v>
      </c>
      <c r="C28" s="113">
        <v>0.93385214007782102</v>
      </c>
      <c r="D28" s="115">
        <v>84</v>
      </c>
      <c r="E28" s="114">
        <v>52</v>
      </c>
      <c r="F28" s="114">
        <v>241</v>
      </c>
      <c r="G28" s="114">
        <v>74</v>
      </c>
      <c r="H28" s="140">
        <v>79</v>
      </c>
      <c r="I28" s="115">
        <v>5</v>
      </c>
      <c r="J28" s="116">
        <v>6.3291139240506329</v>
      </c>
    </row>
    <row r="29" spans="1:15" s="110" customFormat="1" ht="24.95" customHeight="1" x14ac:dyDescent="0.2">
      <c r="A29" s="193">
        <v>86</v>
      </c>
      <c r="B29" s="199" t="s">
        <v>165</v>
      </c>
      <c r="C29" s="113">
        <v>4.0800444691495272</v>
      </c>
      <c r="D29" s="115">
        <v>367</v>
      </c>
      <c r="E29" s="114">
        <v>291</v>
      </c>
      <c r="F29" s="114">
        <v>440</v>
      </c>
      <c r="G29" s="114">
        <v>373</v>
      </c>
      <c r="H29" s="140">
        <v>435</v>
      </c>
      <c r="I29" s="115">
        <v>-68</v>
      </c>
      <c r="J29" s="116">
        <v>-15.632183908045977</v>
      </c>
    </row>
    <row r="30" spans="1:15" s="110" customFormat="1" ht="24.95" customHeight="1" x14ac:dyDescent="0.2">
      <c r="A30" s="193">
        <v>87.88</v>
      </c>
      <c r="B30" s="204" t="s">
        <v>166</v>
      </c>
      <c r="C30" s="113">
        <v>3.3018343524180098</v>
      </c>
      <c r="D30" s="115">
        <v>297</v>
      </c>
      <c r="E30" s="114">
        <v>283</v>
      </c>
      <c r="F30" s="114">
        <v>523</v>
      </c>
      <c r="G30" s="114">
        <v>281</v>
      </c>
      <c r="H30" s="140">
        <v>471</v>
      </c>
      <c r="I30" s="115">
        <v>-174</v>
      </c>
      <c r="J30" s="116">
        <v>-36.942675159235669</v>
      </c>
    </row>
    <row r="31" spans="1:15" s="110" customFormat="1" ht="24.95" customHeight="1" x14ac:dyDescent="0.2">
      <c r="A31" s="193" t="s">
        <v>167</v>
      </c>
      <c r="B31" s="199" t="s">
        <v>168</v>
      </c>
      <c r="C31" s="113">
        <v>2.2234574763757644</v>
      </c>
      <c r="D31" s="115">
        <v>200</v>
      </c>
      <c r="E31" s="114">
        <v>174</v>
      </c>
      <c r="F31" s="114">
        <v>206</v>
      </c>
      <c r="G31" s="114">
        <v>147</v>
      </c>
      <c r="H31" s="140">
        <v>177</v>
      </c>
      <c r="I31" s="115">
        <v>23</v>
      </c>
      <c r="J31" s="116">
        <v>12.994350282485875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0.30016675931072817</v>
      </c>
      <c r="D34" s="115">
        <v>27</v>
      </c>
      <c r="E34" s="114">
        <v>34</v>
      </c>
      <c r="F34" s="114">
        <v>45</v>
      </c>
      <c r="G34" s="114">
        <v>25</v>
      </c>
      <c r="H34" s="140">
        <v>36</v>
      </c>
      <c r="I34" s="115">
        <v>-9</v>
      </c>
      <c r="J34" s="116">
        <v>-25</v>
      </c>
    </row>
    <row r="35" spans="1:10" s="110" customFormat="1" ht="24.95" customHeight="1" x14ac:dyDescent="0.2">
      <c r="A35" s="292" t="s">
        <v>171</v>
      </c>
      <c r="B35" s="293" t="s">
        <v>172</v>
      </c>
      <c r="C35" s="113">
        <v>23.368538076709282</v>
      </c>
      <c r="D35" s="115">
        <v>2102</v>
      </c>
      <c r="E35" s="114">
        <v>1661</v>
      </c>
      <c r="F35" s="114">
        <v>2157</v>
      </c>
      <c r="G35" s="114">
        <v>1556</v>
      </c>
      <c r="H35" s="140">
        <v>3873</v>
      </c>
      <c r="I35" s="115">
        <v>-1771</v>
      </c>
      <c r="J35" s="116">
        <v>-45.726826749289955</v>
      </c>
    </row>
    <row r="36" spans="1:10" s="110" customFormat="1" ht="24.95" customHeight="1" x14ac:dyDescent="0.2">
      <c r="A36" s="294" t="s">
        <v>173</v>
      </c>
      <c r="B36" s="295" t="s">
        <v>174</v>
      </c>
      <c r="C36" s="125">
        <v>76.331295163979988</v>
      </c>
      <c r="D36" s="143">
        <v>6866</v>
      </c>
      <c r="E36" s="144">
        <v>3724</v>
      </c>
      <c r="F36" s="144">
        <v>5183</v>
      </c>
      <c r="G36" s="144">
        <v>4015</v>
      </c>
      <c r="H36" s="145">
        <v>4751</v>
      </c>
      <c r="I36" s="143">
        <v>2115</v>
      </c>
      <c r="J36" s="146">
        <v>44.51694380130499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8995</v>
      </c>
      <c r="F11" s="264">
        <v>5419</v>
      </c>
      <c r="G11" s="264">
        <v>7385</v>
      </c>
      <c r="H11" s="264">
        <v>5596</v>
      </c>
      <c r="I11" s="265">
        <v>8660</v>
      </c>
      <c r="J11" s="263">
        <v>335</v>
      </c>
      <c r="K11" s="266">
        <v>3.8683602771362589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20.08893829905503</v>
      </c>
      <c r="E13" s="115">
        <v>1807</v>
      </c>
      <c r="F13" s="114">
        <v>1647</v>
      </c>
      <c r="G13" s="114">
        <v>2104</v>
      </c>
      <c r="H13" s="114">
        <v>1721</v>
      </c>
      <c r="I13" s="140">
        <v>3056</v>
      </c>
      <c r="J13" s="115">
        <v>-1249</v>
      </c>
      <c r="K13" s="116">
        <v>-40.870418848167539</v>
      </c>
    </row>
    <row r="14" spans="1:17" ht="15.95" customHeight="1" x14ac:dyDescent="0.2">
      <c r="A14" s="306" t="s">
        <v>230</v>
      </c>
      <c r="B14" s="307"/>
      <c r="C14" s="308"/>
      <c r="D14" s="113">
        <v>53.007226236798225</v>
      </c>
      <c r="E14" s="115">
        <v>4768</v>
      </c>
      <c r="F14" s="114">
        <v>2882</v>
      </c>
      <c r="G14" s="114">
        <v>4193</v>
      </c>
      <c r="H14" s="114">
        <v>3019</v>
      </c>
      <c r="I14" s="140">
        <v>4199</v>
      </c>
      <c r="J14" s="115">
        <v>569</v>
      </c>
      <c r="K14" s="116">
        <v>13.550845439390331</v>
      </c>
    </row>
    <row r="15" spans="1:17" ht="15.95" customHeight="1" x14ac:dyDescent="0.2">
      <c r="A15" s="306" t="s">
        <v>231</v>
      </c>
      <c r="B15" s="307"/>
      <c r="C15" s="308"/>
      <c r="D15" s="113">
        <v>18.632573652028906</v>
      </c>
      <c r="E15" s="115">
        <v>1676</v>
      </c>
      <c r="F15" s="114">
        <v>541</v>
      </c>
      <c r="G15" s="114">
        <v>558</v>
      </c>
      <c r="H15" s="114">
        <v>500</v>
      </c>
      <c r="I15" s="140">
        <v>755</v>
      </c>
      <c r="J15" s="115">
        <v>921</v>
      </c>
      <c r="K15" s="116">
        <v>121.98675496688742</v>
      </c>
    </row>
    <row r="16" spans="1:17" ht="15.95" customHeight="1" x14ac:dyDescent="0.2">
      <c r="A16" s="306" t="s">
        <v>232</v>
      </c>
      <c r="B16" s="307"/>
      <c r="C16" s="308"/>
      <c r="D16" s="113">
        <v>8.0266814897165091</v>
      </c>
      <c r="E16" s="115">
        <v>722</v>
      </c>
      <c r="F16" s="114">
        <v>342</v>
      </c>
      <c r="G16" s="114">
        <v>479</v>
      </c>
      <c r="H16" s="114">
        <v>344</v>
      </c>
      <c r="I16" s="140">
        <v>640</v>
      </c>
      <c r="J16" s="115">
        <v>82</v>
      </c>
      <c r="K16" s="116">
        <v>12.8125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0.46692607003891051</v>
      </c>
      <c r="E18" s="115">
        <v>42</v>
      </c>
      <c r="F18" s="114">
        <v>48</v>
      </c>
      <c r="G18" s="114">
        <v>59</v>
      </c>
      <c r="H18" s="114">
        <v>33</v>
      </c>
      <c r="I18" s="140">
        <v>37</v>
      </c>
      <c r="J18" s="115">
        <v>5</v>
      </c>
      <c r="K18" s="116">
        <v>13.513513513513514</v>
      </c>
    </row>
    <row r="19" spans="1:11" ht="14.1" customHeight="1" x14ac:dyDescent="0.2">
      <c r="A19" s="306" t="s">
        <v>235</v>
      </c>
      <c r="B19" s="307" t="s">
        <v>236</v>
      </c>
      <c r="C19" s="308"/>
      <c r="D19" s="113">
        <v>0.2001111728738188</v>
      </c>
      <c r="E19" s="115">
        <v>18</v>
      </c>
      <c r="F19" s="114">
        <v>33</v>
      </c>
      <c r="G19" s="114">
        <v>41</v>
      </c>
      <c r="H19" s="114">
        <v>14</v>
      </c>
      <c r="I19" s="140">
        <v>22</v>
      </c>
      <c r="J19" s="115">
        <v>-4</v>
      </c>
      <c r="K19" s="116">
        <v>-18.181818181818183</v>
      </c>
    </row>
    <row r="20" spans="1:11" ht="14.1" customHeight="1" x14ac:dyDescent="0.2">
      <c r="A20" s="306">
        <v>12</v>
      </c>
      <c r="B20" s="307" t="s">
        <v>237</v>
      </c>
      <c r="C20" s="308"/>
      <c r="D20" s="113">
        <v>0.46692607003891051</v>
      </c>
      <c r="E20" s="115">
        <v>42</v>
      </c>
      <c r="F20" s="114">
        <v>48</v>
      </c>
      <c r="G20" s="114">
        <v>54</v>
      </c>
      <c r="H20" s="114">
        <v>32</v>
      </c>
      <c r="I20" s="140">
        <v>52</v>
      </c>
      <c r="J20" s="115">
        <v>-10</v>
      </c>
      <c r="K20" s="116">
        <v>-19.23076923076923</v>
      </c>
    </row>
    <row r="21" spans="1:11" ht="14.1" customHeight="1" x14ac:dyDescent="0.2">
      <c r="A21" s="306">
        <v>21</v>
      </c>
      <c r="B21" s="307" t="s">
        <v>238</v>
      </c>
      <c r="C21" s="308"/>
      <c r="D21" s="113">
        <v>0.11117287381878821</v>
      </c>
      <c r="E21" s="115">
        <v>10</v>
      </c>
      <c r="F21" s="114">
        <v>13</v>
      </c>
      <c r="G21" s="114">
        <v>5</v>
      </c>
      <c r="H21" s="114">
        <v>5</v>
      </c>
      <c r="I21" s="140">
        <v>10</v>
      </c>
      <c r="J21" s="115">
        <v>0</v>
      </c>
      <c r="K21" s="116">
        <v>0</v>
      </c>
    </row>
    <row r="22" spans="1:11" ht="14.1" customHeight="1" x14ac:dyDescent="0.2">
      <c r="A22" s="306">
        <v>22</v>
      </c>
      <c r="B22" s="307" t="s">
        <v>239</v>
      </c>
      <c r="C22" s="308"/>
      <c r="D22" s="113">
        <v>1.0894941634241244</v>
      </c>
      <c r="E22" s="115">
        <v>98</v>
      </c>
      <c r="F22" s="114">
        <v>84</v>
      </c>
      <c r="G22" s="114">
        <v>154</v>
      </c>
      <c r="H22" s="114">
        <v>86</v>
      </c>
      <c r="I22" s="140">
        <v>105</v>
      </c>
      <c r="J22" s="115">
        <v>-7</v>
      </c>
      <c r="K22" s="116">
        <v>-6.666666666666667</v>
      </c>
    </row>
    <row r="23" spans="1:11" ht="14.1" customHeight="1" x14ac:dyDescent="0.2">
      <c r="A23" s="306">
        <v>23</v>
      </c>
      <c r="B23" s="307" t="s">
        <v>240</v>
      </c>
      <c r="C23" s="308"/>
      <c r="D23" s="113">
        <v>0.46692607003891051</v>
      </c>
      <c r="E23" s="115">
        <v>42</v>
      </c>
      <c r="F23" s="114">
        <v>31</v>
      </c>
      <c r="G23" s="114">
        <v>37</v>
      </c>
      <c r="H23" s="114">
        <v>16</v>
      </c>
      <c r="I23" s="140">
        <v>19</v>
      </c>
      <c r="J23" s="115">
        <v>23</v>
      </c>
      <c r="K23" s="116">
        <v>121.05263157894737</v>
      </c>
    </row>
    <row r="24" spans="1:11" ht="14.1" customHeight="1" x14ac:dyDescent="0.2">
      <c r="A24" s="306">
        <v>24</v>
      </c>
      <c r="B24" s="307" t="s">
        <v>241</v>
      </c>
      <c r="C24" s="308"/>
      <c r="D24" s="113">
        <v>8.8382434685936637</v>
      </c>
      <c r="E24" s="115">
        <v>795</v>
      </c>
      <c r="F24" s="114">
        <v>629</v>
      </c>
      <c r="G24" s="114">
        <v>679</v>
      </c>
      <c r="H24" s="114">
        <v>558</v>
      </c>
      <c r="I24" s="140">
        <v>2093</v>
      </c>
      <c r="J24" s="115">
        <v>-1298</v>
      </c>
      <c r="K24" s="116">
        <v>-62.016244624940278</v>
      </c>
    </row>
    <row r="25" spans="1:11" ht="14.1" customHeight="1" x14ac:dyDescent="0.2">
      <c r="A25" s="306">
        <v>25</v>
      </c>
      <c r="B25" s="307" t="s">
        <v>242</v>
      </c>
      <c r="C25" s="308"/>
      <c r="D25" s="113">
        <v>13.30739299610895</v>
      </c>
      <c r="E25" s="115">
        <v>1197</v>
      </c>
      <c r="F25" s="114">
        <v>367</v>
      </c>
      <c r="G25" s="114">
        <v>417</v>
      </c>
      <c r="H25" s="114">
        <v>322</v>
      </c>
      <c r="I25" s="140">
        <v>542</v>
      </c>
      <c r="J25" s="115">
        <v>655</v>
      </c>
      <c r="K25" s="116">
        <v>120.84870848708488</v>
      </c>
    </row>
    <row r="26" spans="1:11" ht="14.1" customHeight="1" x14ac:dyDescent="0.2">
      <c r="A26" s="306">
        <v>26</v>
      </c>
      <c r="B26" s="307" t="s">
        <v>243</v>
      </c>
      <c r="C26" s="308"/>
      <c r="D26" s="113">
        <v>2.9460811561978879</v>
      </c>
      <c r="E26" s="115">
        <v>265</v>
      </c>
      <c r="F26" s="114">
        <v>169</v>
      </c>
      <c r="G26" s="114">
        <v>282</v>
      </c>
      <c r="H26" s="114">
        <v>165</v>
      </c>
      <c r="I26" s="140">
        <v>299</v>
      </c>
      <c r="J26" s="115">
        <v>-34</v>
      </c>
      <c r="K26" s="116">
        <v>-11.371237458193979</v>
      </c>
    </row>
    <row r="27" spans="1:11" ht="14.1" customHeight="1" x14ac:dyDescent="0.2">
      <c r="A27" s="306">
        <v>27</v>
      </c>
      <c r="B27" s="307" t="s">
        <v>244</v>
      </c>
      <c r="C27" s="308"/>
      <c r="D27" s="113">
        <v>4.7470817120622568</v>
      </c>
      <c r="E27" s="115">
        <v>427</v>
      </c>
      <c r="F27" s="114">
        <v>180</v>
      </c>
      <c r="G27" s="114">
        <v>136</v>
      </c>
      <c r="H27" s="114">
        <v>131</v>
      </c>
      <c r="I27" s="140">
        <v>459</v>
      </c>
      <c r="J27" s="115">
        <v>-32</v>
      </c>
      <c r="K27" s="116">
        <v>-6.9716775599128544</v>
      </c>
    </row>
    <row r="28" spans="1:11" ht="14.1" customHeight="1" x14ac:dyDescent="0.2">
      <c r="A28" s="306">
        <v>28</v>
      </c>
      <c r="B28" s="307" t="s">
        <v>245</v>
      </c>
      <c r="C28" s="308"/>
      <c r="D28" s="113">
        <v>0.18899388549193996</v>
      </c>
      <c r="E28" s="115">
        <v>17</v>
      </c>
      <c r="F28" s="114">
        <v>16</v>
      </c>
      <c r="G28" s="114">
        <v>25</v>
      </c>
      <c r="H28" s="114">
        <v>19</v>
      </c>
      <c r="I28" s="140">
        <v>14</v>
      </c>
      <c r="J28" s="115">
        <v>3</v>
      </c>
      <c r="K28" s="116">
        <v>21.428571428571427</v>
      </c>
    </row>
    <row r="29" spans="1:11" ht="14.1" customHeight="1" x14ac:dyDescent="0.2">
      <c r="A29" s="306">
        <v>29</v>
      </c>
      <c r="B29" s="307" t="s">
        <v>246</v>
      </c>
      <c r="C29" s="308"/>
      <c r="D29" s="113">
        <v>3.0239021678710394</v>
      </c>
      <c r="E29" s="115">
        <v>272</v>
      </c>
      <c r="F29" s="114">
        <v>146</v>
      </c>
      <c r="G29" s="114">
        <v>202</v>
      </c>
      <c r="H29" s="114">
        <v>144</v>
      </c>
      <c r="I29" s="140">
        <v>209</v>
      </c>
      <c r="J29" s="115">
        <v>63</v>
      </c>
      <c r="K29" s="116">
        <v>30.14354066985646</v>
      </c>
    </row>
    <row r="30" spans="1:11" ht="14.1" customHeight="1" x14ac:dyDescent="0.2">
      <c r="A30" s="306" t="s">
        <v>247</v>
      </c>
      <c r="B30" s="307" t="s">
        <v>248</v>
      </c>
      <c r="C30" s="308"/>
      <c r="D30" s="113" t="s">
        <v>513</v>
      </c>
      <c r="E30" s="115" t="s">
        <v>513</v>
      </c>
      <c r="F30" s="114">
        <v>46</v>
      </c>
      <c r="G30" s="114">
        <v>57</v>
      </c>
      <c r="H30" s="114">
        <v>29</v>
      </c>
      <c r="I30" s="140" t="s">
        <v>513</v>
      </c>
      <c r="J30" s="115" t="s">
        <v>513</v>
      </c>
      <c r="K30" s="116" t="s">
        <v>513</v>
      </c>
    </row>
    <row r="31" spans="1:11" ht="14.1" customHeight="1" x14ac:dyDescent="0.2">
      <c r="A31" s="306" t="s">
        <v>249</v>
      </c>
      <c r="B31" s="307" t="s">
        <v>250</v>
      </c>
      <c r="C31" s="308"/>
      <c r="D31" s="113">
        <v>1.9232907170650362</v>
      </c>
      <c r="E31" s="115">
        <v>173</v>
      </c>
      <c r="F31" s="114">
        <v>97</v>
      </c>
      <c r="G31" s="114">
        <v>145</v>
      </c>
      <c r="H31" s="114">
        <v>115</v>
      </c>
      <c r="I31" s="140">
        <v>160</v>
      </c>
      <c r="J31" s="115">
        <v>13</v>
      </c>
      <c r="K31" s="116">
        <v>8.125</v>
      </c>
    </row>
    <row r="32" spans="1:11" ht="14.1" customHeight="1" x14ac:dyDescent="0.2">
      <c r="A32" s="306">
        <v>31</v>
      </c>
      <c r="B32" s="307" t="s">
        <v>251</v>
      </c>
      <c r="C32" s="308"/>
      <c r="D32" s="113">
        <v>0.56698165647581988</v>
      </c>
      <c r="E32" s="115">
        <v>51</v>
      </c>
      <c r="F32" s="114">
        <v>37</v>
      </c>
      <c r="G32" s="114">
        <v>30</v>
      </c>
      <c r="H32" s="114">
        <v>38</v>
      </c>
      <c r="I32" s="140">
        <v>49</v>
      </c>
      <c r="J32" s="115">
        <v>2</v>
      </c>
      <c r="K32" s="116">
        <v>4.0816326530612246</v>
      </c>
    </row>
    <row r="33" spans="1:11" ht="14.1" customHeight="1" x14ac:dyDescent="0.2">
      <c r="A33" s="306">
        <v>32</v>
      </c>
      <c r="B33" s="307" t="s">
        <v>252</v>
      </c>
      <c r="C33" s="308"/>
      <c r="D33" s="113">
        <v>1.6898276820455809</v>
      </c>
      <c r="E33" s="115">
        <v>152</v>
      </c>
      <c r="F33" s="114">
        <v>117</v>
      </c>
      <c r="G33" s="114">
        <v>216</v>
      </c>
      <c r="H33" s="114">
        <v>208</v>
      </c>
      <c r="I33" s="140">
        <v>157</v>
      </c>
      <c r="J33" s="115">
        <v>-5</v>
      </c>
      <c r="K33" s="116">
        <v>-3.1847133757961785</v>
      </c>
    </row>
    <row r="34" spans="1:11" ht="14.1" customHeight="1" x14ac:dyDescent="0.2">
      <c r="A34" s="306">
        <v>33</v>
      </c>
      <c r="B34" s="307" t="s">
        <v>253</v>
      </c>
      <c r="C34" s="308"/>
      <c r="D34" s="113">
        <v>1.2562534741523068</v>
      </c>
      <c r="E34" s="115">
        <v>113</v>
      </c>
      <c r="F34" s="114">
        <v>121</v>
      </c>
      <c r="G34" s="114">
        <v>157</v>
      </c>
      <c r="H34" s="114">
        <v>103</v>
      </c>
      <c r="I34" s="140">
        <v>131</v>
      </c>
      <c r="J34" s="115">
        <v>-18</v>
      </c>
      <c r="K34" s="116">
        <v>-13.740458015267176</v>
      </c>
    </row>
    <row r="35" spans="1:11" ht="14.1" customHeight="1" x14ac:dyDescent="0.2">
      <c r="A35" s="306">
        <v>34</v>
      </c>
      <c r="B35" s="307" t="s">
        <v>254</v>
      </c>
      <c r="C35" s="308"/>
      <c r="D35" s="113">
        <v>1.4118954974986104</v>
      </c>
      <c r="E35" s="115">
        <v>127</v>
      </c>
      <c r="F35" s="114">
        <v>64</v>
      </c>
      <c r="G35" s="114">
        <v>111</v>
      </c>
      <c r="H35" s="114">
        <v>79</v>
      </c>
      <c r="I35" s="140">
        <v>118</v>
      </c>
      <c r="J35" s="115">
        <v>9</v>
      </c>
      <c r="K35" s="116">
        <v>7.6271186440677967</v>
      </c>
    </row>
    <row r="36" spans="1:11" ht="14.1" customHeight="1" x14ac:dyDescent="0.2">
      <c r="A36" s="306">
        <v>41</v>
      </c>
      <c r="B36" s="307" t="s">
        <v>255</v>
      </c>
      <c r="C36" s="308"/>
      <c r="D36" s="113">
        <v>1.0672595886603669</v>
      </c>
      <c r="E36" s="115">
        <v>96</v>
      </c>
      <c r="F36" s="114">
        <v>67</v>
      </c>
      <c r="G36" s="114">
        <v>81</v>
      </c>
      <c r="H36" s="114">
        <v>75</v>
      </c>
      <c r="I36" s="140">
        <v>100</v>
      </c>
      <c r="J36" s="115">
        <v>-4</v>
      </c>
      <c r="K36" s="116">
        <v>-4</v>
      </c>
    </row>
    <row r="37" spans="1:11" ht="14.1" customHeight="1" x14ac:dyDescent="0.2">
      <c r="A37" s="306">
        <v>42</v>
      </c>
      <c r="B37" s="307" t="s">
        <v>256</v>
      </c>
      <c r="C37" s="308"/>
      <c r="D37" s="113" t="s">
        <v>513</v>
      </c>
      <c r="E37" s="115" t="s">
        <v>513</v>
      </c>
      <c r="F37" s="114">
        <v>5</v>
      </c>
      <c r="G37" s="114">
        <v>12</v>
      </c>
      <c r="H37" s="114" t="s">
        <v>513</v>
      </c>
      <c r="I37" s="140">
        <v>4</v>
      </c>
      <c r="J37" s="115" t="s">
        <v>513</v>
      </c>
      <c r="K37" s="116" t="s">
        <v>513</v>
      </c>
    </row>
    <row r="38" spans="1:11" ht="14.1" customHeight="1" x14ac:dyDescent="0.2">
      <c r="A38" s="306">
        <v>43</v>
      </c>
      <c r="B38" s="307" t="s">
        <v>257</v>
      </c>
      <c r="C38" s="308"/>
      <c r="D38" s="113">
        <v>2.0233463035019454</v>
      </c>
      <c r="E38" s="115">
        <v>182</v>
      </c>
      <c r="F38" s="114">
        <v>74</v>
      </c>
      <c r="G38" s="114">
        <v>115</v>
      </c>
      <c r="H38" s="114">
        <v>75</v>
      </c>
      <c r="I38" s="140">
        <v>78</v>
      </c>
      <c r="J38" s="115">
        <v>104</v>
      </c>
      <c r="K38" s="116">
        <v>133.33333333333334</v>
      </c>
    </row>
    <row r="39" spans="1:11" ht="14.1" customHeight="1" x14ac:dyDescent="0.2">
      <c r="A39" s="306">
        <v>51</v>
      </c>
      <c r="B39" s="307" t="s">
        <v>258</v>
      </c>
      <c r="C39" s="308"/>
      <c r="D39" s="113">
        <v>6.6370205669816569</v>
      </c>
      <c r="E39" s="115">
        <v>597</v>
      </c>
      <c r="F39" s="114">
        <v>459</v>
      </c>
      <c r="G39" s="114">
        <v>606</v>
      </c>
      <c r="H39" s="114">
        <v>451</v>
      </c>
      <c r="I39" s="140">
        <v>597</v>
      </c>
      <c r="J39" s="115">
        <v>0</v>
      </c>
      <c r="K39" s="116">
        <v>0</v>
      </c>
    </row>
    <row r="40" spans="1:11" ht="14.1" customHeight="1" x14ac:dyDescent="0.2">
      <c r="A40" s="306" t="s">
        <v>259</v>
      </c>
      <c r="B40" s="307" t="s">
        <v>260</v>
      </c>
      <c r="C40" s="308"/>
      <c r="D40" s="113">
        <v>6.181211784324625</v>
      </c>
      <c r="E40" s="115">
        <v>556</v>
      </c>
      <c r="F40" s="114">
        <v>435</v>
      </c>
      <c r="G40" s="114">
        <v>570</v>
      </c>
      <c r="H40" s="114">
        <v>430</v>
      </c>
      <c r="I40" s="140">
        <v>530</v>
      </c>
      <c r="J40" s="115">
        <v>26</v>
      </c>
      <c r="K40" s="116">
        <v>4.9056603773584904</v>
      </c>
    </row>
    <row r="41" spans="1:11" ht="14.1" customHeight="1" x14ac:dyDescent="0.2">
      <c r="A41" s="306"/>
      <c r="B41" s="307" t="s">
        <v>261</v>
      </c>
      <c r="C41" s="308"/>
      <c r="D41" s="113">
        <v>5.0250138966092273</v>
      </c>
      <c r="E41" s="115">
        <v>452</v>
      </c>
      <c r="F41" s="114">
        <v>344</v>
      </c>
      <c r="G41" s="114">
        <v>410</v>
      </c>
      <c r="H41" s="114">
        <v>344</v>
      </c>
      <c r="I41" s="140">
        <v>407</v>
      </c>
      <c r="J41" s="115">
        <v>45</v>
      </c>
      <c r="K41" s="116">
        <v>11.056511056511056</v>
      </c>
    </row>
    <row r="42" spans="1:11" ht="14.1" customHeight="1" x14ac:dyDescent="0.2">
      <c r="A42" s="306">
        <v>52</v>
      </c>
      <c r="B42" s="307" t="s">
        <v>262</v>
      </c>
      <c r="C42" s="308"/>
      <c r="D42" s="113">
        <v>3.1573096164535852</v>
      </c>
      <c r="E42" s="115">
        <v>284</v>
      </c>
      <c r="F42" s="114">
        <v>236</v>
      </c>
      <c r="G42" s="114">
        <v>290</v>
      </c>
      <c r="H42" s="114">
        <v>254</v>
      </c>
      <c r="I42" s="140">
        <v>303</v>
      </c>
      <c r="J42" s="115">
        <v>-19</v>
      </c>
      <c r="K42" s="116">
        <v>-6.2706270627062706</v>
      </c>
    </row>
    <row r="43" spans="1:11" ht="14.1" customHeight="1" x14ac:dyDescent="0.2">
      <c r="A43" s="306" t="s">
        <v>263</v>
      </c>
      <c r="B43" s="307" t="s">
        <v>264</v>
      </c>
      <c r="C43" s="308"/>
      <c r="D43" s="113">
        <v>2.5236242356864924</v>
      </c>
      <c r="E43" s="115">
        <v>227</v>
      </c>
      <c r="F43" s="114">
        <v>189</v>
      </c>
      <c r="G43" s="114">
        <v>230</v>
      </c>
      <c r="H43" s="114">
        <v>209</v>
      </c>
      <c r="I43" s="140">
        <v>234</v>
      </c>
      <c r="J43" s="115">
        <v>-7</v>
      </c>
      <c r="K43" s="116">
        <v>-2.9914529914529915</v>
      </c>
    </row>
    <row r="44" spans="1:11" ht="14.1" customHeight="1" x14ac:dyDescent="0.2">
      <c r="A44" s="306">
        <v>53</v>
      </c>
      <c r="B44" s="307" t="s">
        <v>265</v>
      </c>
      <c r="C44" s="308"/>
      <c r="D44" s="113">
        <v>0.9560867148415787</v>
      </c>
      <c r="E44" s="115">
        <v>86</v>
      </c>
      <c r="F44" s="114">
        <v>73</v>
      </c>
      <c r="G44" s="114">
        <v>77</v>
      </c>
      <c r="H44" s="114">
        <v>52</v>
      </c>
      <c r="I44" s="140">
        <v>58</v>
      </c>
      <c r="J44" s="115">
        <v>28</v>
      </c>
      <c r="K44" s="116">
        <v>48.275862068965516</v>
      </c>
    </row>
    <row r="45" spans="1:11" ht="14.1" customHeight="1" x14ac:dyDescent="0.2">
      <c r="A45" s="306" t="s">
        <v>266</v>
      </c>
      <c r="B45" s="307" t="s">
        <v>267</v>
      </c>
      <c r="C45" s="308"/>
      <c r="D45" s="113">
        <v>0.94496942745969981</v>
      </c>
      <c r="E45" s="115">
        <v>85</v>
      </c>
      <c r="F45" s="114">
        <v>71</v>
      </c>
      <c r="G45" s="114">
        <v>75</v>
      </c>
      <c r="H45" s="114">
        <v>50</v>
      </c>
      <c r="I45" s="140">
        <v>58</v>
      </c>
      <c r="J45" s="115">
        <v>27</v>
      </c>
      <c r="K45" s="116">
        <v>46.551724137931032</v>
      </c>
    </row>
    <row r="46" spans="1:11" ht="14.1" customHeight="1" x14ac:dyDescent="0.2">
      <c r="A46" s="306">
        <v>54</v>
      </c>
      <c r="B46" s="307" t="s">
        <v>268</v>
      </c>
      <c r="C46" s="308"/>
      <c r="D46" s="113">
        <v>2.4569205113952197</v>
      </c>
      <c r="E46" s="115">
        <v>221</v>
      </c>
      <c r="F46" s="114">
        <v>161</v>
      </c>
      <c r="G46" s="114">
        <v>180</v>
      </c>
      <c r="H46" s="114">
        <v>290</v>
      </c>
      <c r="I46" s="140">
        <v>218</v>
      </c>
      <c r="J46" s="115">
        <v>3</v>
      </c>
      <c r="K46" s="116">
        <v>1.3761467889908257</v>
      </c>
    </row>
    <row r="47" spans="1:11" ht="14.1" customHeight="1" x14ac:dyDescent="0.2">
      <c r="A47" s="306">
        <v>61</v>
      </c>
      <c r="B47" s="307" t="s">
        <v>269</v>
      </c>
      <c r="C47" s="308"/>
      <c r="D47" s="113">
        <v>6.5591995553085045</v>
      </c>
      <c r="E47" s="115">
        <v>590</v>
      </c>
      <c r="F47" s="114">
        <v>147</v>
      </c>
      <c r="G47" s="114">
        <v>194</v>
      </c>
      <c r="H47" s="114">
        <v>177</v>
      </c>
      <c r="I47" s="140">
        <v>208</v>
      </c>
      <c r="J47" s="115">
        <v>382</v>
      </c>
      <c r="K47" s="116">
        <v>183.65384615384616</v>
      </c>
    </row>
    <row r="48" spans="1:11" ht="14.1" customHeight="1" x14ac:dyDescent="0.2">
      <c r="A48" s="306">
        <v>62</v>
      </c>
      <c r="B48" s="307" t="s">
        <v>270</v>
      </c>
      <c r="C48" s="308"/>
      <c r="D48" s="113">
        <v>7.1928849360755978</v>
      </c>
      <c r="E48" s="115">
        <v>647</v>
      </c>
      <c r="F48" s="114">
        <v>486</v>
      </c>
      <c r="G48" s="114">
        <v>654</v>
      </c>
      <c r="H48" s="114">
        <v>615</v>
      </c>
      <c r="I48" s="140">
        <v>449</v>
      </c>
      <c r="J48" s="115">
        <v>198</v>
      </c>
      <c r="K48" s="116">
        <v>44.097995545657014</v>
      </c>
    </row>
    <row r="49" spans="1:11" ht="14.1" customHeight="1" x14ac:dyDescent="0.2">
      <c r="A49" s="306">
        <v>63</v>
      </c>
      <c r="B49" s="307" t="s">
        <v>271</v>
      </c>
      <c r="C49" s="308"/>
      <c r="D49" s="113">
        <v>2.6347971095052807</v>
      </c>
      <c r="E49" s="115">
        <v>237</v>
      </c>
      <c r="F49" s="114">
        <v>199</v>
      </c>
      <c r="G49" s="114">
        <v>244</v>
      </c>
      <c r="H49" s="114">
        <v>191</v>
      </c>
      <c r="I49" s="140">
        <v>196</v>
      </c>
      <c r="J49" s="115">
        <v>41</v>
      </c>
      <c r="K49" s="116">
        <v>20.918367346938776</v>
      </c>
    </row>
    <row r="50" spans="1:11" ht="14.1" customHeight="1" x14ac:dyDescent="0.2">
      <c r="A50" s="306" t="s">
        <v>272</v>
      </c>
      <c r="B50" s="307" t="s">
        <v>273</v>
      </c>
      <c r="C50" s="308"/>
      <c r="D50" s="113">
        <v>0.42245692051139522</v>
      </c>
      <c r="E50" s="115">
        <v>38</v>
      </c>
      <c r="F50" s="114">
        <v>21</v>
      </c>
      <c r="G50" s="114">
        <v>30</v>
      </c>
      <c r="H50" s="114">
        <v>34</v>
      </c>
      <c r="I50" s="140">
        <v>24</v>
      </c>
      <c r="J50" s="115">
        <v>14</v>
      </c>
      <c r="K50" s="116">
        <v>58.333333333333336</v>
      </c>
    </row>
    <row r="51" spans="1:11" ht="14.1" customHeight="1" x14ac:dyDescent="0.2">
      <c r="A51" s="306" t="s">
        <v>274</v>
      </c>
      <c r="B51" s="307" t="s">
        <v>275</v>
      </c>
      <c r="C51" s="308"/>
      <c r="D51" s="113">
        <v>1.9232907170650362</v>
      </c>
      <c r="E51" s="115">
        <v>173</v>
      </c>
      <c r="F51" s="114">
        <v>163</v>
      </c>
      <c r="G51" s="114">
        <v>171</v>
      </c>
      <c r="H51" s="114">
        <v>143</v>
      </c>
      <c r="I51" s="140">
        <v>154</v>
      </c>
      <c r="J51" s="115">
        <v>19</v>
      </c>
      <c r="K51" s="116">
        <v>12.337662337662337</v>
      </c>
    </row>
    <row r="52" spans="1:11" ht="14.1" customHeight="1" x14ac:dyDescent="0.2">
      <c r="A52" s="306">
        <v>71</v>
      </c>
      <c r="B52" s="307" t="s">
        <v>276</v>
      </c>
      <c r="C52" s="308"/>
      <c r="D52" s="113">
        <v>11.228460255697609</v>
      </c>
      <c r="E52" s="115">
        <v>1010</v>
      </c>
      <c r="F52" s="114">
        <v>490</v>
      </c>
      <c r="G52" s="114">
        <v>635</v>
      </c>
      <c r="H52" s="114">
        <v>444</v>
      </c>
      <c r="I52" s="140">
        <v>750</v>
      </c>
      <c r="J52" s="115">
        <v>260</v>
      </c>
      <c r="K52" s="116">
        <v>34.666666666666664</v>
      </c>
    </row>
    <row r="53" spans="1:11" ht="14.1" customHeight="1" x14ac:dyDescent="0.2">
      <c r="A53" s="306" t="s">
        <v>277</v>
      </c>
      <c r="B53" s="307" t="s">
        <v>278</v>
      </c>
      <c r="C53" s="308"/>
      <c r="D53" s="113">
        <v>4.3246247915508613</v>
      </c>
      <c r="E53" s="115">
        <v>389</v>
      </c>
      <c r="F53" s="114">
        <v>202</v>
      </c>
      <c r="G53" s="114">
        <v>233</v>
      </c>
      <c r="H53" s="114">
        <v>137</v>
      </c>
      <c r="I53" s="140">
        <v>298</v>
      </c>
      <c r="J53" s="115">
        <v>91</v>
      </c>
      <c r="K53" s="116">
        <v>30.536912751677853</v>
      </c>
    </row>
    <row r="54" spans="1:11" ht="14.1" customHeight="1" x14ac:dyDescent="0.2">
      <c r="A54" s="306" t="s">
        <v>279</v>
      </c>
      <c r="B54" s="307" t="s">
        <v>280</v>
      </c>
      <c r="C54" s="308"/>
      <c r="D54" s="113">
        <v>5.8254585881045022</v>
      </c>
      <c r="E54" s="115">
        <v>524</v>
      </c>
      <c r="F54" s="114">
        <v>237</v>
      </c>
      <c r="G54" s="114">
        <v>347</v>
      </c>
      <c r="H54" s="114">
        <v>254</v>
      </c>
      <c r="I54" s="140">
        <v>362</v>
      </c>
      <c r="J54" s="115">
        <v>162</v>
      </c>
      <c r="K54" s="116">
        <v>44.751381215469614</v>
      </c>
    </row>
    <row r="55" spans="1:11" ht="14.1" customHeight="1" x14ac:dyDescent="0.2">
      <c r="A55" s="306">
        <v>72</v>
      </c>
      <c r="B55" s="307" t="s">
        <v>281</v>
      </c>
      <c r="C55" s="308"/>
      <c r="D55" s="113">
        <v>2.8460255697609784</v>
      </c>
      <c r="E55" s="115">
        <v>256</v>
      </c>
      <c r="F55" s="114">
        <v>115</v>
      </c>
      <c r="G55" s="114">
        <v>173</v>
      </c>
      <c r="H55" s="114">
        <v>100</v>
      </c>
      <c r="I55" s="140">
        <v>197</v>
      </c>
      <c r="J55" s="115">
        <v>59</v>
      </c>
      <c r="K55" s="116">
        <v>29.949238578680202</v>
      </c>
    </row>
    <row r="56" spans="1:11" ht="14.1" customHeight="1" x14ac:dyDescent="0.2">
      <c r="A56" s="306" t="s">
        <v>282</v>
      </c>
      <c r="B56" s="307" t="s">
        <v>283</v>
      </c>
      <c r="C56" s="308"/>
      <c r="D56" s="113">
        <v>0.83379655364091165</v>
      </c>
      <c r="E56" s="115">
        <v>75</v>
      </c>
      <c r="F56" s="114">
        <v>46</v>
      </c>
      <c r="G56" s="114">
        <v>66</v>
      </c>
      <c r="H56" s="114">
        <v>44</v>
      </c>
      <c r="I56" s="140">
        <v>95</v>
      </c>
      <c r="J56" s="115">
        <v>-20</v>
      </c>
      <c r="K56" s="116">
        <v>-21.05263157894737</v>
      </c>
    </row>
    <row r="57" spans="1:11" ht="14.1" customHeight="1" x14ac:dyDescent="0.2">
      <c r="A57" s="306" t="s">
        <v>284</v>
      </c>
      <c r="B57" s="307" t="s">
        <v>285</v>
      </c>
      <c r="C57" s="308"/>
      <c r="D57" s="113">
        <v>1.7676486937187326</v>
      </c>
      <c r="E57" s="115">
        <v>159</v>
      </c>
      <c r="F57" s="114">
        <v>55</v>
      </c>
      <c r="G57" s="114">
        <v>79</v>
      </c>
      <c r="H57" s="114">
        <v>39</v>
      </c>
      <c r="I57" s="140">
        <v>87</v>
      </c>
      <c r="J57" s="115">
        <v>72</v>
      </c>
      <c r="K57" s="116">
        <v>82.758620689655174</v>
      </c>
    </row>
    <row r="58" spans="1:11" ht="14.1" customHeight="1" x14ac:dyDescent="0.2">
      <c r="A58" s="306">
        <v>73</v>
      </c>
      <c r="B58" s="307" t="s">
        <v>286</v>
      </c>
      <c r="C58" s="308"/>
      <c r="D58" s="113">
        <v>1.1339633129516398</v>
      </c>
      <c r="E58" s="115">
        <v>102</v>
      </c>
      <c r="F58" s="114">
        <v>72</v>
      </c>
      <c r="G58" s="114">
        <v>149</v>
      </c>
      <c r="H58" s="114">
        <v>79</v>
      </c>
      <c r="I58" s="140">
        <v>89</v>
      </c>
      <c r="J58" s="115">
        <v>13</v>
      </c>
      <c r="K58" s="116">
        <v>14.606741573033707</v>
      </c>
    </row>
    <row r="59" spans="1:11" ht="14.1" customHeight="1" x14ac:dyDescent="0.2">
      <c r="A59" s="306" t="s">
        <v>287</v>
      </c>
      <c r="B59" s="307" t="s">
        <v>288</v>
      </c>
      <c r="C59" s="308"/>
      <c r="D59" s="113">
        <v>0.92273485269594224</v>
      </c>
      <c r="E59" s="115">
        <v>83</v>
      </c>
      <c r="F59" s="114">
        <v>54</v>
      </c>
      <c r="G59" s="114">
        <v>104</v>
      </c>
      <c r="H59" s="114">
        <v>58</v>
      </c>
      <c r="I59" s="140">
        <v>78</v>
      </c>
      <c r="J59" s="115">
        <v>5</v>
      </c>
      <c r="K59" s="116">
        <v>6.4102564102564106</v>
      </c>
    </row>
    <row r="60" spans="1:11" ht="14.1" customHeight="1" x14ac:dyDescent="0.2">
      <c r="A60" s="306">
        <v>81</v>
      </c>
      <c r="B60" s="307" t="s">
        <v>289</v>
      </c>
      <c r="C60" s="308"/>
      <c r="D60" s="113">
        <v>4.1467481934408008</v>
      </c>
      <c r="E60" s="115">
        <v>373</v>
      </c>
      <c r="F60" s="114">
        <v>302</v>
      </c>
      <c r="G60" s="114">
        <v>435</v>
      </c>
      <c r="H60" s="114">
        <v>351</v>
      </c>
      <c r="I60" s="140">
        <v>436</v>
      </c>
      <c r="J60" s="115">
        <v>-63</v>
      </c>
      <c r="K60" s="116">
        <v>-14.44954128440367</v>
      </c>
    </row>
    <row r="61" spans="1:11" ht="14.1" customHeight="1" x14ac:dyDescent="0.2">
      <c r="A61" s="306" t="s">
        <v>290</v>
      </c>
      <c r="B61" s="307" t="s">
        <v>291</v>
      </c>
      <c r="C61" s="308"/>
      <c r="D61" s="113">
        <v>1.2784880489160644</v>
      </c>
      <c r="E61" s="115">
        <v>115</v>
      </c>
      <c r="F61" s="114">
        <v>92</v>
      </c>
      <c r="G61" s="114">
        <v>172</v>
      </c>
      <c r="H61" s="114">
        <v>136</v>
      </c>
      <c r="I61" s="140">
        <v>155</v>
      </c>
      <c r="J61" s="115">
        <v>-40</v>
      </c>
      <c r="K61" s="116">
        <v>-25.806451612903224</v>
      </c>
    </row>
    <row r="62" spans="1:11" ht="14.1" customHeight="1" x14ac:dyDescent="0.2">
      <c r="A62" s="306" t="s">
        <v>292</v>
      </c>
      <c r="B62" s="307" t="s">
        <v>293</v>
      </c>
      <c r="C62" s="308"/>
      <c r="D62" s="113">
        <v>1.5341856586992775</v>
      </c>
      <c r="E62" s="115">
        <v>138</v>
      </c>
      <c r="F62" s="114">
        <v>125</v>
      </c>
      <c r="G62" s="114">
        <v>144</v>
      </c>
      <c r="H62" s="114">
        <v>88</v>
      </c>
      <c r="I62" s="140">
        <v>151</v>
      </c>
      <c r="J62" s="115">
        <v>-13</v>
      </c>
      <c r="K62" s="116">
        <v>-8.6092715231788084</v>
      </c>
    </row>
    <row r="63" spans="1:11" ht="14.1" customHeight="1" x14ac:dyDescent="0.2">
      <c r="A63" s="306"/>
      <c r="B63" s="307" t="s">
        <v>294</v>
      </c>
      <c r="C63" s="308"/>
      <c r="D63" s="113">
        <v>1.3785436353529739</v>
      </c>
      <c r="E63" s="115">
        <v>124</v>
      </c>
      <c r="F63" s="114">
        <v>104</v>
      </c>
      <c r="G63" s="114">
        <v>130</v>
      </c>
      <c r="H63" s="114">
        <v>77</v>
      </c>
      <c r="I63" s="140">
        <v>138</v>
      </c>
      <c r="J63" s="115">
        <v>-14</v>
      </c>
      <c r="K63" s="116">
        <v>-10.144927536231885</v>
      </c>
    </row>
    <row r="64" spans="1:11" ht="14.1" customHeight="1" x14ac:dyDescent="0.2">
      <c r="A64" s="306" t="s">
        <v>295</v>
      </c>
      <c r="B64" s="307" t="s">
        <v>296</v>
      </c>
      <c r="C64" s="308"/>
      <c r="D64" s="113">
        <v>0.56698165647581988</v>
      </c>
      <c r="E64" s="115">
        <v>51</v>
      </c>
      <c r="F64" s="114">
        <v>32</v>
      </c>
      <c r="G64" s="114">
        <v>42</v>
      </c>
      <c r="H64" s="114">
        <v>39</v>
      </c>
      <c r="I64" s="140">
        <v>49</v>
      </c>
      <c r="J64" s="115">
        <v>2</v>
      </c>
      <c r="K64" s="116">
        <v>4.0816326530612246</v>
      </c>
    </row>
    <row r="65" spans="1:11" ht="14.1" customHeight="1" x14ac:dyDescent="0.2">
      <c r="A65" s="306" t="s">
        <v>297</v>
      </c>
      <c r="B65" s="307" t="s">
        <v>298</v>
      </c>
      <c r="C65" s="308"/>
      <c r="D65" s="113">
        <v>0.32240133407448585</v>
      </c>
      <c r="E65" s="115">
        <v>29</v>
      </c>
      <c r="F65" s="114">
        <v>23</v>
      </c>
      <c r="G65" s="114">
        <v>39</v>
      </c>
      <c r="H65" s="114">
        <v>34</v>
      </c>
      <c r="I65" s="140">
        <v>38</v>
      </c>
      <c r="J65" s="115">
        <v>-9</v>
      </c>
      <c r="K65" s="116">
        <v>-23.684210526315791</v>
      </c>
    </row>
    <row r="66" spans="1:11" ht="14.1" customHeight="1" x14ac:dyDescent="0.2">
      <c r="A66" s="306">
        <v>82</v>
      </c>
      <c r="B66" s="307" t="s">
        <v>299</v>
      </c>
      <c r="C66" s="308"/>
      <c r="D66" s="113">
        <v>2.4346859366314617</v>
      </c>
      <c r="E66" s="115">
        <v>219</v>
      </c>
      <c r="F66" s="114">
        <v>194</v>
      </c>
      <c r="G66" s="114">
        <v>299</v>
      </c>
      <c r="H66" s="114">
        <v>198</v>
      </c>
      <c r="I66" s="140">
        <v>268</v>
      </c>
      <c r="J66" s="115">
        <v>-49</v>
      </c>
      <c r="K66" s="116">
        <v>-18.28358208955224</v>
      </c>
    </row>
    <row r="67" spans="1:11" ht="14.1" customHeight="1" x14ac:dyDescent="0.2">
      <c r="A67" s="306" t="s">
        <v>300</v>
      </c>
      <c r="B67" s="307" t="s">
        <v>301</v>
      </c>
      <c r="C67" s="308"/>
      <c r="D67" s="113">
        <v>1.5341856586992775</v>
      </c>
      <c r="E67" s="115">
        <v>138</v>
      </c>
      <c r="F67" s="114">
        <v>136</v>
      </c>
      <c r="G67" s="114">
        <v>198</v>
      </c>
      <c r="H67" s="114">
        <v>124</v>
      </c>
      <c r="I67" s="140">
        <v>179</v>
      </c>
      <c r="J67" s="115">
        <v>-41</v>
      </c>
      <c r="K67" s="116">
        <v>-22.905027932960895</v>
      </c>
    </row>
    <row r="68" spans="1:11" ht="14.1" customHeight="1" x14ac:dyDescent="0.2">
      <c r="A68" s="306" t="s">
        <v>302</v>
      </c>
      <c r="B68" s="307" t="s">
        <v>303</v>
      </c>
      <c r="C68" s="308"/>
      <c r="D68" s="113">
        <v>0.53362979433018343</v>
      </c>
      <c r="E68" s="115">
        <v>48</v>
      </c>
      <c r="F68" s="114">
        <v>45</v>
      </c>
      <c r="G68" s="114">
        <v>50</v>
      </c>
      <c r="H68" s="114">
        <v>44</v>
      </c>
      <c r="I68" s="140">
        <v>40</v>
      </c>
      <c r="J68" s="115">
        <v>8</v>
      </c>
      <c r="K68" s="116">
        <v>20</v>
      </c>
    </row>
    <row r="69" spans="1:11" ht="14.1" customHeight="1" x14ac:dyDescent="0.2">
      <c r="A69" s="306">
        <v>83</v>
      </c>
      <c r="B69" s="307" t="s">
        <v>304</v>
      </c>
      <c r="C69" s="308"/>
      <c r="D69" s="113">
        <v>2.5903279599777655</v>
      </c>
      <c r="E69" s="115">
        <v>233</v>
      </c>
      <c r="F69" s="114">
        <v>146</v>
      </c>
      <c r="G69" s="114">
        <v>408</v>
      </c>
      <c r="H69" s="114">
        <v>200</v>
      </c>
      <c r="I69" s="140">
        <v>286</v>
      </c>
      <c r="J69" s="115">
        <v>-53</v>
      </c>
      <c r="K69" s="116">
        <v>-18.53146853146853</v>
      </c>
    </row>
    <row r="70" spans="1:11" ht="14.1" customHeight="1" x14ac:dyDescent="0.2">
      <c r="A70" s="306" t="s">
        <v>305</v>
      </c>
      <c r="B70" s="307" t="s">
        <v>306</v>
      </c>
      <c r="C70" s="308"/>
      <c r="D70" s="113">
        <v>1.8454697053918845</v>
      </c>
      <c r="E70" s="115">
        <v>166</v>
      </c>
      <c r="F70" s="114">
        <v>103</v>
      </c>
      <c r="G70" s="114">
        <v>316</v>
      </c>
      <c r="H70" s="114">
        <v>145</v>
      </c>
      <c r="I70" s="140">
        <v>208</v>
      </c>
      <c r="J70" s="115">
        <v>-42</v>
      </c>
      <c r="K70" s="116">
        <v>-20.192307692307693</v>
      </c>
    </row>
    <row r="71" spans="1:11" ht="14.1" customHeight="1" x14ac:dyDescent="0.2">
      <c r="A71" s="306"/>
      <c r="B71" s="307" t="s">
        <v>307</v>
      </c>
      <c r="C71" s="308"/>
      <c r="D71" s="113">
        <v>1.1895497498610339</v>
      </c>
      <c r="E71" s="115">
        <v>107</v>
      </c>
      <c r="F71" s="114">
        <v>49</v>
      </c>
      <c r="G71" s="114">
        <v>216</v>
      </c>
      <c r="H71" s="114">
        <v>93</v>
      </c>
      <c r="I71" s="140">
        <v>114</v>
      </c>
      <c r="J71" s="115">
        <v>-7</v>
      </c>
      <c r="K71" s="116">
        <v>-6.1403508771929829</v>
      </c>
    </row>
    <row r="72" spans="1:11" ht="14.1" customHeight="1" x14ac:dyDescent="0.2">
      <c r="A72" s="306">
        <v>84</v>
      </c>
      <c r="B72" s="307" t="s">
        <v>308</v>
      </c>
      <c r="C72" s="308"/>
      <c r="D72" s="113">
        <v>0.64480266814897169</v>
      </c>
      <c r="E72" s="115">
        <v>58</v>
      </c>
      <c r="F72" s="114">
        <v>41</v>
      </c>
      <c r="G72" s="114">
        <v>140</v>
      </c>
      <c r="H72" s="114">
        <v>38</v>
      </c>
      <c r="I72" s="140">
        <v>41</v>
      </c>
      <c r="J72" s="115">
        <v>17</v>
      </c>
      <c r="K72" s="116">
        <v>41.463414634146339</v>
      </c>
    </row>
    <row r="73" spans="1:11" ht="14.1" customHeight="1" x14ac:dyDescent="0.2">
      <c r="A73" s="306" t="s">
        <v>309</v>
      </c>
      <c r="B73" s="307" t="s">
        <v>310</v>
      </c>
      <c r="C73" s="308"/>
      <c r="D73" s="113">
        <v>4.4469149527515288E-2</v>
      </c>
      <c r="E73" s="115">
        <v>4</v>
      </c>
      <c r="F73" s="114">
        <v>7</v>
      </c>
      <c r="G73" s="114">
        <v>78</v>
      </c>
      <c r="H73" s="114">
        <v>6</v>
      </c>
      <c r="I73" s="140">
        <v>8</v>
      </c>
      <c r="J73" s="115">
        <v>-4</v>
      </c>
      <c r="K73" s="116">
        <v>-50</v>
      </c>
    </row>
    <row r="74" spans="1:11" ht="14.1" customHeight="1" x14ac:dyDescent="0.2">
      <c r="A74" s="306" t="s">
        <v>311</v>
      </c>
      <c r="B74" s="307" t="s">
        <v>312</v>
      </c>
      <c r="C74" s="308"/>
      <c r="D74" s="113">
        <v>0.17787659811006115</v>
      </c>
      <c r="E74" s="115">
        <v>16</v>
      </c>
      <c r="F74" s="114">
        <v>10</v>
      </c>
      <c r="G74" s="114">
        <v>25</v>
      </c>
      <c r="H74" s="114">
        <v>6</v>
      </c>
      <c r="I74" s="140">
        <v>7</v>
      </c>
      <c r="J74" s="115">
        <v>9</v>
      </c>
      <c r="K74" s="116">
        <v>128.57142857142858</v>
      </c>
    </row>
    <row r="75" spans="1:11" ht="14.1" customHeight="1" x14ac:dyDescent="0.2">
      <c r="A75" s="306" t="s">
        <v>313</v>
      </c>
      <c r="B75" s="307" t="s">
        <v>314</v>
      </c>
      <c r="C75" s="308"/>
      <c r="D75" s="113">
        <v>3.3351862145636464E-2</v>
      </c>
      <c r="E75" s="115">
        <v>3</v>
      </c>
      <c r="F75" s="114" t="s">
        <v>513</v>
      </c>
      <c r="G75" s="114">
        <v>4</v>
      </c>
      <c r="H75" s="114">
        <v>0</v>
      </c>
      <c r="I75" s="140" t="s">
        <v>513</v>
      </c>
      <c r="J75" s="115" t="s">
        <v>513</v>
      </c>
      <c r="K75" s="116" t="s">
        <v>513</v>
      </c>
    </row>
    <row r="76" spans="1:11" ht="14.1" customHeight="1" x14ac:dyDescent="0.2">
      <c r="A76" s="306">
        <v>91</v>
      </c>
      <c r="B76" s="307" t="s">
        <v>315</v>
      </c>
      <c r="C76" s="308"/>
      <c r="D76" s="113" t="s">
        <v>513</v>
      </c>
      <c r="E76" s="115" t="s">
        <v>513</v>
      </c>
      <c r="F76" s="114">
        <v>5</v>
      </c>
      <c r="G76" s="114">
        <v>4</v>
      </c>
      <c r="H76" s="114" t="s">
        <v>513</v>
      </c>
      <c r="I76" s="140">
        <v>3</v>
      </c>
      <c r="J76" s="115" t="s">
        <v>513</v>
      </c>
      <c r="K76" s="116" t="s">
        <v>513</v>
      </c>
    </row>
    <row r="77" spans="1:11" ht="14.1" customHeight="1" x14ac:dyDescent="0.2">
      <c r="A77" s="306">
        <v>92</v>
      </c>
      <c r="B77" s="307" t="s">
        <v>316</v>
      </c>
      <c r="C77" s="308"/>
      <c r="D77" s="113">
        <v>0.70038910505836571</v>
      </c>
      <c r="E77" s="115">
        <v>63</v>
      </c>
      <c r="F77" s="114">
        <v>45</v>
      </c>
      <c r="G77" s="114">
        <v>42</v>
      </c>
      <c r="H77" s="114">
        <v>31</v>
      </c>
      <c r="I77" s="140">
        <v>51</v>
      </c>
      <c r="J77" s="115">
        <v>12</v>
      </c>
      <c r="K77" s="116">
        <v>23.529411764705884</v>
      </c>
    </row>
    <row r="78" spans="1:11" ht="14.1" customHeight="1" x14ac:dyDescent="0.2">
      <c r="A78" s="306">
        <v>93</v>
      </c>
      <c r="B78" s="307" t="s">
        <v>317</v>
      </c>
      <c r="C78" s="308"/>
      <c r="D78" s="113">
        <v>0.44469149527515284</v>
      </c>
      <c r="E78" s="115">
        <v>40</v>
      </c>
      <c r="F78" s="114">
        <v>3</v>
      </c>
      <c r="G78" s="114">
        <v>14</v>
      </c>
      <c r="H78" s="114">
        <v>7</v>
      </c>
      <c r="I78" s="140">
        <v>7</v>
      </c>
      <c r="J78" s="115">
        <v>33</v>
      </c>
      <c r="K78" s="116" t="s">
        <v>514</v>
      </c>
    </row>
    <row r="79" spans="1:11" ht="14.1" customHeight="1" x14ac:dyDescent="0.2">
      <c r="A79" s="306">
        <v>94</v>
      </c>
      <c r="B79" s="307" t="s">
        <v>318</v>
      </c>
      <c r="C79" s="308"/>
      <c r="D79" s="113">
        <v>0.25569760978321288</v>
      </c>
      <c r="E79" s="115">
        <v>23</v>
      </c>
      <c r="F79" s="114">
        <v>22</v>
      </c>
      <c r="G79" s="114">
        <v>18</v>
      </c>
      <c r="H79" s="114">
        <v>12</v>
      </c>
      <c r="I79" s="140">
        <v>17</v>
      </c>
      <c r="J79" s="115">
        <v>6</v>
      </c>
      <c r="K79" s="116">
        <v>35.294117647058826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0.24458032240133407</v>
      </c>
      <c r="E81" s="143">
        <v>22</v>
      </c>
      <c r="F81" s="144">
        <v>7</v>
      </c>
      <c r="G81" s="144">
        <v>51</v>
      </c>
      <c r="H81" s="144">
        <v>12</v>
      </c>
      <c r="I81" s="145">
        <v>10</v>
      </c>
      <c r="J81" s="143">
        <v>12</v>
      </c>
      <c r="K81" s="146">
        <v>120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76681</v>
      </c>
      <c r="C10" s="114">
        <v>42411</v>
      </c>
      <c r="D10" s="114">
        <v>34270</v>
      </c>
      <c r="E10" s="114">
        <v>60577</v>
      </c>
      <c r="F10" s="114">
        <v>15297</v>
      </c>
      <c r="G10" s="114">
        <v>9829</v>
      </c>
      <c r="H10" s="114">
        <v>20971</v>
      </c>
      <c r="I10" s="115">
        <v>22122</v>
      </c>
      <c r="J10" s="114">
        <v>14803</v>
      </c>
      <c r="K10" s="114">
        <v>7319</v>
      </c>
      <c r="L10" s="423">
        <v>5114</v>
      </c>
      <c r="M10" s="424">
        <v>5492</v>
      </c>
    </row>
    <row r="11" spans="1:13" ht="11.1" customHeight="1" x14ac:dyDescent="0.2">
      <c r="A11" s="422" t="s">
        <v>387</v>
      </c>
      <c r="B11" s="115">
        <v>77109</v>
      </c>
      <c r="C11" s="114">
        <v>42791</v>
      </c>
      <c r="D11" s="114">
        <v>34318</v>
      </c>
      <c r="E11" s="114">
        <v>61007</v>
      </c>
      <c r="F11" s="114">
        <v>15314</v>
      </c>
      <c r="G11" s="114">
        <v>9628</v>
      </c>
      <c r="H11" s="114">
        <v>21336</v>
      </c>
      <c r="I11" s="115">
        <v>22302</v>
      </c>
      <c r="J11" s="114">
        <v>14752</v>
      </c>
      <c r="K11" s="114">
        <v>7550</v>
      </c>
      <c r="L11" s="423">
        <v>5214</v>
      </c>
      <c r="M11" s="424">
        <v>4839</v>
      </c>
    </row>
    <row r="12" spans="1:13" ht="11.1" customHeight="1" x14ac:dyDescent="0.2">
      <c r="A12" s="422" t="s">
        <v>388</v>
      </c>
      <c r="B12" s="115">
        <v>77802</v>
      </c>
      <c r="C12" s="114">
        <v>43250</v>
      </c>
      <c r="D12" s="114">
        <v>34552</v>
      </c>
      <c r="E12" s="114">
        <v>61829</v>
      </c>
      <c r="F12" s="114">
        <v>15229</v>
      </c>
      <c r="G12" s="114">
        <v>10336</v>
      </c>
      <c r="H12" s="114">
        <v>21430</v>
      </c>
      <c r="I12" s="115">
        <v>22221</v>
      </c>
      <c r="J12" s="114">
        <v>14541</v>
      </c>
      <c r="K12" s="114">
        <v>7680</v>
      </c>
      <c r="L12" s="423">
        <v>7899</v>
      </c>
      <c r="M12" s="424">
        <v>7030</v>
      </c>
    </row>
    <row r="13" spans="1:13" s="110" customFormat="1" ht="11.1" customHeight="1" x14ac:dyDescent="0.2">
      <c r="A13" s="422" t="s">
        <v>389</v>
      </c>
      <c r="B13" s="115">
        <v>78192</v>
      </c>
      <c r="C13" s="114">
        <v>43252</v>
      </c>
      <c r="D13" s="114">
        <v>34940</v>
      </c>
      <c r="E13" s="114">
        <v>61676</v>
      </c>
      <c r="F13" s="114">
        <v>15723</v>
      </c>
      <c r="G13" s="114">
        <v>10169</v>
      </c>
      <c r="H13" s="114">
        <v>21733</v>
      </c>
      <c r="I13" s="115">
        <v>22508</v>
      </c>
      <c r="J13" s="114">
        <v>14698</v>
      </c>
      <c r="K13" s="114">
        <v>7810</v>
      </c>
      <c r="L13" s="423">
        <v>4741</v>
      </c>
      <c r="M13" s="424">
        <v>4757</v>
      </c>
    </row>
    <row r="14" spans="1:13" ht="15" customHeight="1" x14ac:dyDescent="0.2">
      <c r="A14" s="422" t="s">
        <v>390</v>
      </c>
      <c r="B14" s="115">
        <v>78414</v>
      </c>
      <c r="C14" s="114">
        <v>43399</v>
      </c>
      <c r="D14" s="114">
        <v>35015</v>
      </c>
      <c r="E14" s="114">
        <v>60037</v>
      </c>
      <c r="F14" s="114">
        <v>17692</v>
      </c>
      <c r="G14" s="114">
        <v>9888</v>
      </c>
      <c r="H14" s="114">
        <v>22022</v>
      </c>
      <c r="I14" s="115">
        <v>22540</v>
      </c>
      <c r="J14" s="114">
        <v>14518</v>
      </c>
      <c r="K14" s="114">
        <v>8022</v>
      </c>
      <c r="L14" s="423">
        <v>5870</v>
      </c>
      <c r="M14" s="424">
        <v>5692</v>
      </c>
    </row>
    <row r="15" spans="1:13" ht="11.1" customHeight="1" x14ac:dyDescent="0.2">
      <c r="A15" s="422" t="s">
        <v>387</v>
      </c>
      <c r="B15" s="115">
        <v>79023</v>
      </c>
      <c r="C15" s="114">
        <v>43867</v>
      </c>
      <c r="D15" s="114">
        <v>35156</v>
      </c>
      <c r="E15" s="114">
        <v>60328</v>
      </c>
      <c r="F15" s="114">
        <v>18080</v>
      </c>
      <c r="G15" s="114">
        <v>9748</v>
      </c>
      <c r="H15" s="114">
        <v>22427</v>
      </c>
      <c r="I15" s="115">
        <v>22825</v>
      </c>
      <c r="J15" s="114">
        <v>14637</v>
      </c>
      <c r="K15" s="114">
        <v>8188</v>
      </c>
      <c r="L15" s="423">
        <v>5259</v>
      </c>
      <c r="M15" s="424">
        <v>4734</v>
      </c>
    </row>
    <row r="16" spans="1:13" ht="11.1" customHeight="1" x14ac:dyDescent="0.2">
      <c r="A16" s="422" t="s">
        <v>388</v>
      </c>
      <c r="B16" s="115">
        <v>80258</v>
      </c>
      <c r="C16" s="114">
        <v>44572</v>
      </c>
      <c r="D16" s="114">
        <v>35686</v>
      </c>
      <c r="E16" s="114">
        <v>61442</v>
      </c>
      <c r="F16" s="114">
        <v>18136</v>
      </c>
      <c r="G16" s="114">
        <v>10527</v>
      </c>
      <c r="H16" s="114">
        <v>22718</v>
      </c>
      <c r="I16" s="115">
        <v>22991</v>
      </c>
      <c r="J16" s="114">
        <v>14484</v>
      </c>
      <c r="K16" s="114">
        <v>8507</v>
      </c>
      <c r="L16" s="423">
        <v>8302</v>
      </c>
      <c r="M16" s="424">
        <v>7146</v>
      </c>
    </row>
    <row r="17" spans="1:13" s="110" customFormat="1" ht="11.1" customHeight="1" x14ac:dyDescent="0.2">
      <c r="A17" s="422" t="s">
        <v>389</v>
      </c>
      <c r="B17" s="115">
        <v>80412</v>
      </c>
      <c r="C17" s="114">
        <v>44513</v>
      </c>
      <c r="D17" s="114">
        <v>35899</v>
      </c>
      <c r="E17" s="114">
        <v>61988</v>
      </c>
      <c r="F17" s="114">
        <v>18330</v>
      </c>
      <c r="G17" s="114">
        <v>10350</v>
      </c>
      <c r="H17" s="114">
        <v>23015</v>
      </c>
      <c r="I17" s="115">
        <v>23247</v>
      </c>
      <c r="J17" s="114">
        <v>14611</v>
      </c>
      <c r="K17" s="114">
        <v>8636</v>
      </c>
      <c r="L17" s="423">
        <v>4852</v>
      </c>
      <c r="M17" s="424">
        <v>4935</v>
      </c>
    </row>
    <row r="18" spans="1:13" ht="15" customHeight="1" x14ac:dyDescent="0.2">
      <c r="A18" s="422" t="s">
        <v>391</v>
      </c>
      <c r="B18" s="115">
        <v>80384</v>
      </c>
      <c r="C18" s="114">
        <v>44430</v>
      </c>
      <c r="D18" s="114">
        <v>35954</v>
      </c>
      <c r="E18" s="114">
        <v>61440</v>
      </c>
      <c r="F18" s="114">
        <v>18780</v>
      </c>
      <c r="G18" s="114">
        <v>9998</v>
      </c>
      <c r="H18" s="114">
        <v>23288</v>
      </c>
      <c r="I18" s="115">
        <v>23068</v>
      </c>
      <c r="J18" s="114">
        <v>14499</v>
      </c>
      <c r="K18" s="114">
        <v>8569</v>
      </c>
      <c r="L18" s="423">
        <v>6092</v>
      </c>
      <c r="M18" s="424">
        <v>6100</v>
      </c>
    </row>
    <row r="19" spans="1:13" ht="11.1" customHeight="1" x14ac:dyDescent="0.2">
      <c r="A19" s="422" t="s">
        <v>387</v>
      </c>
      <c r="B19" s="115">
        <v>80536</v>
      </c>
      <c r="C19" s="114">
        <v>44549</v>
      </c>
      <c r="D19" s="114">
        <v>35987</v>
      </c>
      <c r="E19" s="114">
        <v>61353</v>
      </c>
      <c r="F19" s="114">
        <v>19018</v>
      </c>
      <c r="G19" s="114">
        <v>9784</v>
      </c>
      <c r="H19" s="114">
        <v>23705</v>
      </c>
      <c r="I19" s="115">
        <v>23385</v>
      </c>
      <c r="J19" s="114">
        <v>14722</v>
      </c>
      <c r="K19" s="114">
        <v>8663</v>
      </c>
      <c r="L19" s="423">
        <v>4803</v>
      </c>
      <c r="M19" s="424">
        <v>4668</v>
      </c>
    </row>
    <row r="20" spans="1:13" ht="11.1" customHeight="1" x14ac:dyDescent="0.2">
      <c r="A20" s="422" t="s">
        <v>388</v>
      </c>
      <c r="B20" s="115">
        <v>81569</v>
      </c>
      <c r="C20" s="114">
        <v>45192</v>
      </c>
      <c r="D20" s="114">
        <v>36377</v>
      </c>
      <c r="E20" s="114">
        <v>62240</v>
      </c>
      <c r="F20" s="114">
        <v>19069</v>
      </c>
      <c r="G20" s="114">
        <v>10589</v>
      </c>
      <c r="H20" s="114">
        <v>23954</v>
      </c>
      <c r="I20" s="115">
        <v>23374</v>
      </c>
      <c r="J20" s="114">
        <v>14535</v>
      </c>
      <c r="K20" s="114">
        <v>8839</v>
      </c>
      <c r="L20" s="423">
        <v>7919</v>
      </c>
      <c r="M20" s="424">
        <v>7051</v>
      </c>
    </row>
    <row r="21" spans="1:13" s="110" customFormat="1" ht="11.1" customHeight="1" x14ac:dyDescent="0.2">
      <c r="A21" s="422" t="s">
        <v>389</v>
      </c>
      <c r="B21" s="115">
        <v>80999</v>
      </c>
      <c r="C21" s="114">
        <v>44764</v>
      </c>
      <c r="D21" s="114">
        <v>36235</v>
      </c>
      <c r="E21" s="114">
        <v>61977</v>
      </c>
      <c r="F21" s="114">
        <v>18986</v>
      </c>
      <c r="G21" s="114">
        <v>10274</v>
      </c>
      <c r="H21" s="114">
        <v>24080</v>
      </c>
      <c r="I21" s="115">
        <v>23603</v>
      </c>
      <c r="J21" s="114">
        <v>14691</v>
      </c>
      <c r="K21" s="114">
        <v>8912</v>
      </c>
      <c r="L21" s="423">
        <v>4291</v>
      </c>
      <c r="M21" s="424">
        <v>4981</v>
      </c>
    </row>
    <row r="22" spans="1:13" ht="15" customHeight="1" x14ac:dyDescent="0.2">
      <c r="A22" s="422" t="s">
        <v>392</v>
      </c>
      <c r="B22" s="115">
        <v>80656</v>
      </c>
      <c r="C22" s="114">
        <v>44587</v>
      </c>
      <c r="D22" s="114">
        <v>36069</v>
      </c>
      <c r="E22" s="114">
        <v>61543</v>
      </c>
      <c r="F22" s="114">
        <v>18972</v>
      </c>
      <c r="G22" s="114">
        <v>9881</v>
      </c>
      <c r="H22" s="114">
        <v>24349</v>
      </c>
      <c r="I22" s="115">
        <v>23318</v>
      </c>
      <c r="J22" s="114">
        <v>14508</v>
      </c>
      <c r="K22" s="114">
        <v>8810</v>
      </c>
      <c r="L22" s="423">
        <v>5342</v>
      </c>
      <c r="M22" s="424">
        <v>5863</v>
      </c>
    </row>
    <row r="23" spans="1:13" ht="11.1" customHeight="1" x14ac:dyDescent="0.2">
      <c r="A23" s="422" t="s">
        <v>387</v>
      </c>
      <c r="B23" s="115">
        <v>81055</v>
      </c>
      <c r="C23" s="114">
        <v>44912</v>
      </c>
      <c r="D23" s="114">
        <v>36143</v>
      </c>
      <c r="E23" s="114">
        <v>61784</v>
      </c>
      <c r="F23" s="114">
        <v>19038</v>
      </c>
      <c r="G23" s="114">
        <v>9656</v>
      </c>
      <c r="H23" s="114">
        <v>24698</v>
      </c>
      <c r="I23" s="115">
        <v>23727</v>
      </c>
      <c r="J23" s="114">
        <v>14772</v>
      </c>
      <c r="K23" s="114">
        <v>8955</v>
      </c>
      <c r="L23" s="423">
        <v>4772</v>
      </c>
      <c r="M23" s="424">
        <v>4421</v>
      </c>
    </row>
    <row r="24" spans="1:13" ht="11.1" customHeight="1" x14ac:dyDescent="0.2">
      <c r="A24" s="422" t="s">
        <v>388</v>
      </c>
      <c r="B24" s="115">
        <v>82366</v>
      </c>
      <c r="C24" s="114">
        <v>45722</v>
      </c>
      <c r="D24" s="114">
        <v>36644</v>
      </c>
      <c r="E24" s="114">
        <v>62285</v>
      </c>
      <c r="F24" s="114">
        <v>19281</v>
      </c>
      <c r="G24" s="114">
        <v>10473</v>
      </c>
      <c r="H24" s="114">
        <v>25080</v>
      </c>
      <c r="I24" s="115">
        <v>23928</v>
      </c>
      <c r="J24" s="114">
        <v>14678</v>
      </c>
      <c r="K24" s="114">
        <v>9250</v>
      </c>
      <c r="L24" s="423">
        <v>8018</v>
      </c>
      <c r="M24" s="424">
        <v>7001</v>
      </c>
    </row>
    <row r="25" spans="1:13" s="110" customFormat="1" ht="11.1" customHeight="1" x14ac:dyDescent="0.2">
      <c r="A25" s="422" t="s">
        <v>389</v>
      </c>
      <c r="B25" s="115">
        <v>82384</v>
      </c>
      <c r="C25" s="114">
        <v>45608</v>
      </c>
      <c r="D25" s="114">
        <v>36776</v>
      </c>
      <c r="E25" s="114">
        <v>62131</v>
      </c>
      <c r="F25" s="114">
        <v>19456</v>
      </c>
      <c r="G25" s="114">
        <v>10268</v>
      </c>
      <c r="H25" s="114">
        <v>25391</v>
      </c>
      <c r="I25" s="115">
        <v>23991</v>
      </c>
      <c r="J25" s="114">
        <v>14764</v>
      </c>
      <c r="K25" s="114">
        <v>9227</v>
      </c>
      <c r="L25" s="423">
        <v>4802</v>
      </c>
      <c r="M25" s="424">
        <v>4821</v>
      </c>
    </row>
    <row r="26" spans="1:13" ht="15" customHeight="1" x14ac:dyDescent="0.2">
      <c r="A26" s="422" t="s">
        <v>393</v>
      </c>
      <c r="B26" s="115">
        <v>82835</v>
      </c>
      <c r="C26" s="114">
        <v>45847</v>
      </c>
      <c r="D26" s="114">
        <v>36988</v>
      </c>
      <c r="E26" s="114">
        <v>62545</v>
      </c>
      <c r="F26" s="114">
        <v>19495</v>
      </c>
      <c r="G26" s="114">
        <v>10056</v>
      </c>
      <c r="H26" s="114">
        <v>25856</v>
      </c>
      <c r="I26" s="115">
        <v>23761</v>
      </c>
      <c r="J26" s="114">
        <v>14537</v>
      </c>
      <c r="K26" s="114">
        <v>9224</v>
      </c>
      <c r="L26" s="423">
        <v>6207</v>
      </c>
      <c r="M26" s="424">
        <v>5834</v>
      </c>
    </row>
    <row r="27" spans="1:13" ht="11.1" customHeight="1" x14ac:dyDescent="0.2">
      <c r="A27" s="422" t="s">
        <v>387</v>
      </c>
      <c r="B27" s="115">
        <v>83372</v>
      </c>
      <c r="C27" s="114">
        <v>46303</v>
      </c>
      <c r="D27" s="114">
        <v>37069</v>
      </c>
      <c r="E27" s="114">
        <v>62916</v>
      </c>
      <c r="F27" s="114">
        <v>19660</v>
      </c>
      <c r="G27" s="114">
        <v>9891</v>
      </c>
      <c r="H27" s="114">
        <v>26291</v>
      </c>
      <c r="I27" s="115">
        <v>24235</v>
      </c>
      <c r="J27" s="114">
        <v>14855</v>
      </c>
      <c r="K27" s="114">
        <v>9380</v>
      </c>
      <c r="L27" s="423">
        <v>5064</v>
      </c>
      <c r="M27" s="424">
        <v>4672</v>
      </c>
    </row>
    <row r="28" spans="1:13" ht="11.1" customHeight="1" x14ac:dyDescent="0.2">
      <c r="A28" s="422" t="s">
        <v>388</v>
      </c>
      <c r="B28" s="115">
        <v>84467</v>
      </c>
      <c r="C28" s="114">
        <v>46900</v>
      </c>
      <c r="D28" s="114">
        <v>37567</v>
      </c>
      <c r="E28" s="114">
        <v>64477</v>
      </c>
      <c r="F28" s="114">
        <v>19882</v>
      </c>
      <c r="G28" s="114">
        <v>10641</v>
      </c>
      <c r="H28" s="114">
        <v>26491</v>
      </c>
      <c r="I28" s="115">
        <v>24370</v>
      </c>
      <c r="J28" s="114">
        <v>14690</v>
      </c>
      <c r="K28" s="114">
        <v>9680</v>
      </c>
      <c r="L28" s="423">
        <v>8163</v>
      </c>
      <c r="M28" s="424">
        <v>7395</v>
      </c>
    </row>
    <row r="29" spans="1:13" s="110" customFormat="1" ht="11.1" customHeight="1" x14ac:dyDescent="0.2">
      <c r="A29" s="422" t="s">
        <v>389</v>
      </c>
      <c r="B29" s="115">
        <v>84313</v>
      </c>
      <c r="C29" s="114">
        <v>46686</v>
      </c>
      <c r="D29" s="114">
        <v>37627</v>
      </c>
      <c r="E29" s="114">
        <v>64156</v>
      </c>
      <c r="F29" s="114">
        <v>20141</v>
      </c>
      <c r="G29" s="114">
        <v>10423</v>
      </c>
      <c r="H29" s="114">
        <v>26732</v>
      </c>
      <c r="I29" s="115">
        <v>24327</v>
      </c>
      <c r="J29" s="114">
        <v>14680</v>
      </c>
      <c r="K29" s="114">
        <v>9647</v>
      </c>
      <c r="L29" s="423">
        <v>4839</v>
      </c>
      <c r="M29" s="424">
        <v>4993</v>
      </c>
    </row>
    <row r="30" spans="1:13" ht="15" customHeight="1" x14ac:dyDescent="0.2">
      <c r="A30" s="422" t="s">
        <v>394</v>
      </c>
      <c r="B30" s="115">
        <v>84417</v>
      </c>
      <c r="C30" s="114">
        <v>46722</v>
      </c>
      <c r="D30" s="114">
        <v>37695</v>
      </c>
      <c r="E30" s="114">
        <v>63926</v>
      </c>
      <c r="F30" s="114">
        <v>20479</v>
      </c>
      <c r="G30" s="114">
        <v>10074</v>
      </c>
      <c r="H30" s="114">
        <v>26983</v>
      </c>
      <c r="I30" s="115">
        <v>23408</v>
      </c>
      <c r="J30" s="114">
        <v>14110</v>
      </c>
      <c r="K30" s="114">
        <v>9298</v>
      </c>
      <c r="L30" s="423">
        <v>6373</v>
      </c>
      <c r="M30" s="424">
        <v>6176</v>
      </c>
    </row>
    <row r="31" spans="1:13" ht="11.1" customHeight="1" x14ac:dyDescent="0.2">
      <c r="A31" s="422" t="s">
        <v>387</v>
      </c>
      <c r="B31" s="115">
        <v>84801</v>
      </c>
      <c r="C31" s="114">
        <v>46969</v>
      </c>
      <c r="D31" s="114">
        <v>37832</v>
      </c>
      <c r="E31" s="114">
        <v>64108</v>
      </c>
      <c r="F31" s="114">
        <v>20683</v>
      </c>
      <c r="G31" s="114">
        <v>9849</v>
      </c>
      <c r="H31" s="114">
        <v>27389</v>
      </c>
      <c r="I31" s="115">
        <v>23877</v>
      </c>
      <c r="J31" s="114">
        <v>14402</v>
      </c>
      <c r="K31" s="114">
        <v>9475</v>
      </c>
      <c r="L31" s="423">
        <v>5071</v>
      </c>
      <c r="M31" s="424">
        <v>4796</v>
      </c>
    </row>
    <row r="32" spans="1:13" ht="11.1" customHeight="1" x14ac:dyDescent="0.2">
      <c r="A32" s="422" t="s">
        <v>388</v>
      </c>
      <c r="B32" s="115">
        <v>86343</v>
      </c>
      <c r="C32" s="114">
        <v>47881</v>
      </c>
      <c r="D32" s="114">
        <v>38462</v>
      </c>
      <c r="E32" s="114">
        <v>65397</v>
      </c>
      <c r="F32" s="114">
        <v>20938</v>
      </c>
      <c r="G32" s="114">
        <v>10618</v>
      </c>
      <c r="H32" s="114">
        <v>27730</v>
      </c>
      <c r="I32" s="115">
        <v>23811</v>
      </c>
      <c r="J32" s="114">
        <v>14163</v>
      </c>
      <c r="K32" s="114">
        <v>9648</v>
      </c>
      <c r="L32" s="423">
        <v>8383</v>
      </c>
      <c r="M32" s="424">
        <v>7103</v>
      </c>
    </row>
    <row r="33" spans="1:13" s="110" customFormat="1" ht="11.1" customHeight="1" x14ac:dyDescent="0.2">
      <c r="A33" s="422" t="s">
        <v>389</v>
      </c>
      <c r="B33" s="115">
        <v>86158</v>
      </c>
      <c r="C33" s="114">
        <v>47628</v>
      </c>
      <c r="D33" s="114">
        <v>38530</v>
      </c>
      <c r="E33" s="114">
        <v>64937</v>
      </c>
      <c r="F33" s="114">
        <v>21214</v>
      </c>
      <c r="G33" s="114">
        <v>10373</v>
      </c>
      <c r="H33" s="114">
        <v>27962</v>
      </c>
      <c r="I33" s="115">
        <v>23946</v>
      </c>
      <c r="J33" s="114">
        <v>14262</v>
      </c>
      <c r="K33" s="114">
        <v>9684</v>
      </c>
      <c r="L33" s="423">
        <v>4751</v>
      </c>
      <c r="M33" s="424">
        <v>5020</v>
      </c>
    </row>
    <row r="34" spans="1:13" ht="15" customHeight="1" x14ac:dyDescent="0.2">
      <c r="A34" s="422" t="s">
        <v>395</v>
      </c>
      <c r="B34" s="115">
        <v>85989</v>
      </c>
      <c r="C34" s="114">
        <v>47448</v>
      </c>
      <c r="D34" s="114">
        <v>38541</v>
      </c>
      <c r="E34" s="114">
        <v>64674</v>
      </c>
      <c r="F34" s="114">
        <v>21310</v>
      </c>
      <c r="G34" s="114">
        <v>10027</v>
      </c>
      <c r="H34" s="114">
        <v>28201</v>
      </c>
      <c r="I34" s="115">
        <v>23586</v>
      </c>
      <c r="J34" s="114">
        <v>14023</v>
      </c>
      <c r="K34" s="114">
        <v>9563</v>
      </c>
      <c r="L34" s="423">
        <v>6144</v>
      </c>
      <c r="M34" s="424">
        <v>6278</v>
      </c>
    </row>
    <row r="35" spans="1:13" ht="11.1" customHeight="1" x14ac:dyDescent="0.2">
      <c r="A35" s="422" t="s">
        <v>387</v>
      </c>
      <c r="B35" s="115">
        <v>86235</v>
      </c>
      <c r="C35" s="114">
        <v>47634</v>
      </c>
      <c r="D35" s="114">
        <v>38601</v>
      </c>
      <c r="E35" s="114">
        <v>64679</v>
      </c>
      <c r="F35" s="114">
        <v>21555</v>
      </c>
      <c r="G35" s="114">
        <v>9694</v>
      </c>
      <c r="H35" s="114">
        <v>28487</v>
      </c>
      <c r="I35" s="115">
        <v>23938</v>
      </c>
      <c r="J35" s="114">
        <v>14177</v>
      </c>
      <c r="K35" s="114">
        <v>9761</v>
      </c>
      <c r="L35" s="423">
        <v>5200</v>
      </c>
      <c r="M35" s="424">
        <v>5015</v>
      </c>
    </row>
    <row r="36" spans="1:13" ht="11.1" customHeight="1" x14ac:dyDescent="0.2">
      <c r="A36" s="422" t="s">
        <v>388</v>
      </c>
      <c r="B36" s="115">
        <v>87610</v>
      </c>
      <c r="C36" s="114">
        <v>48515</v>
      </c>
      <c r="D36" s="114">
        <v>39095</v>
      </c>
      <c r="E36" s="114">
        <v>65927</v>
      </c>
      <c r="F36" s="114">
        <v>21683</v>
      </c>
      <c r="G36" s="114">
        <v>10678</v>
      </c>
      <c r="H36" s="114">
        <v>28799</v>
      </c>
      <c r="I36" s="115">
        <v>23922</v>
      </c>
      <c r="J36" s="114">
        <v>13873</v>
      </c>
      <c r="K36" s="114">
        <v>10049</v>
      </c>
      <c r="L36" s="423">
        <v>8177</v>
      </c>
      <c r="M36" s="424">
        <v>7064</v>
      </c>
    </row>
    <row r="37" spans="1:13" s="110" customFormat="1" ht="11.1" customHeight="1" x14ac:dyDescent="0.2">
      <c r="A37" s="422" t="s">
        <v>389</v>
      </c>
      <c r="B37" s="115">
        <v>87690</v>
      </c>
      <c r="C37" s="114">
        <v>48496</v>
      </c>
      <c r="D37" s="114">
        <v>39194</v>
      </c>
      <c r="E37" s="114">
        <v>65824</v>
      </c>
      <c r="F37" s="114">
        <v>21866</v>
      </c>
      <c r="G37" s="114">
        <v>10496</v>
      </c>
      <c r="H37" s="114">
        <v>29114</v>
      </c>
      <c r="I37" s="115">
        <v>24020</v>
      </c>
      <c r="J37" s="114">
        <v>13972</v>
      </c>
      <c r="K37" s="114">
        <v>10048</v>
      </c>
      <c r="L37" s="423">
        <v>5498</v>
      </c>
      <c r="M37" s="424">
        <v>5408</v>
      </c>
    </row>
    <row r="38" spans="1:13" ht="15" customHeight="1" x14ac:dyDescent="0.2">
      <c r="A38" s="425" t="s">
        <v>396</v>
      </c>
      <c r="B38" s="115">
        <v>88154</v>
      </c>
      <c r="C38" s="114">
        <v>48604</v>
      </c>
      <c r="D38" s="114">
        <v>39550</v>
      </c>
      <c r="E38" s="114">
        <v>66023</v>
      </c>
      <c r="F38" s="114">
        <v>22131</v>
      </c>
      <c r="G38" s="114">
        <v>10171</v>
      </c>
      <c r="H38" s="114">
        <v>29490</v>
      </c>
      <c r="I38" s="115">
        <v>23702</v>
      </c>
      <c r="J38" s="114">
        <v>13821</v>
      </c>
      <c r="K38" s="114">
        <v>9881</v>
      </c>
      <c r="L38" s="423">
        <v>6564</v>
      </c>
      <c r="M38" s="424">
        <v>6382</v>
      </c>
    </row>
    <row r="39" spans="1:13" ht="11.1" customHeight="1" x14ac:dyDescent="0.2">
      <c r="A39" s="422" t="s">
        <v>387</v>
      </c>
      <c r="B39" s="115">
        <v>88286</v>
      </c>
      <c r="C39" s="114">
        <v>48782</v>
      </c>
      <c r="D39" s="114">
        <v>39504</v>
      </c>
      <c r="E39" s="114">
        <v>66043</v>
      </c>
      <c r="F39" s="114">
        <v>22243</v>
      </c>
      <c r="G39" s="114">
        <v>9864</v>
      </c>
      <c r="H39" s="114">
        <v>29826</v>
      </c>
      <c r="I39" s="115">
        <v>24187</v>
      </c>
      <c r="J39" s="114">
        <v>14105</v>
      </c>
      <c r="K39" s="114">
        <v>10082</v>
      </c>
      <c r="L39" s="423">
        <v>5548</v>
      </c>
      <c r="M39" s="424">
        <v>5295</v>
      </c>
    </row>
    <row r="40" spans="1:13" ht="11.1" customHeight="1" x14ac:dyDescent="0.2">
      <c r="A40" s="425" t="s">
        <v>388</v>
      </c>
      <c r="B40" s="115">
        <v>89943</v>
      </c>
      <c r="C40" s="114">
        <v>49856</v>
      </c>
      <c r="D40" s="114">
        <v>40087</v>
      </c>
      <c r="E40" s="114">
        <v>67423</v>
      </c>
      <c r="F40" s="114">
        <v>22520</v>
      </c>
      <c r="G40" s="114">
        <v>10763</v>
      </c>
      <c r="H40" s="114">
        <v>30255</v>
      </c>
      <c r="I40" s="115">
        <v>24161</v>
      </c>
      <c r="J40" s="114">
        <v>13863</v>
      </c>
      <c r="K40" s="114">
        <v>10298</v>
      </c>
      <c r="L40" s="423">
        <v>8987</v>
      </c>
      <c r="M40" s="424">
        <v>7667</v>
      </c>
    </row>
    <row r="41" spans="1:13" s="110" customFormat="1" ht="11.1" customHeight="1" x14ac:dyDescent="0.2">
      <c r="A41" s="422" t="s">
        <v>389</v>
      </c>
      <c r="B41" s="115">
        <v>90331</v>
      </c>
      <c r="C41" s="114">
        <v>49974</v>
      </c>
      <c r="D41" s="114">
        <v>40357</v>
      </c>
      <c r="E41" s="114">
        <v>67624</v>
      </c>
      <c r="F41" s="114">
        <v>22707</v>
      </c>
      <c r="G41" s="114">
        <v>10604</v>
      </c>
      <c r="H41" s="114">
        <v>30649</v>
      </c>
      <c r="I41" s="115">
        <v>24232</v>
      </c>
      <c r="J41" s="114">
        <v>13868</v>
      </c>
      <c r="K41" s="114">
        <v>10364</v>
      </c>
      <c r="L41" s="423">
        <v>5327</v>
      </c>
      <c r="M41" s="424">
        <v>5295</v>
      </c>
    </row>
    <row r="42" spans="1:13" ht="15" customHeight="1" x14ac:dyDescent="0.2">
      <c r="A42" s="422" t="s">
        <v>397</v>
      </c>
      <c r="B42" s="115">
        <v>90240</v>
      </c>
      <c r="C42" s="114">
        <v>49922</v>
      </c>
      <c r="D42" s="114">
        <v>40318</v>
      </c>
      <c r="E42" s="114">
        <v>67336</v>
      </c>
      <c r="F42" s="114">
        <v>22904</v>
      </c>
      <c r="G42" s="114">
        <v>10251</v>
      </c>
      <c r="H42" s="114">
        <v>30810</v>
      </c>
      <c r="I42" s="115">
        <v>24038</v>
      </c>
      <c r="J42" s="114">
        <v>13749</v>
      </c>
      <c r="K42" s="114">
        <v>10289</v>
      </c>
      <c r="L42" s="423">
        <v>6533</v>
      </c>
      <c r="M42" s="424">
        <v>6696</v>
      </c>
    </row>
    <row r="43" spans="1:13" ht="11.1" customHeight="1" x14ac:dyDescent="0.2">
      <c r="A43" s="422" t="s">
        <v>387</v>
      </c>
      <c r="B43" s="115">
        <v>90496</v>
      </c>
      <c r="C43" s="114">
        <v>50094</v>
      </c>
      <c r="D43" s="114">
        <v>40402</v>
      </c>
      <c r="E43" s="114">
        <v>67413</v>
      </c>
      <c r="F43" s="114">
        <v>23083</v>
      </c>
      <c r="G43" s="114">
        <v>10001</v>
      </c>
      <c r="H43" s="114">
        <v>31220</v>
      </c>
      <c r="I43" s="115">
        <v>24345</v>
      </c>
      <c r="J43" s="114">
        <v>13845</v>
      </c>
      <c r="K43" s="114">
        <v>10500</v>
      </c>
      <c r="L43" s="423">
        <v>5830</v>
      </c>
      <c r="M43" s="424">
        <v>5541</v>
      </c>
    </row>
    <row r="44" spans="1:13" ht="11.1" customHeight="1" x14ac:dyDescent="0.2">
      <c r="A44" s="422" t="s">
        <v>388</v>
      </c>
      <c r="B44" s="115">
        <v>91624</v>
      </c>
      <c r="C44" s="114">
        <v>50792</v>
      </c>
      <c r="D44" s="114">
        <v>40832</v>
      </c>
      <c r="E44" s="114">
        <v>68252</v>
      </c>
      <c r="F44" s="114">
        <v>23372</v>
      </c>
      <c r="G44" s="114">
        <v>10733</v>
      </c>
      <c r="H44" s="114">
        <v>31549</v>
      </c>
      <c r="I44" s="115">
        <v>24244</v>
      </c>
      <c r="J44" s="114">
        <v>13527</v>
      </c>
      <c r="K44" s="114">
        <v>10717</v>
      </c>
      <c r="L44" s="423">
        <v>8858</v>
      </c>
      <c r="M44" s="424">
        <v>7769</v>
      </c>
    </row>
    <row r="45" spans="1:13" s="110" customFormat="1" ht="11.1" customHeight="1" x14ac:dyDescent="0.2">
      <c r="A45" s="422" t="s">
        <v>389</v>
      </c>
      <c r="B45" s="115">
        <v>91873</v>
      </c>
      <c r="C45" s="114">
        <v>50835</v>
      </c>
      <c r="D45" s="114">
        <v>41038</v>
      </c>
      <c r="E45" s="114">
        <v>68196</v>
      </c>
      <c r="F45" s="114">
        <v>23677</v>
      </c>
      <c r="G45" s="114">
        <v>10614</v>
      </c>
      <c r="H45" s="114">
        <v>31661</v>
      </c>
      <c r="I45" s="115">
        <v>24324</v>
      </c>
      <c r="J45" s="114">
        <v>13546</v>
      </c>
      <c r="K45" s="114">
        <v>10778</v>
      </c>
      <c r="L45" s="423">
        <v>5756</v>
      </c>
      <c r="M45" s="424">
        <v>5911</v>
      </c>
    </row>
    <row r="46" spans="1:13" ht="15" customHeight="1" x14ac:dyDescent="0.2">
      <c r="A46" s="422" t="s">
        <v>398</v>
      </c>
      <c r="B46" s="115">
        <v>89398</v>
      </c>
      <c r="C46" s="114">
        <v>49298</v>
      </c>
      <c r="D46" s="114">
        <v>40100</v>
      </c>
      <c r="E46" s="114">
        <v>65859</v>
      </c>
      <c r="F46" s="114">
        <v>23539</v>
      </c>
      <c r="G46" s="114">
        <v>10170</v>
      </c>
      <c r="H46" s="114">
        <v>31245</v>
      </c>
      <c r="I46" s="115">
        <v>23713</v>
      </c>
      <c r="J46" s="114">
        <v>13190</v>
      </c>
      <c r="K46" s="114">
        <v>10523</v>
      </c>
      <c r="L46" s="423">
        <v>7041</v>
      </c>
      <c r="M46" s="424">
        <v>8660</v>
      </c>
    </row>
    <row r="47" spans="1:13" ht="11.1" customHeight="1" x14ac:dyDescent="0.2">
      <c r="A47" s="422" t="s">
        <v>387</v>
      </c>
      <c r="B47" s="115">
        <v>89146</v>
      </c>
      <c r="C47" s="114">
        <v>49133</v>
      </c>
      <c r="D47" s="114">
        <v>40013</v>
      </c>
      <c r="E47" s="114">
        <v>65585</v>
      </c>
      <c r="F47" s="114">
        <v>23561</v>
      </c>
      <c r="G47" s="114">
        <v>9773</v>
      </c>
      <c r="H47" s="114">
        <v>31403</v>
      </c>
      <c r="I47" s="115">
        <v>24198</v>
      </c>
      <c r="J47" s="114">
        <v>13430</v>
      </c>
      <c r="K47" s="114">
        <v>10768</v>
      </c>
      <c r="L47" s="423">
        <v>5311</v>
      </c>
      <c r="M47" s="424">
        <v>5596</v>
      </c>
    </row>
    <row r="48" spans="1:13" ht="11.1" customHeight="1" x14ac:dyDescent="0.2">
      <c r="A48" s="422" t="s">
        <v>388</v>
      </c>
      <c r="B48" s="115">
        <v>89837</v>
      </c>
      <c r="C48" s="114">
        <v>49568</v>
      </c>
      <c r="D48" s="114">
        <v>40269</v>
      </c>
      <c r="E48" s="114">
        <v>66324</v>
      </c>
      <c r="F48" s="114">
        <v>23513</v>
      </c>
      <c r="G48" s="114">
        <v>10587</v>
      </c>
      <c r="H48" s="114">
        <v>31411</v>
      </c>
      <c r="I48" s="115">
        <v>23987</v>
      </c>
      <c r="J48" s="114">
        <v>13089</v>
      </c>
      <c r="K48" s="114">
        <v>10898</v>
      </c>
      <c r="L48" s="423">
        <v>8216</v>
      </c>
      <c r="M48" s="424">
        <v>7385</v>
      </c>
    </row>
    <row r="49" spans="1:17" s="110" customFormat="1" ht="11.1" customHeight="1" x14ac:dyDescent="0.2">
      <c r="A49" s="422" t="s">
        <v>389</v>
      </c>
      <c r="B49" s="115">
        <v>89554</v>
      </c>
      <c r="C49" s="114">
        <v>49160</v>
      </c>
      <c r="D49" s="114">
        <v>40394</v>
      </c>
      <c r="E49" s="114">
        <v>65822</v>
      </c>
      <c r="F49" s="114">
        <v>23732</v>
      </c>
      <c r="G49" s="114">
        <v>10373</v>
      </c>
      <c r="H49" s="114">
        <v>31448</v>
      </c>
      <c r="I49" s="115">
        <v>24058</v>
      </c>
      <c r="J49" s="114">
        <v>13234</v>
      </c>
      <c r="K49" s="114">
        <v>10824</v>
      </c>
      <c r="L49" s="423">
        <v>4967</v>
      </c>
      <c r="M49" s="424">
        <v>5419</v>
      </c>
    </row>
    <row r="50" spans="1:17" ht="15" customHeight="1" x14ac:dyDescent="0.2">
      <c r="A50" s="422" t="s">
        <v>399</v>
      </c>
      <c r="B50" s="143">
        <v>88778</v>
      </c>
      <c r="C50" s="144">
        <v>48715</v>
      </c>
      <c r="D50" s="144">
        <v>40063</v>
      </c>
      <c r="E50" s="144">
        <v>65219</v>
      </c>
      <c r="F50" s="144">
        <v>23559</v>
      </c>
      <c r="G50" s="144">
        <v>9902</v>
      </c>
      <c r="H50" s="144">
        <v>31297</v>
      </c>
      <c r="I50" s="143">
        <v>23225</v>
      </c>
      <c r="J50" s="144">
        <v>12809</v>
      </c>
      <c r="K50" s="144">
        <v>10416</v>
      </c>
      <c r="L50" s="426">
        <v>8275</v>
      </c>
      <c r="M50" s="427">
        <v>8995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-0.69352781941430452</v>
      </c>
      <c r="C6" s="480">
        <f>'Tabelle 3.3'!J11</f>
        <v>-2.0579429005187029</v>
      </c>
      <c r="D6" s="481">
        <f t="shared" ref="D6:E9" si="0">IF(OR(AND(B6&gt;=-50,B6&lt;=50),ISNUMBER(B6)=FALSE),B6,"")</f>
        <v>-0.69352781941430452</v>
      </c>
      <c r="E6" s="481">
        <f t="shared" si="0"/>
        <v>-2.0579429005187029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-0.69352781941430452</v>
      </c>
      <c r="C14" s="480">
        <f>'Tabelle 3.3'!J11</f>
        <v>-2.0579429005187029</v>
      </c>
      <c r="D14" s="481">
        <f>IF(OR(AND(B14&gt;=-50,B14&lt;=50),ISNUMBER(B14)=FALSE),B14,"")</f>
        <v>-0.69352781941430452</v>
      </c>
      <c r="E14" s="481">
        <f>IF(OR(AND(C14&gt;=-50,C14&lt;=50),ISNUMBER(C14)=FALSE),C14,"")</f>
        <v>-2.0579429005187029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10.655737704918034</v>
      </c>
      <c r="C15" s="480">
        <f>'Tabelle 3.3'!J12</f>
        <v>19.88950276243094</v>
      </c>
      <c r="D15" s="481">
        <f t="shared" ref="D15:E45" si="3">IF(OR(AND(B15&gt;=-50,B15&lt;=50),ISNUMBER(B15)=FALSE),B15,"")</f>
        <v>10.655737704918034</v>
      </c>
      <c r="E15" s="481">
        <f t="shared" si="3"/>
        <v>19.88950276243094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1.6949152542372881</v>
      </c>
      <c r="C16" s="480">
        <f>'Tabelle 3.3'!J13</f>
        <v>-1.834862385321101</v>
      </c>
      <c r="D16" s="481">
        <f t="shared" si="3"/>
        <v>1.6949152542372881</v>
      </c>
      <c r="E16" s="481">
        <f t="shared" si="3"/>
        <v>-1.834862385321101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-2.646234484766862</v>
      </c>
      <c r="C17" s="480">
        <f>'Tabelle 3.3'!J14</f>
        <v>-6.4776202390881288</v>
      </c>
      <c r="D17" s="481">
        <f t="shared" si="3"/>
        <v>-2.646234484766862</v>
      </c>
      <c r="E17" s="481">
        <f t="shared" si="3"/>
        <v>-6.4776202390881288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-4.0286702916460699</v>
      </c>
      <c r="C18" s="480">
        <f>'Tabelle 3.3'!J15</f>
        <v>-2.901023890784983</v>
      </c>
      <c r="D18" s="481">
        <f t="shared" si="3"/>
        <v>-4.0286702916460699</v>
      </c>
      <c r="E18" s="481">
        <f t="shared" si="3"/>
        <v>-2.901023890784983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-2.8816913645798139</v>
      </c>
      <c r="C19" s="480">
        <f>'Tabelle 3.3'!J16</f>
        <v>-9.1904761904761898</v>
      </c>
      <c r="D19" s="481">
        <f t="shared" si="3"/>
        <v>-2.8816913645798139</v>
      </c>
      <c r="E19" s="481">
        <f t="shared" si="3"/>
        <v>-9.1904761904761898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1.2177121771217712</v>
      </c>
      <c r="C20" s="480">
        <f>'Tabelle 3.3'!J17</f>
        <v>-1.8461538461538463</v>
      </c>
      <c r="D20" s="481">
        <f t="shared" si="3"/>
        <v>1.2177121771217712</v>
      </c>
      <c r="E20" s="481">
        <f t="shared" si="3"/>
        <v>-1.8461538461538463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5.2606408417025348</v>
      </c>
      <c r="C21" s="480">
        <f>'Tabelle 3.3'!J18</f>
        <v>5.3571428571428568</v>
      </c>
      <c r="D21" s="481">
        <f t="shared" si="3"/>
        <v>5.2606408417025348</v>
      </c>
      <c r="E21" s="481">
        <f t="shared" si="3"/>
        <v>5.3571428571428568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0.12920939998384884</v>
      </c>
      <c r="C22" s="480">
        <f>'Tabelle 3.3'!J19</f>
        <v>-2.0338983050847457</v>
      </c>
      <c r="D22" s="481">
        <f t="shared" si="3"/>
        <v>0.12920939998384884</v>
      </c>
      <c r="E22" s="481">
        <f t="shared" si="3"/>
        <v>-2.0338983050847457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-5.0355918797785391</v>
      </c>
      <c r="C23" s="480">
        <f>'Tabelle 3.3'!J20</f>
        <v>0.49610205527994328</v>
      </c>
      <c r="D23" s="481">
        <f t="shared" si="3"/>
        <v>-5.0355918797785391</v>
      </c>
      <c r="E23" s="481">
        <f t="shared" si="3"/>
        <v>0.49610205527994328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2.3684210526315788</v>
      </c>
      <c r="C24" s="480">
        <f>'Tabelle 3.3'!J21</f>
        <v>-10.475839173736629</v>
      </c>
      <c r="D24" s="481">
        <f t="shared" si="3"/>
        <v>2.3684210526315788</v>
      </c>
      <c r="E24" s="481">
        <f t="shared" si="3"/>
        <v>-10.475839173736629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10.174029451137885</v>
      </c>
      <c r="C25" s="480">
        <f>'Tabelle 3.3'!J22</f>
        <v>-1.2903225806451613</v>
      </c>
      <c r="D25" s="481">
        <f t="shared" si="3"/>
        <v>10.174029451137885</v>
      </c>
      <c r="E25" s="481">
        <f t="shared" si="3"/>
        <v>-1.2903225806451613</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-0.98545283904270298</v>
      </c>
      <c r="C26" s="480">
        <f>'Tabelle 3.3'!J23</f>
        <v>5.1383399209486162</v>
      </c>
      <c r="D26" s="481">
        <f t="shared" si="3"/>
        <v>-0.98545283904270298</v>
      </c>
      <c r="E26" s="481">
        <f t="shared" si="3"/>
        <v>5.1383399209486162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-3.1080872119993814</v>
      </c>
      <c r="C27" s="480">
        <f>'Tabelle 3.3'!J24</f>
        <v>1.8035121025154248</v>
      </c>
      <c r="D27" s="481">
        <f t="shared" si="3"/>
        <v>-3.1080872119993814</v>
      </c>
      <c r="E27" s="481">
        <f t="shared" si="3"/>
        <v>1.8035121025154248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-3.6486486486486487</v>
      </c>
      <c r="C28" s="480">
        <f>'Tabelle 3.3'!J25</f>
        <v>5.469994689325544</v>
      </c>
      <c r="D28" s="481">
        <f t="shared" si="3"/>
        <v>-3.6486486486486487</v>
      </c>
      <c r="E28" s="481">
        <f t="shared" si="3"/>
        <v>5.469994689325544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-27.017114914425427</v>
      </c>
      <c r="C29" s="480">
        <f>'Tabelle 3.3'!J26</f>
        <v>-72.535211267605632</v>
      </c>
      <c r="D29" s="481">
        <f t="shared" si="3"/>
        <v>-27.017114914425427</v>
      </c>
      <c r="E29" s="481" t="str">
        <f t="shared" si="3"/>
        <v/>
      </c>
      <c r="F29" s="476" t="str">
        <f t="shared" si="4"/>
        <v/>
      </c>
      <c r="G29" s="476" t="str">
        <f t="shared" si="4"/>
        <v>&lt;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3.0326295585412666</v>
      </c>
      <c r="C30" s="480">
        <f>'Tabelle 3.3'!J27</f>
        <v>5.025125628140704</v>
      </c>
      <c r="D30" s="481">
        <f t="shared" si="3"/>
        <v>3.0326295585412666</v>
      </c>
      <c r="E30" s="481">
        <f t="shared" si="3"/>
        <v>5.025125628140704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-1.0644589000591367</v>
      </c>
      <c r="C31" s="480">
        <f>'Tabelle 3.3'!J28</f>
        <v>0.84033613445378152</v>
      </c>
      <c r="D31" s="481">
        <f t="shared" si="3"/>
        <v>-1.0644589000591367</v>
      </c>
      <c r="E31" s="481">
        <f t="shared" si="3"/>
        <v>0.84033613445378152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1.7654680919987042</v>
      </c>
      <c r="C32" s="480">
        <f>'Tabelle 3.3'!J29</f>
        <v>-4.8211508553654747</v>
      </c>
      <c r="D32" s="481">
        <f t="shared" si="3"/>
        <v>1.7654680919987042</v>
      </c>
      <c r="E32" s="481">
        <f t="shared" si="3"/>
        <v>-4.8211508553654747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1.7143970387687513</v>
      </c>
      <c r="C33" s="480">
        <f>'Tabelle 3.3'!J30</f>
        <v>4.8618784530386741</v>
      </c>
      <c r="D33" s="481">
        <f t="shared" si="3"/>
        <v>1.7143970387687513</v>
      </c>
      <c r="E33" s="481">
        <f t="shared" si="3"/>
        <v>4.8618784530386741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0.51377860812704346</v>
      </c>
      <c r="C34" s="480">
        <f>'Tabelle 3.3'!J31</f>
        <v>-2.4354243542435423</v>
      </c>
      <c r="D34" s="481">
        <f t="shared" si="3"/>
        <v>0.51377860812704346</v>
      </c>
      <c r="E34" s="481">
        <f t="shared" si="3"/>
        <v>-2.4354243542435423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10.655737704918034</v>
      </c>
      <c r="C37" s="480">
        <f>'Tabelle 3.3'!J34</f>
        <v>19.88950276243094</v>
      </c>
      <c r="D37" s="481">
        <f t="shared" si="3"/>
        <v>10.655737704918034</v>
      </c>
      <c r="E37" s="481">
        <f t="shared" si="3"/>
        <v>19.88950276243094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-0.73679345314156763</v>
      </c>
      <c r="C38" s="480">
        <f>'Tabelle 3.3'!J35</f>
        <v>-3.6261914629092415</v>
      </c>
      <c r="D38" s="481">
        <f t="shared" si="3"/>
        <v>-0.73679345314156763</v>
      </c>
      <c r="E38" s="481">
        <f t="shared" si="3"/>
        <v>-3.6261914629092415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-0.71601779542894239</v>
      </c>
      <c r="C39" s="480">
        <f>'Tabelle 3.3'!J36</f>
        <v>-1.8657115364054313</v>
      </c>
      <c r="D39" s="481">
        <f t="shared" si="3"/>
        <v>-0.71601779542894239</v>
      </c>
      <c r="E39" s="481">
        <f t="shared" si="3"/>
        <v>-1.8657115364054313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-0.71601779542894239</v>
      </c>
      <c r="C45" s="480">
        <f>'Tabelle 3.3'!J36</f>
        <v>-1.8657115364054313</v>
      </c>
      <c r="D45" s="481">
        <f t="shared" si="3"/>
        <v>-0.71601779542894239</v>
      </c>
      <c r="E45" s="481">
        <f t="shared" si="3"/>
        <v>-1.8657115364054313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82835</v>
      </c>
      <c r="C51" s="487">
        <v>14537</v>
      </c>
      <c r="D51" s="487">
        <v>9224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83372</v>
      </c>
      <c r="C52" s="487">
        <v>14855</v>
      </c>
      <c r="D52" s="487">
        <v>9380</v>
      </c>
      <c r="E52" s="488">
        <f t="shared" ref="E52:G70" si="11">IF($A$51=37802,IF(COUNTBLANK(B$51:B$70)&gt;0,#N/A,B52/B$51*100),IF(COUNTBLANK(B$51:B$75)&gt;0,#N/A,B52/B$51*100))</f>
        <v>100.64827669463392</v>
      </c>
      <c r="F52" s="488">
        <f t="shared" si="11"/>
        <v>102.18752149687005</v>
      </c>
      <c r="G52" s="488">
        <f t="shared" si="11"/>
        <v>101.69124024284474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84467</v>
      </c>
      <c r="C53" s="487">
        <v>14690</v>
      </c>
      <c r="D53" s="487">
        <v>9680</v>
      </c>
      <c r="E53" s="488">
        <f t="shared" si="11"/>
        <v>101.97018168648518</v>
      </c>
      <c r="F53" s="488">
        <f t="shared" si="11"/>
        <v>101.05248675792804</v>
      </c>
      <c r="G53" s="488">
        <f t="shared" si="11"/>
        <v>104.94362532523851</v>
      </c>
      <c r="H53" s="489">
        <f>IF(ISERROR(L53)=TRUE,IF(MONTH(A53)=MONTH(MAX(A$51:A$75)),A53,""),"")</f>
        <v>41883</v>
      </c>
      <c r="I53" s="488">
        <f t="shared" si="12"/>
        <v>101.97018168648518</v>
      </c>
      <c r="J53" s="488">
        <f t="shared" si="10"/>
        <v>101.05248675792804</v>
      </c>
      <c r="K53" s="488">
        <f t="shared" si="10"/>
        <v>104.94362532523851</v>
      </c>
      <c r="L53" s="488" t="e">
        <f t="shared" si="13"/>
        <v>#N/A</v>
      </c>
    </row>
    <row r="54" spans="1:14" ht="15" customHeight="1" x14ac:dyDescent="0.2">
      <c r="A54" s="490" t="s">
        <v>462</v>
      </c>
      <c r="B54" s="487">
        <v>84313</v>
      </c>
      <c r="C54" s="487">
        <v>14680</v>
      </c>
      <c r="D54" s="487">
        <v>9647</v>
      </c>
      <c r="E54" s="488">
        <f t="shared" si="11"/>
        <v>101.78426993420655</v>
      </c>
      <c r="F54" s="488">
        <f t="shared" si="11"/>
        <v>100.98369677374974</v>
      </c>
      <c r="G54" s="488">
        <f t="shared" si="11"/>
        <v>104.5858629661752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84417</v>
      </c>
      <c r="C55" s="487">
        <v>14110</v>
      </c>
      <c r="D55" s="487">
        <v>9298</v>
      </c>
      <c r="E55" s="488">
        <f t="shared" si="11"/>
        <v>101.90982072795316</v>
      </c>
      <c r="F55" s="488">
        <f t="shared" si="11"/>
        <v>97.062667675586439</v>
      </c>
      <c r="G55" s="488">
        <f t="shared" si="11"/>
        <v>100.80225498699048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84801</v>
      </c>
      <c r="C56" s="487">
        <v>14402</v>
      </c>
      <c r="D56" s="487">
        <v>9475</v>
      </c>
      <c r="E56" s="488">
        <f t="shared" si="11"/>
        <v>102.37339288947909</v>
      </c>
      <c r="F56" s="488">
        <f t="shared" si="11"/>
        <v>99.071335213592903</v>
      </c>
      <c r="G56" s="488">
        <f t="shared" si="11"/>
        <v>102.72116218560276</v>
      </c>
      <c r="H56" s="489" t="str">
        <f t="shared" si="14"/>
        <v/>
      </c>
      <c r="I56" s="488" t="str">
        <f t="shared" si="12"/>
        <v/>
      </c>
      <c r="J56" s="488" t="str">
        <f t="shared" si="10"/>
        <v/>
      </c>
      <c r="K56" s="488" t="str">
        <f t="shared" si="10"/>
        <v/>
      </c>
      <c r="L56" s="488" t="e">
        <f t="shared" si="13"/>
        <v>#N/A</v>
      </c>
    </row>
    <row r="57" spans="1:14" ht="15" customHeight="1" x14ac:dyDescent="0.2">
      <c r="A57" s="490">
        <v>42248</v>
      </c>
      <c r="B57" s="487">
        <v>86343</v>
      </c>
      <c r="C57" s="487">
        <v>14163</v>
      </c>
      <c r="D57" s="487">
        <v>9648</v>
      </c>
      <c r="E57" s="488">
        <f t="shared" si="11"/>
        <v>104.23492485060663</v>
      </c>
      <c r="F57" s="488">
        <f t="shared" si="11"/>
        <v>97.427254591731455</v>
      </c>
      <c r="G57" s="488">
        <f t="shared" si="11"/>
        <v>104.59670424978317</v>
      </c>
      <c r="H57" s="489">
        <f t="shared" si="14"/>
        <v>42248</v>
      </c>
      <c r="I57" s="488">
        <f t="shared" si="12"/>
        <v>104.23492485060663</v>
      </c>
      <c r="J57" s="488">
        <f t="shared" si="10"/>
        <v>97.427254591731455</v>
      </c>
      <c r="K57" s="488">
        <f t="shared" si="10"/>
        <v>104.59670424978317</v>
      </c>
      <c r="L57" s="488" t="e">
        <f t="shared" si="13"/>
        <v>#N/A</v>
      </c>
    </row>
    <row r="58" spans="1:14" ht="15" customHeight="1" x14ac:dyDescent="0.2">
      <c r="A58" s="490" t="s">
        <v>465</v>
      </c>
      <c r="B58" s="487">
        <v>86158</v>
      </c>
      <c r="C58" s="487">
        <v>14262</v>
      </c>
      <c r="D58" s="487">
        <v>9684</v>
      </c>
      <c r="E58" s="488">
        <f t="shared" si="11"/>
        <v>104.01158930403815</v>
      </c>
      <c r="F58" s="488">
        <f t="shared" si="11"/>
        <v>98.108275435096644</v>
      </c>
      <c r="G58" s="488">
        <f t="shared" si="11"/>
        <v>104.98699045967041</v>
      </c>
      <c r="H58" s="489" t="str">
        <f t="shared" si="14"/>
        <v/>
      </c>
      <c r="I58" s="488" t="str">
        <f t="shared" si="12"/>
        <v/>
      </c>
      <c r="J58" s="488" t="str">
        <f t="shared" si="10"/>
        <v/>
      </c>
      <c r="K58" s="488" t="str">
        <f t="shared" si="10"/>
        <v/>
      </c>
      <c r="L58" s="488" t="e">
        <f t="shared" si="13"/>
        <v>#N/A</v>
      </c>
    </row>
    <row r="59" spans="1:14" ht="15" customHeight="1" x14ac:dyDescent="0.2">
      <c r="A59" s="490" t="s">
        <v>466</v>
      </c>
      <c r="B59" s="487">
        <v>85989</v>
      </c>
      <c r="C59" s="487">
        <v>14023</v>
      </c>
      <c r="D59" s="487">
        <v>9563</v>
      </c>
      <c r="E59" s="488">
        <f t="shared" si="11"/>
        <v>103.80756926419991</v>
      </c>
      <c r="F59" s="488">
        <f t="shared" si="11"/>
        <v>96.464194813235196</v>
      </c>
      <c r="G59" s="488">
        <f t="shared" si="11"/>
        <v>103.67519514310494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86235</v>
      </c>
      <c r="C60" s="487">
        <v>14177</v>
      </c>
      <c r="D60" s="487">
        <v>9761</v>
      </c>
      <c r="E60" s="488">
        <f t="shared" si="11"/>
        <v>104.10454518017747</v>
      </c>
      <c r="F60" s="488">
        <f t="shared" si="11"/>
        <v>97.523560569581065</v>
      </c>
      <c r="G60" s="488">
        <f t="shared" si="11"/>
        <v>105.82176929748482</v>
      </c>
      <c r="H60" s="489" t="str">
        <f t="shared" si="14"/>
        <v/>
      </c>
      <c r="I60" s="488" t="str">
        <f t="shared" si="12"/>
        <v/>
      </c>
      <c r="J60" s="488" t="str">
        <f t="shared" si="10"/>
        <v/>
      </c>
      <c r="K60" s="488" t="str">
        <f t="shared" si="10"/>
        <v/>
      </c>
      <c r="L60" s="488" t="e">
        <f t="shared" si="13"/>
        <v>#N/A</v>
      </c>
    </row>
    <row r="61" spans="1:14" ht="15" customHeight="1" x14ac:dyDescent="0.2">
      <c r="A61" s="490">
        <v>42614</v>
      </c>
      <c r="B61" s="487">
        <v>87610</v>
      </c>
      <c r="C61" s="487">
        <v>13873</v>
      </c>
      <c r="D61" s="487">
        <v>10049</v>
      </c>
      <c r="E61" s="488">
        <f t="shared" si="11"/>
        <v>105.76447153980806</v>
      </c>
      <c r="F61" s="488">
        <f t="shared" si="11"/>
        <v>95.432345050560642</v>
      </c>
      <c r="G61" s="488">
        <f t="shared" si="11"/>
        <v>108.94405897658284</v>
      </c>
      <c r="H61" s="489">
        <f t="shared" si="14"/>
        <v>42614</v>
      </c>
      <c r="I61" s="488">
        <f t="shared" si="12"/>
        <v>105.76447153980806</v>
      </c>
      <c r="J61" s="488">
        <f t="shared" si="10"/>
        <v>95.432345050560642</v>
      </c>
      <c r="K61" s="488">
        <f t="shared" si="10"/>
        <v>108.94405897658284</v>
      </c>
      <c r="L61" s="488" t="e">
        <f t="shared" si="13"/>
        <v>#N/A</v>
      </c>
    </row>
    <row r="62" spans="1:14" ht="15" customHeight="1" x14ac:dyDescent="0.2">
      <c r="A62" s="490" t="s">
        <v>468</v>
      </c>
      <c r="B62" s="487">
        <v>87690</v>
      </c>
      <c r="C62" s="487">
        <v>13972</v>
      </c>
      <c r="D62" s="487">
        <v>10048</v>
      </c>
      <c r="E62" s="488">
        <f t="shared" si="11"/>
        <v>105.86104907345928</v>
      </c>
      <c r="F62" s="488">
        <f t="shared" si="11"/>
        <v>96.113365893925845</v>
      </c>
      <c r="G62" s="488">
        <f t="shared" si="11"/>
        <v>108.93321769297484</v>
      </c>
      <c r="H62" s="489" t="str">
        <f t="shared" si="14"/>
        <v/>
      </c>
      <c r="I62" s="488" t="str">
        <f t="shared" si="12"/>
        <v/>
      </c>
      <c r="J62" s="488" t="str">
        <f t="shared" si="10"/>
        <v/>
      </c>
      <c r="K62" s="488" t="str">
        <f t="shared" si="10"/>
        <v/>
      </c>
      <c r="L62" s="488" t="e">
        <f t="shared" si="13"/>
        <v>#N/A</v>
      </c>
    </row>
    <row r="63" spans="1:14" ht="15" customHeight="1" x14ac:dyDescent="0.2">
      <c r="A63" s="490" t="s">
        <v>469</v>
      </c>
      <c r="B63" s="487">
        <v>88154</v>
      </c>
      <c r="C63" s="487">
        <v>13821</v>
      </c>
      <c r="D63" s="487">
        <v>9881</v>
      </c>
      <c r="E63" s="488">
        <f t="shared" si="11"/>
        <v>106.42119876863644</v>
      </c>
      <c r="F63" s="488">
        <f t="shared" si="11"/>
        <v>95.074637132833459</v>
      </c>
      <c r="G63" s="488">
        <f t="shared" si="11"/>
        <v>107.12272333044233</v>
      </c>
      <c r="H63" s="489" t="str">
        <f t="shared" si="14"/>
        <v/>
      </c>
      <c r="I63" s="488" t="str">
        <f t="shared" si="12"/>
        <v/>
      </c>
      <c r="J63" s="488" t="str">
        <f t="shared" si="10"/>
        <v/>
      </c>
      <c r="K63" s="488" t="str">
        <f t="shared" si="10"/>
        <v/>
      </c>
      <c r="L63" s="488" t="e">
        <f t="shared" si="13"/>
        <v>#N/A</v>
      </c>
    </row>
    <row r="64" spans="1:14" ht="15" customHeight="1" x14ac:dyDescent="0.2">
      <c r="A64" s="490" t="s">
        <v>470</v>
      </c>
      <c r="B64" s="487">
        <v>88286</v>
      </c>
      <c r="C64" s="487">
        <v>14105</v>
      </c>
      <c r="D64" s="487">
        <v>10082</v>
      </c>
      <c r="E64" s="488">
        <f t="shared" si="11"/>
        <v>106.58055169916099</v>
      </c>
      <c r="F64" s="488">
        <f t="shared" si="11"/>
        <v>97.028272683497292</v>
      </c>
      <c r="G64" s="488">
        <f t="shared" si="11"/>
        <v>109.30182133564614</v>
      </c>
      <c r="H64" s="489" t="str">
        <f t="shared" si="14"/>
        <v/>
      </c>
      <c r="I64" s="488" t="str">
        <f t="shared" si="12"/>
        <v/>
      </c>
      <c r="J64" s="488" t="str">
        <f t="shared" si="10"/>
        <v/>
      </c>
      <c r="K64" s="488" t="str">
        <f t="shared" si="10"/>
        <v/>
      </c>
      <c r="L64" s="488" t="e">
        <f t="shared" si="13"/>
        <v>#N/A</v>
      </c>
    </row>
    <row r="65" spans="1:12" ht="15" customHeight="1" x14ac:dyDescent="0.2">
      <c r="A65" s="490">
        <v>42979</v>
      </c>
      <c r="B65" s="487">
        <v>89943</v>
      </c>
      <c r="C65" s="487">
        <v>13863</v>
      </c>
      <c r="D65" s="487">
        <v>10298</v>
      </c>
      <c r="E65" s="488">
        <f t="shared" si="11"/>
        <v>108.58091386491218</v>
      </c>
      <c r="F65" s="488">
        <f t="shared" si="11"/>
        <v>95.363555066382332</v>
      </c>
      <c r="G65" s="488">
        <f t="shared" si="11"/>
        <v>111.64353859496966</v>
      </c>
      <c r="H65" s="489">
        <f t="shared" si="14"/>
        <v>42979</v>
      </c>
      <c r="I65" s="488">
        <f t="shared" si="12"/>
        <v>108.58091386491218</v>
      </c>
      <c r="J65" s="488">
        <f t="shared" si="10"/>
        <v>95.363555066382332</v>
      </c>
      <c r="K65" s="488">
        <f t="shared" si="10"/>
        <v>111.64353859496966</v>
      </c>
      <c r="L65" s="488" t="e">
        <f t="shared" si="13"/>
        <v>#N/A</v>
      </c>
    </row>
    <row r="66" spans="1:12" ht="15" customHeight="1" x14ac:dyDescent="0.2">
      <c r="A66" s="490" t="s">
        <v>471</v>
      </c>
      <c r="B66" s="487">
        <v>90331</v>
      </c>
      <c r="C66" s="487">
        <v>13868</v>
      </c>
      <c r="D66" s="487">
        <v>10364</v>
      </c>
      <c r="E66" s="488">
        <f t="shared" si="11"/>
        <v>109.04931490312066</v>
      </c>
      <c r="F66" s="488">
        <f t="shared" si="11"/>
        <v>95.39795005847148</v>
      </c>
      <c r="G66" s="488">
        <f t="shared" si="11"/>
        <v>112.35906331309626</v>
      </c>
      <c r="H66" s="489" t="str">
        <f t="shared" si="14"/>
        <v/>
      </c>
      <c r="I66" s="488" t="str">
        <f t="shared" si="12"/>
        <v/>
      </c>
      <c r="J66" s="488" t="str">
        <f t="shared" si="10"/>
        <v/>
      </c>
      <c r="K66" s="488" t="str">
        <f t="shared" si="10"/>
        <v/>
      </c>
      <c r="L66" s="488" t="e">
        <f t="shared" si="13"/>
        <v>#N/A</v>
      </c>
    </row>
    <row r="67" spans="1:12" ht="15" customHeight="1" x14ac:dyDescent="0.2">
      <c r="A67" s="490" t="s">
        <v>472</v>
      </c>
      <c r="B67" s="487">
        <v>90240</v>
      </c>
      <c r="C67" s="487">
        <v>13749</v>
      </c>
      <c r="D67" s="487">
        <v>10289</v>
      </c>
      <c r="E67" s="488">
        <f t="shared" si="11"/>
        <v>108.93945795859239</v>
      </c>
      <c r="F67" s="488">
        <f t="shared" si="11"/>
        <v>94.579349246749672</v>
      </c>
      <c r="G67" s="488">
        <f t="shared" si="11"/>
        <v>111.54596704249784</v>
      </c>
      <c r="H67" s="489" t="str">
        <f t="shared" si="14"/>
        <v/>
      </c>
      <c r="I67" s="488" t="str">
        <f t="shared" si="12"/>
        <v/>
      </c>
      <c r="J67" s="488" t="str">
        <f t="shared" si="12"/>
        <v/>
      </c>
      <c r="K67" s="488" t="str">
        <f t="shared" si="12"/>
        <v/>
      </c>
      <c r="L67" s="488" t="e">
        <f t="shared" si="13"/>
        <v>#N/A</v>
      </c>
    </row>
    <row r="68" spans="1:12" ht="15" customHeight="1" x14ac:dyDescent="0.2">
      <c r="A68" s="490" t="s">
        <v>473</v>
      </c>
      <c r="B68" s="487">
        <v>90496</v>
      </c>
      <c r="C68" s="487">
        <v>13845</v>
      </c>
      <c r="D68" s="487">
        <v>10500</v>
      </c>
      <c r="E68" s="488">
        <f t="shared" si="11"/>
        <v>109.24850606627633</v>
      </c>
      <c r="F68" s="488">
        <f t="shared" si="11"/>
        <v>95.239733094861393</v>
      </c>
      <c r="G68" s="488">
        <f t="shared" si="11"/>
        <v>113.83347788378144</v>
      </c>
      <c r="H68" s="489" t="str">
        <f t="shared" si="14"/>
        <v/>
      </c>
      <c r="I68" s="488" t="str">
        <f t="shared" si="12"/>
        <v/>
      </c>
      <c r="J68" s="488" t="str">
        <f t="shared" si="12"/>
        <v/>
      </c>
      <c r="K68" s="488" t="str">
        <f t="shared" si="12"/>
        <v/>
      </c>
      <c r="L68" s="488" t="e">
        <f t="shared" si="13"/>
        <v>#N/A</v>
      </c>
    </row>
    <row r="69" spans="1:12" ht="15" customHeight="1" x14ac:dyDescent="0.2">
      <c r="A69" s="490">
        <v>43344</v>
      </c>
      <c r="B69" s="487">
        <v>91624</v>
      </c>
      <c r="C69" s="487">
        <v>13527</v>
      </c>
      <c r="D69" s="487">
        <v>10717</v>
      </c>
      <c r="E69" s="488">
        <f t="shared" si="11"/>
        <v>110.61024929075873</v>
      </c>
      <c r="F69" s="488">
        <f t="shared" si="11"/>
        <v>93.052211597991331</v>
      </c>
      <c r="G69" s="488">
        <f t="shared" si="11"/>
        <v>116.18603642671292</v>
      </c>
      <c r="H69" s="489">
        <f t="shared" si="14"/>
        <v>43344</v>
      </c>
      <c r="I69" s="488">
        <f t="shared" si="12"/>
        <v>110.61024929075873</v>
      </c>
      <c r="J69" s="488">
        <f t="shared" si="12"/>
        <v>93.052211597991331</v>
      </c>
      <c r="K69" s="488">
        <f t="shared" si="12"/>
        <v>116.18603642671292</v>
      </c>
      <c r="L69" s="488" t="e">
        <f t="shared" si="13"/>
        <v>#N/A</v>
      </c>
    </row>
    <row r="70" spans="1:12" ht="15" customHeight="1" x14ac:dyDescent="0.2">
      <c r="A70" s="490" t="s">
        <v>474</v>
      </c>
      <c r="B70" s="487">
        <v>91873</v>
      </c>
      <c r="C70" s="487">
        <v>13546</v>
      </c>
      <c r="D70" s="487">
        <v>10778</v>
      </c>
      <c r="E70" s="488">
        <f t="shared" si="11"/>
        <v>110.91084686424821</v>
      </c>
      <c r="F70" s="488">
        <f t="shared" si="11"/>
        <v>93.182912567930103</v>
      </c>
      <c r="G70" s="488">
        <f t="shared" si="11"/>
        <v>116.84735472679965</v>
      </c>
      <c r="H70" s="489" t="str">
        <f t="shared" si="14"/>
        <v/>
      </c>
      <c r="I70" s="488" t="str">
        <f t="shared" si="12"/>
        <v/>
      </c>
      <c r="J70" s="488" t="str">
        <f t="shared" si="12"/>
        <v/>
      </c>
      <c r="K70" s="488" t="str">
        <f t="shared" si="12"/>
        <v/>
      </c>
      <c r="L70" s="488" t="e">
        <f t="shared" si="13"/>
        <v>#N/A</v>
      </c>
    </row>
    <row r="71" spans="1:12" ht="15" customHeight="1" x14ac:dyDescent="0.2">
      <c r="A71" s="490" t="s">
        <v>475</v>
      </c>
      <c r="B71" s="487">
        <v>89398</v>
      </c>
      <c r="C71" s="487">
        <v>13190</v>
      </c>
      <c r="D71" s="487">
        <v>10523</v>
      </c>
      <c r="E71" s="491">
        <f t="shared" ref="E71:G75" si="15">IF($A$51=37802,IF(COUNTBLANK(B$51:B$70)&gt;0,#N/A,IF(ISBLANK(B71)=FALSE,B71/B$51*100,#N/A)),IF(COUNTBLANK(B$51:B$75)&gt;0,#N/A,B71/B$51*100))</f>
        <v>107.92297941691314</v>
      </c>
      <c r="F71" s="491">
        <f t="shared" si="15"/>
        <v>90.733989131182497</v>
      </c>
      <c r="G71" s="491">
        <f t="shared" si="15"/>
        <v>114.08282740676496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89146</v>
      </c>
      <c r="C72" s="487">
        <v>13430</v>
      </c>
      <c r="D72" s="487">
        <v>10768</v>
      </c>
      <c r="E72" s="491">
        <f t="shared" si="15"/>
        <v>107.61876018591174</v>
      </c>
      <c r="F72" s="491">
        <f t="shared" si="15"/>
        <v>92.384948751461778</v>
      </c>
      <c r="G72" s="491">
        <f t="shared" si="15"/>
        <v>116.73894189071987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89837</v>
      </c>
      <c r="C73" s="487">
        <v>13089</v>
      </c>
      <c r="D73" s="487">
        <v>10898</v>
      </c>
      <c r="E73" s="491">
        <f t="shared" si="15"/>
        <v>108.45294863282429</v>
      </c>
      <c r="F73" s="491">
        <f t="shared" si="15"/>
        <v>90.039210290981629</v>
      </c>
      <c r="G73" s="491">
        <f t="shared" si="15"/>
        <v>118.14830875975714</v>
      </c>
      <c r="H73" s="492">
        <f>IF(A$51=37802,IF(ISERROR(L73)=TRUE,IF(ISBLANK(A73)=FALSE,IF(MONTH(A73)=MONTH(MAX(A$51:A$75)),A73,""),""),""),IF(ISERROR(L73)=TRUE,IF(MONTH(A73)=MONTH(MAX(A$51:A$75)),A73,""),""))</f>
        <v>43709</v>
      </c>
      <c r="I73" s="488">
        <f t="shared" si="12"/>
        <v>108.45294863282429</v>
      </c>
      <c r="J73" s="488">
        <f t="shared" si="12"/>
        <v>90.039210290981629</v>
      </c>
      <c r="K73" s="488">
        <f t="shared" si="12"/>
        <v>118.14830875975714</v>
      </c>
      <c r="L73" s="488" t="e">
        <f t="shared" si="13"/>
        <v>#N/A</v>
      </c>
    </row>
    <row r="74" spans="1:12" ht="15" customHeight="1" x14ac:dyDescent="0.2">
      <c r="A74" s="490" t="s">
        <v>477</v>
      </c>
      <c r="B74" s="487">
        <v>89554</v>
      </c>
      <c r="C74" s="487">
        <v>13234</v>
      </c>
      <c r="D74" s="487">
        <v>10824</v>
      </c>
      <c r="E74" s="491">
        <f t="shared" si="15"/>
        <v>108.11130560753304</v>
      </c>
      <c r="F74" s="491">
        <f t="shared" si="15"/>
        <v>91.036665061567035</v>
      </c>
      <c r="G74" s="491">
        <f t="shared" si="15"/>
        <v>117.34605377276669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88778</v>
      </c>
      <c r="C75" s="493">
        <v>12809</v>
      </c>
      <c r="D75" s="493">
        <v>10416</v>
      </c>
      <c r="E75" s="491">
        <f t="shared" si="15"/>
        <v>107.17450353111609</v>
      </c>
      <c r="F75" s="491">
        <f t="shared" si="15"/>
        <v>88.113090733989125</v>
      </c>
      <c r="G75" s="491">
        <f t="shared" si="15"/>
        <v>112.92281006071119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108.45294863282429</v>
      </c>
      <c r="J77" s="488">
        <f>IF(J75&lt;&gt;"",J75,IF(J74&lt;&gt;"",J74,IF(J73&lt;&gt;"",J73,IF(J72&lt;&gt;"",J72,IF(J71&lt;&gt;"",J71,IF(J70&lt;&gt;"",J70,""))))))</f>
        <v>90.039210290981629</v>
      </c>
      <c r="K77" s="488">
        <f>IF(K75&lt;&gt;"",K75,IF(K74&lt;&gt;"",K74,IF(K73&lt;&gt;"",K73,IF(K72&lt;&gt;"",K72,IF(K71&lt;&gt;"",K71,IF(K70&lt;&gt;"",K70,""))))))</f>
        <v>118.14830875975714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+8,5%</v>
      </c>
      <c r="J79" s="488" t="str">
        <f>"GeB - ausschließlich: "&amp;IF(J77&gt;100,"+","")&amp;TEXT(J77-100,"0,0")&amp;"%"</f>
        <v>GeB - ausschließlich: -10,0%</v>
      </c>
      <c r="K79" s="488" t="str">
        <f>"GeB - im Nebenjob: "&amp;IF(K77&gt;100,"+","")&amp;TEXT(K77-100,"0,0")&amp;"%"</f>
        <v>GeB - im Nebenjob: +18,1%</v>
      </c>
    </row>
    <row r="81" spans="9:9" ht="15" customHeight="1" x14ac:dyDescent="0.2">
      <c r="I81" s="488" t="str">
        <f>IF(ISERROR(HLOOKUP(1,I$78:K$79,2,FALSE)),"",HLOOKUP(1,I$78:K$79,2,FALSE))</f>
        <v>GeB - im Nebenjob: +18,1%</v>
      </c>
    </row>
    <row r="82" spans="9:9" ht="15" customHeight="1" x14ac:dyDescent="0.2">
      <c r="I82" s="488" t="str">
        <f>IF(ISERROR(HLOOKUP(2,I$78:K$79,2,FALSE)),"",HLOOKUP(2,I$78:K$79,2,FALSE))</f>
        <v>SvB: +8,5%</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88778</v>
      </c>
      <c r="E12" s="114">
        <v>89554</v>
      </c>
      <c r="F12" s="114">
        <v>89837</v>
      </c>
      <c r="G12" s="114">
        <v>89146</v>
      </c>
      <c r="H12" s="114">
        <v>89398</v>
      </c>
      <c r="I12" s="115">
        <v>-620</v>
      </c>
      <c r="J12" s="116">
        <v>-0.69352781941430452</v>
      </c>
      <c r="N12" s="117"/>
    </row>
    <row r="13" spans="1:15" s="110" customFormat="1" ht="13.5" customHeight="1" x14ac:dyDescent="0.2">
      <c r="A13" s="118" t="s">
        <v>105</v>
      </c>
      <c r="B13" s="119" t="s">
        <v>106</v>
      </c>
      <c r="C13" s="113">
        <v>54.872828853995358</v>
      </c>
      <c r="D13" s="114">
        <v>48715</v>
      </c>
      <c r="E13" s="114">
        <v>49160</v>
      </c>
      <c r="F13" s="114">
        <v>49568</v>
      </c>
      <c r="G13" s="114">
        <v>49133</v>
      </c>
      <c r="H13" s="114">
        <v>49298</v>
      </c>
      <c r="I13" s="115">
        <v>-583</v>
      </c>
      <c r="J13" s="116">
        <v>-1.1826037567446954</v>
      </c>
    </row>
    <row r="14" spans="1:15" s="110" customFormat="1" ht="13.5" customHeight="1" x14ac:dyDescent="0.2">
      <c r="A14" s="120"/>
      <c r="B14" s="119" t="s">
        <v>107</v>
      </c>
      <c r="C14" s="113">
        <v>45.127171146004642</v>
      </c>
      <c r="D14" s="114">
        <v>40063</v>
      </c>
      <c r="E14" s="114">
        <v>40394</v>
      </c>
      <c r="F14" s="114">
        <v>40269</v>
      </c>
      <c r="G14" s="114">
        <v>40013</v>
      </c>
      <c r="H14" s="114">
        <v>40100</v>
      </c>
      <c r="I14" s="115">
        <v>-37</v>
      </c>
      <c r="J14" s="116">
        <v>-9.2269326683291769E-2</v>
      </c>
    </row>
    <row r="15" spans="1:15" s="110" customFormat="1" ht="13.5" customHeight="1" x14ac:dyDescent="0.2">
      <c r="A15" s="118" t="s">
        <v>105</v>
      </c>
      <c r="B15" s="121" t="s">
        <v>108</v>
      </c>
      <c r="C15" s="113">
        <v>11.153664196084616</v>
      </c>
      <c r="D15" s="114">
        <v>9902</v>
      </c>
      <c r="E15" s="114">
        <v>10373</v>
      </c>
      <c r="F15" s="114">
        <v>10587</v>
      </c>
      <c r="G15" s="114">
        <v>9773</v>
      </c>
      <c r="H15" s="114">
        <v>10170</v>
      </c>
      <c r="I15" s="115">
        <v>-268</v>
      </c>
      <c r="J15" s="116">
        <v>-2.6352015732546707</v>
      </c>
    </row>
    <row r="16" spans="1:15" s="110" customFormat="1" ht="13.5" customHeight="1" x14ac:dyDescent="0.2">
      <c r="A16" s="118"/>
      <c r="B16" s="121" t="s">
        <v>109</v>
      </c>
      <c r="C16" s="113">
        <v>66.216855527270269</v>
      </c>
      <c r="D16" s="114">
        <v>58786</v>
      </c>
      <c r="E16" s="114">
        <v>59167</v>
      </c>
      <c r="F16" s="114">
        <v>59389</v>
      </c>
      <c r="G16" s="114">
        <v>59685</v>
      </c>
      <c r="H16" s="114">
        <v>59796</v>
      </c>
      <c r="I16" s="115">
        <v>-1010</v>
      </c>
      <c r="J16" s="116">
        <v>-1.6890761923874507</v>
      </c>
    </row>
    <row r="17" spans="1:10" s="110" customFormat="1" ht="13.5" customHeight="1" x14ac:dyDescent="0.2">
      <c r="A17" s="118"/>
      <c r="B17" s="121" t="s">
        <v>110</v>
      </c>
      <c r="C17" s="113">
        <v>21.323976660884455</v>
      </c>
      <c r="D17" s="114">
        <v>18931</v>
      </c>
      <c r="E17" s="114">
        <v>18891</v>
      </c>
      <c r="F17" s="114">
        <v>18766</v>
      </c>
      <c r="G17" s="114">
        <v>18635</v>
      </c>
      <c r="H17" s="114">
        <v>18410</v>
      </c>
      <c r="I17" s="115">
        <v>521</v>
      </c>
      <c r="J17" s="116">
        <v>2.8299837045084195</v>
      </c>
    </row>
    <row r="18" spans="1:10" s="110" customFormat="1" ht="13.5" customHeight="1" x14ac:dyDescent="0.2">
      <c r="A18" s="120"/>
      <c r="B18" s="121" t="s">
        <v>111</v>
      </c>
      <c r="C18" s="113">
        <v>1.3055036157606614</v>
      </c>
      <c r="D18" s="114">
        <v>1159</v>
      </c>
      <c r="E18" s="114">
        <v>1123</v>
      </c>
      <c r="F18" s="114">
        <v>1095</v>
      </c>
      <c r="G18" s="114">
        <v>1053</v>
      </c>
      <c r="H18" s="114">
        <v>1022</v>
      </c>
      <c r="I18" s="115">
        <v>137</v>
      </c>
      <c r="J18" s="116">
        <v>13.405088062622308</v>
      </c>
    </row>
    <row r="19" spans="1:10" s="110" customFormat="1" ht="13.5" customHeight="1" x14ac:dyDescent="0.2">
      <c r="A19" s="120"/>
      <c r="B19" s="121" t="s">
        <v>112</v>
      </c>
      <c r="C19" s="113">
        <v>0.39086260109486587</v>
      </c>
      <c r="D19" s="114">
        <v>347</v>
      </c>
      <c r="E19" s="114">
        <v>307</v>
      </c>
      <c r="F19" s="114">
        <v>305</v>
      </c>
      <c r="G19" s="114">
        <v>253</v>
      </c>
      <c r="H19" s="114">
        <v>240</v>
      </c>
      <c r="I19" s="115">
        <v>107</v>
      </c>
      <c r="J19" s="116">
        <v>44.583333333333336</v>
      </c>
    </row>
    <row r="20" spans="1:10" s="110" customFormat="1" ht="13.5" customHeight="1" x14ac:dyDescent="0.2">
      <c r="A20" s="118" t="s">
        <v>113</v>
      </c>
      <c r="B20" s="122" t="s">
        <v>114</v>
      </c>
      <c r="C20" s="113">
        <v>73.463020117596699</v>
      </c>
      <c r="D20" s="114">
        <v>65219</v>
      </c>
      <c r="E20" s="114">
        <v>65822</v>
      </c>
      <c r="F20" s="114">
        <v>66324</v>
      </c>
      <c r="G20" s="114">
        <v>65585</v>
      </c>
      <c r="H20" s="114">
        <v>65859</v>
      </c>
      <c r="I20" s="115">
        <v>-640</v>
      </c>
      <c r="J20" s="116">
        <v>-0.97177303026161954</v>
      </c>
    </row>
    <row r="21" spans="1:10" s="110" customFormat="1" ht="13.5" customHeight="1" x14ac:dyDescent="0.2">
      <c r="A21" s="120"/>
      <c r="B21" s="122" t="s">
        <v>115</v>
      </c>
      <c r="C21" s="113">
        <v>26.536979882403298</v>
      </c>
      <c r="D21" s="114">
        <v>23559</v>
      </c>
      <c r="E21" s="114">
        <v>23732</v>
      </c>
      <c r="F21" s="114">
        <v>23513</v>
      </c>
      <c r="G21" s="114">
        <v>23561</v>
      </c>
      <c r="H21" s="114">
        <v>23539</v>
      </c>
      <c r="I21" s="115">
        <v>20</v>
      </c>
      <c r="J21" s="116">
        <v>8.496537660903182E-2</v>
      </c>
    </row>
    <row r="22" spans="1:10" s="110" customFormat="1" ht="13.5" customHeight="1" x14ac:dyDescent="0.2">
      <c r="A22" s="118" t="s">
        <v>113</v>
      </c>
      <c r="B22" s="122" t="s">
        <v>116</v>
      </c>
      <c r="C22" s="113">
        <v>82.844848949063959</v>
      </c>
      <c r="D22" s="114">
        <v>73548</v>
      </c>
      <c r="E22" s="114">
        <v>74361</v>
      </c>
      <c r="F22" s="114">
        <v>74616</v>
      </c>
      <c r="G22" s="114">
        <v>74004</v>
      </c>
      <c r="H22" s="114">
        <v>74257</v>
      </c>
      <c r="I22" s="115">
        <v>-709</v>
      </c>
      <c r="J22" s="116">
        <v>-0.95479214080827401</v>
      </c>
    </row>
    <row r="23" spans="1:10" s="110" customFormat="1" ht="13.5" customHeight="1" x14ac:dyDescent="0.2">
      <c r="A23" s="123"/>
      <c r="B23" s="124" t="s">
        <v>117</v>
      </c>
      <c r="C23" s="125">
        <v>17.11460046407894</v>
      </c>
      <c r="D23" s="114">
        <v>15194</v>
      </c>
      <c r="E23" s="114">
        <v>15157</v>
      </c>
      <c r="F23" s="114">
        <v>15188</v>
      </c>
      <c r="G23" s="114">
        <v>15110</v>
      </c>
      <c r="H23" s="114">
        <v>15105</v>
      </c>
      <c r="I23" s="115">
        <v>89</v>
      </c>
      <c r="J23" s="116">
        <v>0.58920887123469046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23225</v>
      </c>
      <c r="E26" s="114">
        <v>24058</v>
      </c>
      <c r="F26" s="114">
        <v>23987</v>
      </c>
      <c r="G26" s="114">
        <v>24198</v>
      </c>
      <c r="H26" s="140">
        <v>23713</v>
      </c>
      <c r="I26" s="115">
        <v>-488</v>
      </c>
      <c r="J26" s="116">
        <v>-2.0579429005187029</v>
      </c>
    </row>
    <row r="27" spans="1:10" s="110" customFormat="1" ht="13.5" customHeight="1" x14ac:dyDescent="0.2">
      <c r="A27" s="118" t="s">
        <v>105</v>
      </c>
      <c r="B27" s="119" t="s">
        <v>106</v>
      </c>
      <c r="C27" s="113">
        <v>38.846071044133474</v>
      </c>
      <c r="D27" s="115">
        <v>9022</v>
      </c>
      <c r="E27" s="114">
        <v>9238</v>
      </c>
      <c r="F27" s="114">
        <v>9292</v>
      </c>
      <c r="G27" s="114">
        <v>9361</v>
      </c>
      <c r="H27" s="140">
        <v>9015</v>
      </c>
      <c r="I27" s="115">
        <v>7</v>
      </c>
      <c r="J27" s="116">
        <v>7.7648363838047699E-2</v>
      </c>
    </row>
    <row r="28" spans="1:10" s="110" customFormat="1" ht="13.5" customHeight="1" x14ac:dyDescent="0.2">
      <c r="A28" s="120"/>
      <c r="B28" s="119" t="s">
        <v>107</v>
      </c>
      <c r="C28" s="113">
        <v>61.153928955866526</v>
      </c>
      <c r="D28" s="115">
        <v>14203</v>
      </c>
      <c r="E28" s="114">
        <v>14820</v>
      </c>
      <c r="F28" s="114">
        <v>14695</v>
      </c>
      <c r="G28" s="114">
        <v>14837</v>
      </c>
      <c r="H28" s="140">
        <v>14698</v>
      </c>
      <c r="I28" s="115">
        <v>-495</v>
      </c>
      <c r="J28" s="116">
        <v>-3.3678051435569465</v>
      </c>
    </row>
    <row r="29" spans="1:10" s="110" customFormat="1" ht="13.5" customHeight="1" x14ac:dyDescent="0.2">
      <c r="A29" s="118" t="s">
        <v>105</v>
      </c>
      <c r="B29" s="121" t="s">
        <v>108</v>
      </c>
      <c r="C29" s="113">
        <v>14.622174381054897</v>
      </c>
      <c r="D29" s="115">
        <v>3396</v>
      </c>
      <c r="E29" s="114">
        <v>3529</v>
      </c>
      <c r="F29" s="114">
        <v>3517</v>
      </c>
      <c r="G29" s="114">
        <v>3649</v>
      </c>
      <c r="H29" s="140">
        <v>3476</v>
      </c>
      <c r="I29" s="115">
        <v>-80</v>
      </c>
      <c r="J29" s="116">
        <v>-2.3014959723820483</v>
      </c>
    </row>
    <row r="30" spans="1:10" s="110" customFormat="1" ht="13.5" customHeight="1" x14ac:dyDescent="0.2">
      <c r="A30" s="118"/>
      <c r="B30" s="121" t="s">
        <v>109</v>
      </c>
      <c r="C30" s="113">
        <v>52.210979547900969</v>
      </c>
      <c r="D30" s="115">
        <v>12126</v>
      </c>
      <c r="E30" s="114">
        <v>12685</v>
      </c>
      <c r="F30" s="114">
        <v>12670</v>
      </c>
      <c r="G30" s="114">
        <v>12764</v>
      </c>
      <c r="H30" s="140">
        <v>12603</v>
      </c>
      <c r="I30" s="115">
        <v>-477</v>
      </c>
      <c r="J30" s="116">
        <v>-3.784813139728636</v>
      </c>
    </row>
    <row r="31" spans="1:10" s="110" customFormat="1" ht="13.5" customHeight="1" x14ac:dyDescent="0.2">
      <c r="A31" s="118"/>
      <c r="B31" s="121" t="s">
        <v>110</v>
      </c>
      <c r="C31" s="113">
        <v>18.368137782561895</v>
      </c>
      <c r="D31" s="115">
        <v>4266</v>
      </c>
      <c r="E31" s="114">
        <v>4316</v>
      </c>
      <c r="F31" s="114">
        <v>4293</v>
      </c>
      <c r="G31" s="114">
        <v>4310</v>
      </c>
      <c r="H31" s="140">
        <v>4214</v>
      </c>
      <c r="I31" s="115">
        <v>52</v>
      </c>
      <c r="J31" s="116">
        <v>1.2339819648789749</v>
      </c>
    </row>
    <row r="32" spans="1:10" s="110" customFormat="1" ht="13.5" customHeight="1" x14ac:dyDescent="0.2">
      <c r="A32" s="120"/>
      <c r="B32" s="121" t="s">
        <v>111</v>
      </c>
      <c r="C32" s="113">
        <v>14.798708288482239</v>
      </c>
      <c r="D32" s="115">
        <v>3437</v>
      </c>
      <c r="E32" s="114">
        <v>3528</v>
      </c>
      <c r="F32" s="114">
        <v>3507</v>
      </c>
      <c r="G32" s="114">
        <v>3475</v>
      </c>
      <c r="H32" s="140">
        <v>3420</v>
      </c>
      <c r="I32" s="115">
        <v>17</v>
      </c>
      <c r="J32" s="116">
        <v>0.49707602339181284</v>
      </c>
    </row>
    <row r="33" spans="1:10" s="110" customFormat="1" ht="13.5" customHeight="1" x14ac:dyDescent="0.2">
      <c r="A33" s="120"/>
      <c r="B33" s="121" t="s">
        <v>112</v>
      </c>
      <c r="C33" s="113">
        <v>1.356297093649085</v>
      </c>
      <c r="D33" s="115">
        <v>315</v>
      </c>
      <c r="E33" s="114">
        <v>313</v>
      </c>
      <c r="F33" s="114">
        <v>337</v>
      </c>
      <c r="G33" s="114">
        <v>298</v>
      </c>
      <c r="H33" s="140">
        <v>283</v>
      </c>
      <c r="I33" s="115">
        <v>32</v>
      </c>
      <c r="J33" s="116">
        <v>11.307420494699647</v>
      </c>
    </row>
    <row r="34" spans="1:10" s="110" customFormat="1" ht="13.5" customHeight="1" x14ac:dyDescent="0.2">
      <c r="A34" s="118" t="s">
        <v>113</v>
      </c>
      <c r="B34" s="122" t="s">
        <v>116</v>
      </c>
      <c r="C34" s="113">
        <v>82.953713670613567</v>
      </c>
      <c r="D34" s="115">
        <v>19266</v>
      </c>
      <c r="E34" s="114">
        <v>19964</v>
      </c>
      <c r="F34" s="114">
        <v>19897</v>
      </c>
      <c r="G34" s="114">
        <v>20053</v>
      </c>
      <c r="H34" s="140">
        <v>19727</v>
      </c>
      <c r="I34" s="115">
        <v>-461</v>
      </c>
      <c r="J34" s="116">
        <v>-2.336898666801845</v>
      </c>
    </row>
    <row r="35" spans="1:10" s="110" customFormat="1" ht="13.5" customHeight="1" x14ac:dyDescent="0.2">
      <c r="A35" s="118"/>
      <c r="B35" s="119" t="s">
        <v>117</v>
      </c>
      <c r="C35" s="113">
        <v>16.865446716899893</v>
      </c>
      <c r="D35" s="115">
        <v>3917</v>
      </c>
      <c r="E35" s="114">
        <v>4050</v>
      </c>
      <c r="F35" s="114">
        <v>4047</v>
      </c>
      <c r="G35" s="114">
        <v>4101</v>
      </c>
      <c r="H35" s="140">
        <v>3937</v>
      </c>
      <c r="I35" s="115">
        <v>-20</v>
      </c>
      <c r="J35" s="116">
        <v>-0.50800101600203196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12809</v>
      </c>
      <c r="E37" s="114">
        <v>13234</v>
      </c>
      <c r="F37" s="114">
        <v>13089</v>
      </c>
      <c r="G37" s="114">
        <v>13430</v>
      </c>
      <c r="H37" s="140">
        <v>13190</v>
      </c>
      <c r="I37" s="115">
        <v>-381</v>
      </c>
      <c r="J37" s="116">
        <v>-2.8885519332827898</v>
      </c>
    </row>
    <row r="38" spans="1:10" s="110" customFormat="1" ht="13.5" customHeight="1" x14ac:dyDescent="0.2">
      <c r="A38" s="118" t="s">
        <v>105</v>
      </c>
      <c r="B38" s="119" t="s">
        <v>106</v>
      </c>
      <c r="C38" s="113">
        <v>33.94488250448903</v>
      </c>
      <c r="D38" s="115">
        <v>4348</v>
      </c>
      <c r="E38" s="114">
        <v>4432</v>
      </c>
      <c r="F38" s="114">
        <v>4372</v>
      </c>
      <c r="G38" s="114">
        <v>4511</v>
      </c>
      <c r="H38" s="140">
        <v>4332</v>
      </c>
      <c r="I38" s="115">
        <v>16</v>
      </c>
      <c r="J38" s="116">
        <v>0.36934441366574333</v>
      </c>
    </row>
    <row r="39" spans="1:10" s="110" customFormat="1" ht="13.5" customHeight="1" x14ac:dyDescent="0.2">
      <c r="A39" s="120"/>
      <c r="B39" s="119" t="s">
        <v>107</v>
      </c>
      <c r="C39" s="113">
        <v>66.05511749551097</v>
      </c>
      <c r="D39" s="115">
        <v>8461</v>
      </c>
      <c r="E39" s="114">
        <v>8802</v>
      </c>
      <c r="F39" s="114">
        <v>8717</v>
      </c>
      <c r="G39" s="114">
        <v>8919</v>
      </c>
      <c r="H39" s="140">
        <v>8858</v>
      </c>
      <c r="I39" s="115">
        <v>-397</v>
      </c>
      <c r="J39" s="116">
        <v>-4.481824339580041</v>
      </c>
    </row>
    <row r="40" spans="1:10" s="110" customFormat="1" ht="13.5" customHeight="1" x14ac:dyDescent="0.2">
      <c r="A40" s="118" t="s">
        <v>105</v>
      </c>
      <c r="B40" s="121" t="s">
        <v>108</v>
      </c>
      <c r="C40" s="113">
        <v>17.073932391287375</v>
      </c>
      <c r="D40" s="115">
        <v>2187</v>
      </c>
      <c r="E40" s="114">
        <v>2247</v>
      </c>
      <c r="F40" s="114">
        <v>2168</v>
      </c>
      <c r="G40" s="114">
        <v>2403</v>
      </c>
      <c r="H40" s="140">
        <v>2230</v>
      </c>
      <c r="I40" s="115">
        <v>-43</v>
      </c>
      <c r="J40" s="116">
        <v>-1.9282511210762332</v>
      </c>
    </row>
    <row r="41" spans="1:10" s="110" customFormat="1" ht="13.5" customHeight="1" x14ac:dyDescent="0.2">
      <c r="A41" s="118"/>
      <c r="B41" s="121" t="s">
        <v>109</v>
      </c>
      <c r="C41" s="113">
        <v>38.301194472636425</v>
      </c>
      <c r="D41" s="115">
        <v>4906</v>
      </c>
      <c r="E41" s="114">
        <v>5124</v>
      </c>
      <c r="F41" s="114">
        <v>5111</v>
      </c>
      <c r="G41" s="114">
        <v>5176</v>
      </c>
      <c r="H41" s="140">
        <v>5187</v>
      </c>
      <c r="I41" s="115">
        <v>-281</v>
      </c>
      <c r="J41" s="116">
        <v>-5.4173896279159441</v>
      </c>
    </row>
    <row r="42" spans="1:10" s="110" customFormat="1" ht="13.5" customHeight="1" x14ac:dyDescent="0.2">
      <c r="A42" s="118"/>
      <c r="B42" s="121" t="s">
        <v>110</v>
      </c>
      <c r="C42" s="113">
        <v>18.729018658755564</v>
      </c>
      <c r="D42" s="115">
        <v>2399</v>
      </c>
      <c r="E42" s="114">
        <v>2449</v>
      </c>
      <c r="F42" s="114">
        <v>2418</v>
      </c>
      <c r="G42" s="114">
        <v>2472</v>
      </c>
      <c r="H42" s="140">
        <v>2440</v>
      </c>
      <c r="I42" s="115">
        <v>-41</v>
      </c>
      <c r="J42" s="116">
        <v>-1.680327868852459</v>
      </c>
    </row>
    <row r="43" spans="1:10" s="110" customFormat="1" ht="13.5" customHeight="1" x14ac:dyDescent="0.2">
      <c r="A43" s="120"/>
      <c r="B43" s="121" t="s">
        <v>111</v>
      </c>
      <c r="C43" s="113">
        <v>25.895854477320633</v>
      </c>
      <c r="D43" s="115">
        <v>3317</v>
      </c>
      <c r="E43" s="114">
        <v>3414</v>
      </c>
      <c r="F43" s="114">
        <v>3392</v>
      </c>
      <c r="G43" s="114">
        <v>3379</v>
      </c>
      <c r="H43" s="140">
        <v>3333</v>
      </c>
      <c r="I43" s="115">
        <v>-16</v>
      </c>
      <c r="J43" s="116">
        <v>-0.48004800480048004</v>
      </c>
    </row>
    <row r="44" spans="1:10" s="110" customFormat="1" ht="13.5" customHeight="1" x14ac:dyDescent="0.2">
      <c r="A44" s="120"/>
      <c r="B44" s="121" t="s">
        <v>112</v>
      </c>
      <c r="C44" s="113">
        <v>2.1547349519868844</v>
      </c>
      <c r="D44" s="115">
        <v>276</v>
      </c>
      <c r="E44" s="114">
        <v>275</v>
      </c>
      <c r="F44" s="114">
        <v>294</v>
      </c>
      <c r="G44" s="114">
        <v>270</v>
      </c>
      <c r="H44" s="140">
        <v>263</v>
      </c>
      <c r="I44" s="115">
        <v>13</v>
      </c>
      <c r="J44" s="116">
        <v>4.9429657794676807</v>
      </c>
    </row>
    <row r="45" spans="1:10" s="110" customFormat="1" ht="13.5" customHeight="1" x14ac:dyDescent="0.2">
      <c r="A45" s="118" t="s">
        <v>113</v>
      </c>
      <c r="B45" s="122" t="s">
        <v>116</v>
      </c>
      <c r="C45" s="113">
        <v>82.715278319931301</v>
      </c>
      <c r="D45" s="115">
        <v>10595</v>
      </c>
      <c r="E45" s="114">
        <v>10929</v>
      </c>
      <c r="F45" s="114">
        <v>10820</v>
      </c>
      <c r="G45" s="114">
        <v>11047</v>
      </c>
      <c r="H45" s="140">
        <v>10870</v>
      </c>
      <c r="I45" s="115">
        <v>-275</v>
      </c>
      <c r="J45" s="116">
        <v>-2.5298988040478383</v>
      </c>
    </row>
    <row r="46" spans="1:10" s="110" customFormat="1" ht="13.5" customHeight="1" x14ac:dyDescent="0.2">
      <c r="A46" s="118"/>
      <c r="B46" s="119" t="s">
        <v>117</v>
      </c>
      <c r="C46" s="113">
        <v>16.956827230853307</v>
      </c>
      <c r="D46" s="115">
        <v>2172</v>
      </c>
      <c r="E46" s="114">
        <v>2261</v>
      </c>
      <c r="F46" s="114">
        <v>2227</v>
      </c>
      <c r="G46" s="114">
        <v>2339</v>
      </c>
      <c r="H46" s="140">
        <v>2271</v>
      </c>
      <c r="I46" s="115">
        <v>-99</v>
      </c>
      <c r="J46" s="116">
        <v>-4.3593130779392339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10416</v>
      </c>
      <c r="E48" s="114">
        <v>10824</v>
      </c>
      <c r="F48" s="114">
        <v>10898</v>
      </c>
      <c r="G48" s="114">
        <v>10768</v>
      </c>
      <c r="H48" s="140">
        <v>10523</v>
      </c>
      <c r="I48" s="115">
        <v>-107</v>
      </c>
      <c r="J48" s="116">
        <v>-1.016820298393994</v>
      </c>
    </row>
    <row r="49" spans="1:12" s="110" customFormat="1" ht="13.5" customHeight="1" x14ac:dyDescent="0.2">
      <c r="A49" s="118" t="s">
        <v>105</v>
      </c>
      <c r="B49" s="119" t="s">
        <v>106</v>
      </c>
      <c r="C49" s="113">
        <v>44.873271889400918</v>
      </c>
      <c r="D49" s="115">
        <v>4674</v>
      </c>
      <c r="E49" s="114">
        <v>4806</v>
      </c>
      <c r="F49" s="114">
        <v>4920</v>
      </c>
      <c r="G49" s="114">
        <v>4850</v>
      </c>
      <c r="H49" s="140">
        <v>4683</v>
      </c>
      <c r="I49" s="115">
        <v>-9</v>
      </c>
      <c r="J49" s="116">
        <v>-0.19218449711723254</v>
      </c>
    </row>
    <row r="50" spans="1:12" s="110" customFormat="1" ht="13.5" customHeight="1" x14ac:dyDescent="0.2">
      <c r="A50" s="120"/>
      <c r="B50" s="119" t="s">
        <v>107</v>
      </c>
      <c r="C50" s="113">
        <v>55.126728110599082</v>
      </c>
      <c r="D50" s="115">
        <v>5742</v>
      </c>
      <c r="E50" s="114">
        <v>6018</v>
      </c>
      <c r="F50" s="114">
        <v>5978</v>
      </c>
      <c r="G50" s="114">
        <v>5918</v>
      </c>
      <c r="H50" s="140">
        <v>5840</v>
      </c>
      <c r="I50" s="115">
        <v>-98</v>
      </c>
      <c r="J50" s="116">
        <v>-1.678082191780822</v>
      </c>
    </row>
    <row r="51" spans="1:12" s="110" customFormat="1" ht="13.5" customHeight="1" x14ac:dyDescent="0.2">
      <c r="A51" s="118" t="s">
        <v>105</v>
      </c>
      <c r="B51" s="121" t="s">
        <v>108</v>
      </c>
      <c r="C51" s="113">
        <v>11.607142857142858</v>
      </c>
      <c r="D51" s="115">
        <v>1209</v>
      </c>
      <c r="E51" s="114">
        <v>1282</v>
      </c>
      <c r="F51" s="114">
        <v>1349</v>
      </c>
      <c r="G51" s="114">
        <v>1246</v>
      </c>
      <c r="H51" s="140">
        <v>1246</v>
      </c>
      <c r="I51" s="115">
        <v>-37</v>
      </c>
      <c r="J51" s="116">
        <v>-2.9695024077046548</v>
      </c>
    </row>
    <row r="52" spans="1:12" s="110" customFormat="1" ht="13.5" customHeight="1" x14ac:dyDescent="0.2">
      <c r="A52" s="118"/>
      <c r="B52" s="121" t="s">
        <v>109</v>
      </c>
      <c r="C52" s="113">
        <v>69.316436251920123</v>
      </c>
      <c r="D52" s="115">
        <v>7220</v>
      </c>
      <c r="E52" s="114">
        <v>7561</v>
      </c>
      <c r="F52" s="114">
        <v>7559</v>
      </c>
      <c r="G52" s="114">
        <v>7588</v>
      </c>
      <c r="H52" s="140">
        <v>7416</v>
      </c>
      <c r="I52" s="115">
        <v>-196</v>
      </c>
      <c r="J52" s="116">
        <v>-2.6429341963322548</v>
      </c>
    </row>
    <row r="53" spans="1:12" s="110" customFormat="1" ht="13.5" customHeight="1" x14ac:dyDescent="0.2">
      <c r="A53" s="118"/>
      <c r="B53" s="121" t="s">
        <v>110</v>
      </c>
      <c r="C53" s="113">
        <v>17.924347158218126</v>
      </c>
      <c r="D53" s="115">
        <v>1867</v>
      </c>
      <c r="E53" s="114">
        <v>1867</v>
      </c>
      <c r="F53" s="114">
        <v>1875</v>
      </c>
      <c r="G53" s="114">
        <v>1838</v>
      </c>
      <c r="H53" s="140">
        <v>1774</v>
      </c>
      <c r="I53" s="115">
        <v>93</v>
      </c>
      <c r="J53" s="116">
        <v>5.2423900789177003</v>
      </c>
    </row>
    <row r="54" spans="1:12" s="110" customFormat="1" ht="13.5" customHeight="1" x14ac:dyDescent="0.2">
      <c r="A54" s="120"/>
      <c r="B54" s="121" t="s">
        <v>111</v>
      </c>
      <c r="C54" s="113">
        <v>1.1520737327188939</v>
      </c>
      <c r="D54" s="115">
        <v>120</v>
      </c>
      <c r="E54" s="114">
        <v>114</v>
      </c>
      <c r="F54" s="114">
        <v>115</v>
      </c>
      <c r="G54" s="114">
        <v>96</v>
      </c>
      <c r="H54" s="140">
        <v>87</v>
      </c>
      <c r="I54" s="115">
        <v>33</v>
      </c>
      <c r="J54" s="116">
        <v>37.931034482758619</v>
      </c>
    </row>
    <row r="55" spans="1:12" s="110" customFormat="1" ht="13.5" customHeight="1" x14ac:dyDescent="0.2">
      <c r="A55" s="120"/>
      <c r="B55" s="121" t="s">
        <v>112</v>
      </c>
      <c r="C55" s="113">
        <v>0.37442396313364057</v>
      </c>
      <c r="D55" s="115">
        <v>39</v>
      </c>
      <c r="E55" s="114">
        <v>38</v>
      </c>
      <c r="F55" s="114">
        <v>43</v>
      </c>
      <c r="G55" s="114">
        <v>28</v>
      </c>
      <c r="H55" s="140">
        <v>20</v>
      </c>
      <c r="I55" s="115">
        <v>19</v>
      </c>
      <c r="J55" s="116">
        <v>95</v>
      </c>
    </row>
    <row r="56" spans="1:12" s="110" customFormat="1" ht="13.5" customHeight="1" x14ac:dyDescent="0.2">
      <c r="A56" s="118" t="s">
        <v>113</v>
      </c>
      <c r="B56" s="122" t="s">
        <v>116</v>
      </c>
      <c r="C56" s="113">
        <v>83.246927803379421</v>
      </c>
      <c r="D56" s="115">
        <v>8671</v>
      </c>
      <c r="E56" s="114">
        <v>9035</v>
      </c>
      <c r="F56" s="114">
        <v>9077</v>
      </c>
      <c r="G56" s="114">
        <v>9006</v>
      </c>
      <c r="H56" s="140">
        <v>8857</v>
      </c>
      <c r="I56" s="115">
        <v>-186</v>
      </c>
      <c r="J56" s="116">
        <v>-2.1000338715140567</v>
      </c>
    </row>
    <row r="57" spans="1:12" s="110" customFormat="1" ht="13.5" customHeight="1" x14ac:dyDescent="0.2">
      <c r="A57" s="142"/>
      <c r="B57" s="124" t="s">
        <v>117</v>
      </c>
      <c r="C57" s="125">
        <v>16.753072196620582</v>
      </c>
      <c r="D57" s="143">
        <v>1745</v>
      </c>
      <c r="E57" s="144">
        <v>1789</v>
      </c>
      <c r="F57" s="144">
        <v>1820</v>
      </c>
      <c r="G57" s="144">
        <v>1762</v>
      </c>
      <c r="H57" s="145">
        <v>1666</v>
      </c>
      <c r="I57" s="143">
        <v>79</v>
      </c>
      <c r="J57" s="146">
        <v>4.741896758703481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88778</v>
      </c>
      <c r="E12" s="236">
        <v>89554</v>
      </c>
      <c r="F12" s="114">
        <v>89837</v>
      </c>
      <c r="G12" s="114">
        <v>89146</v>
      </c>
      <c r="H12" s="140">
        <v>89398</v>
      </c>
      <c r="I12" s="115">
        <v>-620</v>
      </c>
      <c r="J12" s="116">
        <v>-0.69352781941430452</v>
      </c>
    </row>
    <row r="13" spans="1:15" s="110" customFormat="1" ht="12" customHeight="1" x14ac:dyDescent="0.2">
      <c r="A13" s="118" t="s">
        <v>105</v>
      </c>
      <c r="B13" s="119" t="s">
        <v>106</v>
      </c>
      <c r="C13" s="113">
        <v>54.872828853995358</v>
      </c>
      <c r="D13" s="115">
        <v>48715</v>
      </c>
      <c r="E13" s="114">
        <v>49160</v>
      </c>
      <c r="F13" s="114">
        <v>49568</v>
      </c>
      <c r="G13" s="114">
        <v>49133</v>
      </c>
      <c r="H13" s="140">
        <v>49298</v>
      </c>
      <c r="I13" s="115">
        <v>-583</v>
      </c>
      <c r="J13" s="116">
        <v>-1.1826037567446954</v>
      </c>
    </row>
    <row r="14" spans="1:15" s="110" customFormat="1" ht="12" customHeight="1" x14ac:dyDescent="0.2">
      <c r="A14" s="118"/>
      <c r="B14" s="119" t="s">
        <v>107</v>
      </c>
      <c r="C14" s="113">
        <v>45.127171146004642</v>
      </c>
      <c r="D14" s="115">
        <v>40063</v>
      </c>
      <c r="E14" s="114">
        <v>40394</v>
      </c>
      <c r="F14" s="114">
        <v>40269</v>
      </c>
      <c r="G14" s="114">
        <v>40013</v>
      </c>
      <c r="H14" s="140">
        <v>40100</v>
      </c>
      <c r="I14" s="115">
        <v>-37</v>
      </c>
      <c r="J14" s="116">
        <v>-9.2269326683291769E-2</v>
      </c>
    </row>
    <row r="15" spans="1:15" s="110" customFormat="1" ht="12" customHeight="1" x14ac:dyDescent="0.2">
      <c r="A15" s="118" t="s">
        <v>105</v>
      </c>
      <c r="B15" s="121" t="s">
        <v>108</v>
      </c>
      <c r="C15" s="113">
        <v>11.153664196084616</v>
      </c>
      <c r="D15" s="115">
        <v>9902</v>
      </c>
      <c r="E15" s="114">
        <v>10373</v>
      </c>
      <c r="F15" s="114">
        <v>10587</v>
      </c>
      <c r="G15" s="114">
        <v>9773</v>
      </c>
      <c r="H15" s="140">
        <v>10170</v>
      </c>
      <c r="I15" s="115">
        <v>-268</v>
      </c>
      <c r="J15" s="116">
        <v>-2.6352015732546707</v>
      </c>
    </row>
    <row r="16" spans="1:15" s="110" customFormat="1" ht="12" customHeight="1" x14ac:dyDescent="0.2">
      <c r="A16" s="118"/>
      <c r="B16" s="121" t="s">
        <v>109</v>
      </c>
      <c r="C16" s="113">
        <v>66.216855527270269</v>
      </c>
      <c r="D16" s="115">
        <v>58786</v>
      </c>
      <c r="E16" s="114">
        <v>59167</v>
      </c>
      <c r="F16" s="114">
        <v>59389</v>
      </c>
      <c r="G16" s="114">
        <v>59685</v>
      </c>
      <c r="H16" s="140">
        <v>59796</v>
      </c>
      <c r="I16" s="115">
        <v>-1010</v>
      </c>
      <c r="J16" s="116">
        <v>-1.6890761923874507</v>
      </c>
    </row>
    <row r="17" spans="1:10" s="110" customFormat="1" ht="12" customHeight="1" x14ac:dyDescent="0.2">
      <c r="A17" s="118"/>
      <c r="B17" s="121" t="s">
        <v>110</v>
      </c>
      <c r="C17" s="113">
        <v>21.323976660884455</v>
      </c>
      <c r="D17" s="115">
        <v>18931</v>
      </c>
      <c r="E17" s="114">
        <v>18891</v>
      </c>
      <c r="F17" s="114">
        <v>18766</v>
      </c>
      <c r="G17" s="114">
        <v>18635</v>
      </c>
      <c r="H17" s="140">
        <v>18410</v>
      </c>
      <c r="I17" s="115">
        <v>521</v>
      </c>
      <c r="J17" s="116">
        <v>2.8299837045084195</v>
      </c>
    </row>
    <row r="18" spans="1:10" s="110" customFormat="1" ht="12" customHeight="1" x14ac:dyDescent="0.2">
      <c r="A18" s="120"/>
      <c r="B18" s="121" t="s">
        <v>111</v>
      </c>
      <c r="C18" s="113">
        <v>1.3055036157606614</v>
      </c>
      <c r="D18" s="115">
        <v>1159</v>
      </c>
      <c r="E18" s="114">
        <v>1123</v>
      </c>
      <c r="F18" s="114">
        <v>1095</v>
      </c>
      <c r="G18" s="114">
        <v>1053</v>
      </c>
      <c r="H18" s="140">
        <v>1022</v>
      </c>
      <c r="I18" s="115">
        <v>137</v>
      </c>
      <c r="J18" s="116">
        <v>13.405088062622308</v>
      </c>
    </row>
    <row r="19" spans="1:10" s="110" customFormat="1" ht="12" customHeight="1" x14ac:dyDescent="0.2">
      <c r="A19" s="120"/>
      <c r="B19" s="121" t="s">
        <v>112</v>
      </c>
      <c r="C19" s="113">
        <v>0.39086260109486587</v>
      </c>
      <c r="D19" s="115">
        <v>347</v>
      </c>
      <c r="E19" s="114">
        <v>307</v>
      </c>
      <c r="F19" s="114">
        <v>305</v>
      </c>
      <c r="G19" s="114">
        <v>253</v>
      </c>
      <c r="H19" s="140">
        <v>240</v>
      </c>
      <c r="I19" s="115">
        <v>107</v>
      </c>
      <c r="J19" s="116">
        <v>44.583333333333336</v>
      </c>
    </row>
    <row r="20" spans="1:10" s="110" customFormat="1" ht="12" customHeight="1" x14ac:dyDescent="0.2">
      <c r="A20" s="118" t="s">
        <v>113</v>
      </c>
      <c r="B20" s="119" t="s">
        <v>181</v>
      </c>
      <c r="C20" s="113">
        <v>73.463020117596699</v>
      </c>
      <c r="D20" s="115">
        <v>65219</v>
      </c>
      <c r="E20" s="114">
        <v>65822</v>
      </c>
      <c r="F20" s="114">
        <v>66324</v>
      </c>
      <c r="G20" s="114">
        <v>65585</v>
      </c>
      <c r="H20" s="140">
        <v>65859</v>
      </c>
      <c r="I20" s="115">
        <v>-640</v>
      </c>
      <c r="J20" s="116">
        <v>-0.97177303026161954</v>
      </c>
    </row>
    <row r="21" spans="1:10" s="110" customFormat="1" ht="12" customHeight="1" x14ac:dyDescent="0.2">
      <c r="A21" s="118"/>
      <c r="B21" s="119" t="s">
        <v>182</v>
      </c>
      <c r="C21" s="113">
        <v>26.536979882403298</v>
      </c>
      <c r="D21" s="115">
        <v>23559</v>
      </c>
      <c r="E21" s="114">
        <v>23732</v>
      </c>
      <c r="F21" s="114">
        <v>23513</v>
      </c>
      <c r="G21" s="114">
        <v>23561</v>
      </c>
      <c r="H21" s="140">
        <v>23539</v>
      </c>
      <c r="I21" s="115">
        <v>20</v>
      </c>
      <c r="J21" s="116">
        <v>8.496537660903182E-2</v>
      </c>
    </row>
    <row r="22" spans="1:10" s="110" customFormat="1" ht="12" customHeight="1" x14ac:dyDescent="0.2">
      <c r="A22" s="118" t="s">
        <v>113</v>
      </c>
      <c r="B22" s="119" t="s">
        <v>116</v>
      </c>
      <c r="C22" s="113">
        <v>82.844848949063959</v>
      </c>
      <c r="D22" s="115">
        <v>73548</v>
      </c>
      <c r="E22" s="114">
        <v>74361</v>
      </c>
      <c r="F22" s="114">
        <v>74616</v>
      </c>
      <c r="G22" s="114">
        <v>74004</v>
      </c>
      <c r="H22" s="140">
        <v>74257</v>
      </c>
      <c r="I22" s="115">
        <v>-709</v>
      </c>
      <c r="J22" s="116">
        <v>-0.95479214080827401</v>
      </c>
    </row>
    <row r="23" spans="1:10" s="110" customFormat="1" ht="12" customHeight="1" x14ac:dyDescent="0.2">
      <c r="A23" s="118"/>
      <c r="B23" s="119" t="s">
        <v>117</v>
      </c>
      <c r="C23" s="113">
        <v>17.11460046407894</v>
      </c>
      <c r="D23" s="115">
        <v>15194</v>
      </c>
      <c r="E23" s="114">
        <v>15157</v>
      </c>
      <c r="F23" s="114">
        <v>15188</v>
      </c>
      <c r="G23" s="114">
        <v>15110</v>
      </c>
      <c r="H23" s="140">
        <v>15105</v>
      </c>
      <c r="I23" s="115">
        <v>89</v>
      </c>
      <c r="J23" s="116">
        <v>0.58920887123469046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105874</v>
      </c>
      <c r="E64" s="236">
        <v>106286</v>
      </c>
      <c r="F64" s="236">
        <v>106799</v>
      </c>
      <c r="G64" s="236">
        <v>105512</v>
      </c>
      <c r="H64" s="140">
        <v>105522</v>
      </c>
      <c r="I64" s="115">
        <v>352</v>
      </c>
      <c r="J64" s="116">
        <v>0.33357972745019998</v>
      </c>
    </row>
    <row r="65" spans="1:12" s="110" customFormat="1" ht="12" customHeight="1" x14ac:dyDescent="0.2">
      <c r="A65" s="118" t="s">
        <v>105</v>
      </c>
      <c r="B65" s="119" t="s">
        <v>106</v>
      </c>
      <c r="C65" s="113">
        <v>55.639722689234375</v>
      </c>
      <c r="D65" s="235">
        <v>58908</v>
      </c>
      <c r="E65" s="236">
        <v>59164</v>
      </c>
      <c r="F65" s="236">
        <v>59701</v>
      </c>
      <c r="G65" s="236">
        <v>58897</v>
      </c>
      <c r="H65" s="140">
        <v>58802</v>
      </c>
      <c r="I65" s="115">
        <v>106</v>
      </c>
      <c r="J65" s="116">
        <v>0.18026597734770927</v>
      </c>
    </row>
    <row r="66" spans="1:12" s="110" customFormat="1" ht="12" customHeight="1" x14ac:dyDescent="0.2">
      <c r="A66" s="118"/>
      <c r="B66" s="119" t="s">
        <v>107</v>
      </c>
      <c r="C66" s="113">
        <v>44.360277310765625</v>
      </c>
      <c r="D66" s="235">
        <v>46966</v>
      </c>
      <c r="E66" s="236">
        <v>47122</v>
      </c>
      <c r="F66" s="236">
        <v>47098</v>
      </c>
      <c r="G66" s="236">
        <v>46615</v>
      </c>
      <c r="H66" s="140">
        <v>46720</v>
      </c>
      <c r="I66" s="115">
        <v>246</v>
      </c>
      <c r="J66" s="116">
        <v>0.52654109589041098</v>
      </c>
    </row>
    <row r="67" spans="1:12" s="110" customFormat="1" ht="12" customHeight="1" x14ac:dyDescent="0.2">
      <c r="A67" s="118" t="s">
        <v>105</v>
      </c>
      <c r="B67" s="121" t="s">
        <v>108</v>
      </c>
      <c r="C67" s="113">
        <v>11.176492812210741</v>
      </c>
      <c r="D67" s="235">
        <v>11833</v>
      </c>
      <c r="E67" s="236">
        <v>12344</v>
      </c>
      <c r="F67" s="236">
        <v>12652</v>
      </c>
      <c r="G67" s="236">
        <v>11834</v>
      </c>
      <c r="H67" s="140">
        <v>12176</v>
      </c>
      <c r="I67" s="115">
        <v>-343</v>
      </c>
      <c r="J67" s="116">
        <v>-2.8170170827858083</v>
      </c>
    </row>
    <row r="68" spans="1:12" s="110" customFormat="1" ht="12" customHeight="1" x14ac:dyDescent="0.2">
      <c r="A68" s="118"/>
      <c r="B68" s="121" t="s">
        <v>109</v>
      </c>
      <c r="C68" s="113">
        <v>66.663203430492857</v>
      </c>
      <c r="D68" s="235">
        <v>70579</v>
      </c>
      <c r="E68" s="236">
        <v>70669</v>
      </c>
      <c r="F68" s="236">
        <v>70984</v>
      </c>
      <c r="G68" s="236">
        <v>70915</v>
      </c>
      <c r="H68" s="140">
        <v>70898</v>
      </c>
      <c r="I68" s="115">
        <v>-319</v>
      </c>
      <c r="J68" s="116">
        <v>-0.44994217044204349</v>
      </c>
    </row>
    <row r="69" spans="1:12" s="110" customFormat="1" ht="12" customHeight="1" x14ac:dyDescent="0.2">
      <c r="A69" s="118"/>
      <c r="B69" s="121" t="s">
        <v>110</v>
      </c>
      <c r="C69" s="113">
        <v>20.974932466894611</v>
      </c>
      <c r="D69" s="235">
        <v>22207</v>
      </c>
      <c r="E69" s="236">
        <v>22048</v>
      </c>
      <c r="F69" s="236">
        <v>21960</v>
      </c>
      <c r="G69" s="236">
        <v>21609</v>
      </c>
      <c r="H69" s="140">
        <v>21340</v>
      </c>
      <c r="I69" s="115">
        <v>867</v>
      </c>
      <c r="J69" s="116">
        <v>4.062792877225867</v>
      </c>
    </row>
    <row r="70" spans="1:12" s="110" customFormat="1" ht="12" customHeight="1" x14ac:dyDescent="0.2">
      <c r="A70" s="120"/>
      <c r="B70" s="121" t="s">
        <v>111</v>
      </c>
      <c r="C70" s="113">
        <v>1.1853712904017983</v>
      </c>
      <c r="D70" s="235">
        <v>1255</v>
      </c>
      <c r="E70" s="236">
        <v>1225</v>
      </c>
      <c r="F70" s="236">
        <v>1203</v>
      </c>
      <c r="G70" s="236">
        <v>1154</v>
      </c>
      <c r="H70" s="140">
        <v>1108</v>
      </c>
      <c r="I70" s="115">
        <v>147</v>
      </c>
      <c r="J70" s="116">
        <v>13.267148014440433</v>
      </c>
    </row>
    <row r="71" spans="1:12" s="110" customFormat="1" ht="12" customHeight="1" x14ac:dyDescent="0.2">
      <c r="A71" s="120"/>
      <c r="B71" s="121" t="s">
        <v>112</v>
      </c>
      <c r="C71" s="113">
        <v>0.36175076033775999</v>
      </c>
      <c r="D71" s="235">
        <v>383</v>
      </c>
      <c r="E71" s="236">
        <v>354</v>
      </c>
      <c r="F71" s="236">
        <v>357</v>
      </c>
      <c r="G71" s="236">
        <v>306</v>
      </c>
      <c r="H71" s="140">
        <v>281</v>
      </c>
      <c r="I71" s="115">
        <v>102</v>
      </c>
      <c r="J71" s="116">
        <v>36.29893238434164</v>
      </c>
    </row>
    <row r="72" spans="1:12" s="110" customFormat="1" ht="12" customHeight="1" x14ac:dyDescent="0.2">
      <c r="A72" s="118" t="s">
        <v>113</v>
      </c>
      <c r="B72" s="119" t="s">
        <v>181</v>
      </c>
      <c r="C72" s="113">
        <v>74.398813684190642</v>
      </c>
      <c r="D72" s="235">
        <v>78769</v>
      </c>
      <c r="E72" s="236">
        <v>79185</v>
      </c>
      <c r="F72" s="236">
        <v>79944</v>
      </c>
      <c r="G72" s="236">
        <v>78950</v>
      </c>
      <c r="H72" s="140">
        <v>79134</v>
      </c>
      <c r="I72" s="115">
        <v>-365</v>
      </c>
      <c r="J72" s="116">
        <v>-0.46124295498774232</v>
      </c>
    </row>
    <row r="73" spans="1:12" s="110" customFormat="1" ht="12" customHeight="1" x14ac:dyDescent="0.2">
      <c r="A73" s="118"/>
      <c r="B73" s="119" t="s">
        <v>182</v>
      </c>
      <c r="C73" s="113">
        <v>25.601186315809358</v>
      </c>
      <c r="D73" s="115">
        <v>27105</v>
      </c>
      <c r="E73" s="114">
        <v>27101</v>
      </c>
      <c r="F73" s="114">
        <v>26855</v>
      </c>
      <c r="G73" s="114">
        <v>26562</v>
      </c>
      <c r="H73" s="140">
        <v>26388</v>
      </c>
      <c r="I73" s="115">
        <v>717</v>
      </c>
      <c r="J73" s="116">
        <v>2.7171441564347432</v>
      </c>
    </row>
    <row r="74" spans="1:12" s="110" customFormat="1" ht="12" customHeight="1" x14ac:dyDescent="0.2">
      <c r="A74" s="118" t="s">
        <v>113</v>
      </c>
      <c r="B74" s="119" t="s">
        <v>116</v>
      </c>
      <c r="C74" s="113">
        <v>82.244932655798408</v>
      </c>
      <c r="D74" s="115">
        <v>87076</v>
      </c>
      <c r="E74" s="114">
        <v>87690</v>
      </c>
      <c r="F74" s="114">
        <v>88124</v>
      </c>
      <c r="G74" s="114">
        <v>87190</v>
      </c>
      <c r="H74" s="140">
        <v>87430</v>
      </c>
      <c r="I74" s="115">
        <v>-354</v>
      </c>
      <c r="J74" s="116">
        <v>-0.40489534484730644</v>
      </c>
    </row>
    <row r="75" spans="1:12" s="110" customFormat="1" ht="12" customHeight="1" x14ac:dyDescent="0.2">
      <c r="A75" s="142"/>
      <c r="B75" s="124" t="s">
        <v>117</v>
      </c>
      <c r="C75" s="125">
        <v>17.706896877420331</v>
      </c>
      <c r="D75" s="143">
        <v>18747</v>
      </c>
      <c r="E75" s="144">
        <v>18548</v>
      </c>
      <c r="F75" s="144">
        <v>18628</v>
      </c>
      <c r="G75" s="144">
        <v>18279</v>
      </c>
      <c r="H75" s="145">
        <v>18050</v>
      </c>
      <c r="I75" s="143">
        <v>697</v>
      </c>
      <c r="J75" s="146">
        <v>3.8614958448753463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88778</v>
      </c>
      <c r="G11" s="114">
        <v>89554</v>
      </c>
      <c r="H11" s="114">
        <v>89837</v>
      </c>
      <c r="I11" s="114">
        <v>89146</v>
      </c>
      <c r="J11" s="140">
        <v>89398</v>
      </c>
      <c r="K11" s="114">
        <v>-620</v>
      </c>
      <c r="L11" s="116">
        <v>-0.69352781941430452</v>
      </c>
    </row>
    <row r="12" spans="1:17" s="110" customFormat="1" ht="24.95" customHeight="1" x14ac:dyDescent="0.2">
      <c r="A12" s="604" t="s">
        <v>185</v>
      </c>
      <c r="B12" s="605"/>
      <c r="C12" s="605"/>
      <c r="D12" s="606"/>
      <c r="E12" s="113">
        <v>54.872828853995358</v>
      </c>
      <c r="F12" s="115">
        <v>48715</v>
      </c>
      <c r="G12" s="114">
        <v>49160</v>
      </c>
      <c r="H12" s="114">
        <v>49568</v>
      </c>
      <c r="I12" s="114">
        <v>49133</v>
      </c>
      <c r="J12" s="140">
        <v>49298</v>
      </c>
      <c r="K12" s="114">
        <v>-583</v>
      </c>
      <c r="L12" s="116">
        <v>-1.1826037567446954</v>
      </c>
    </row>
    <row r="13" spans="1:17" s="110" customFormat="1" ht="15" customHeight="1" x14ac:dyDescent="0.2">
      <c r="A13" s="120"/>
      <c r="B13" s="612" t="s">
        <v>107</v>
      </c>
      <c r="C13" s="612"/>
      <c r="E13" s="113">
        <v>45.127171146004642</v>
      </c>
      <c r="F13" s="115">
        <v>40063</v>
      </c>
      <c r="G13" s="114">
        <v>40394</v>
      </c>
      <c r="H13" s="114">
        <v>40269</v>
      </c>
      <c r="I13" s="114">
        <v>40013</v>
      </c>
      <c r="J13" s="140">
        <v>40100</v>
      </c>
      <c r="K13" s="114">
        <v>-37</v>
      </c>
      <c r="L13" s="116">
        <v>-9.2269326683291769E-2</v>
      </c>
    </row>
    <row r="14" spans="1:17" s="110" customFormat="1" ht="24.95" customHeight="1" x14ac:dyDescent="0.2">
      <c r="A14" s="604" t="s">
        <v>186</v>
      </c>
      <c r="B14" s="605"/>
      <c r="C14" s="605"/>
      <c r="D14" s="606"/>
      <c r="E14" s="113">
        <v>11.153664196084616</v>
      </c>
      <c r="F14" s="115">
        <v>9902</v>
      </c>
      <c r="G14" s="114">
        <v>10373</v>
      </c>
      <c r="H14" s="114">
        <v>10587</v>
      </c>
      <c r="I14" s="114">
        <v>9773</v>
      </c>
      <c r="J14" s="140">
        <v>10170</v>
      </c>
      <c r="K14" s="114">
        <v>-268</v>
      </c>
      <c r="L14" s="116">
        <v>-2.6352015732546707</v>
      </c>
    </row>
    <row r="15" spans="1:17" s="110" customFormat="1" ht="15" customHeight="1" x14ac:dyDescent="0.2">
      <c r="A15" s="120"/>
      <c r="B15" s="119"/>
      <c r="C15" s="258" t="s">
        <v>106</v>
      </c>
      <c r="E15" s="113">
        <v>58.786103817410627</v>
      </c>
      <c r="F15" s="115">
        <v>5821</v>
      </c>
      <c r="G15" s="114">
        <v>6108</v>
      </c>
      <c r="H15" s="114">
        <v>6301</v>
      </c>
      <c r="I15" s="114">
        <v>5772</v>
      </c>
      <c r="J15" s="140">
        <v>6020</v>
      </c>
      <c r="K15" s="114">
        <v>-199</v>
      </c>
      <c r="L15" s="116">
        <v>-3.3056478405315612</v>
      </c>
    </row>
    <row r="16" spans="1:17" s="110" customFormat="1" ht="15" customHeight="1" x14ac:dyDescent="0.2">
      <c r="A16" s="120"/>
      <c r="B16" s="119"/>
      <c r="C16" s="258" t="s">
        <v>107</v>
      </c>
      <c r="E16" s="113">
        <v>41.213896182589373</v>
      </c>
      <c r="F16" s="115">
        <v>4081</v>
      </c>
      <c r="G16" s="114">
        <v>4265</v>
      </c>
      <c r="H16" s="114">
        <v>4286</v>
      </c>
      <c r="I16" s="114">
        <v>4001</v>
      </c>
      <c r="J16" s="140">
        <v>4150</v>
      </c>
      <c r="K16" s="114">
        <v>-69</v>
      </c>
      <c r="L16" s="116">
        <v>-1.6626506024096386</v>
      </c>
    </row>
    <row r="17" spans="1:12" s="110" customFormat="1" ht="15" customHeight="1" x14ac:dyDescent="0.2">
      <c r="A17" s="120"/>
      <c r="B17" s="121" t="s">
        <v>109</v>
      </c>
      <c r="C17" s="258"/>
      <c r="E17" s="113">
        <v>66.216855527270269</v>
      </c>
      <c r="F17" s="115">
        <v>58786</v>
      </c>
      <c r="G17" s="114">
        <v>59167</v>
      </c>
      <c r="H17" s="114">
        <v>59389</v>
      </c>
      <c r="I17" s="114">
        <v>59685</v>
      </c>
      <c r="J17" s="140">
        <v>59796</v>
      </c>
      <c r="K17" s="114">
        <v>-1010</v>
      </c>
      <c r="L17" s="116">
        <v>-1.6890761923874507</v>
      </c>
    </row>
    <row r="18" spans="1:12" s="110" customFormat="1" ht="15" customHeight="1" x14ac:dyDescent="0.2">
      <c r="A18" s="120"/>
      <c r="B18" s="119"/>
      <c r="C18" s="258" t="s">
        <v>106</v>
      </c>
      <c r="E18" s="113">
        <v>55.050522233184772</v>
      </c>
      <c r="F18" s="115">
        <v>32362</v>
      </c>
      <c r="G18" s="114">
        <v>32545</v>
      </c>
      <c r="H18" s="114">
        <v>32826</v>
      </c>
      <c r="I18" s="114">
        <v>33000</v>
      </c>
      <c r="J18" s="140">
        <v>33046</v>
      </c>
      <c r="K18" s="114">
        <v>-684</v>
      </c>
      <c r="L18" s="116">
        <v>-2.0698420383707559</v>
      </c>
    </row>
    <row r="19" spans="1:12" s="110" customFormat="1" ht="15" customHeight="1" x14ac:dyDescent="0.2">
      <c r="A19" s="120"/>
      <c r="B19" s="119"/>
      <c r="C19" s="258" t="s">
        <v>107</v>
      </c>
      <c r="E19" s="113">
        <v>44.949477766815228</v>
      </c>
      <c r="F19" s="115">
        <v>26424</v>
      </c>
      <c r="G19" s="114">
        <v>26622</v>
      </c>
      <c r="H19" s="114">
        <v>26563</v>
      </c>
      <c r="I19" s="114">
        <v>26685</v>
      </c>
      <c r="J19" s="140">
        <v>26750</v>
      </c>
      <c r="K19" s="114">
        <v>-326</v>
      </c>
      <c r="L19" s="116">
        <v>-1.2186915887850467</v>
      </c>
    </row>
    <row r="20" spans="1:12" s="110" customFormat="1" ht="15" customHeight="1" x14ac:dyDescent="0.2">
      <c r="A20" s="120"/>
      <c r="B20" s="121" t="s">
        <v>110</v>
      </c>
      <c r="C20" s="258"/>
      <c r="E20" s="113">
        <v>21.323976660884455</v>
      </c>
      <c r="F20" s="115">
        <v>18931</v>
      </c>
      <c r="G20" s="114">
        <v>18891</v>
      </c>
      <c r="H20" s="114">
        <v>18766</v>
      </c>
      <c r="I20" s="114">
        <v>18635</v>
      </c>
      <c r="J20" s="140">
        <v>18410</v>
      </c>
      <c r="K20" s="114">
        <v>521</v>
      </c>
      <c r="L20" s="116">
        <v>2.8299837045084195</v>
      </c>
    </row>
    <row r="21" spans="1:12" s="110" customFormat="1" ht="15" customHeight="1" x14ac:dyDescent="0.2">
      <c r="A21" s="120"/>
      <c r="B21" s="119"/>
      <c r="C21" s="258" t="s">
        <v>106</v>
      </c>
      <c r="E21" s="113">
        <v>51.698272674449314</v>
      </c>
      <c r="F21" s="115">
        <v>9787</v>
      </c>
      <c r="G21" s="114">
        <v>9791</v>
      </c>
      <c r="H21" s="114">
        <v>9742</v>
      </c>
      <c r="I21" s="114">
        <v>9674</v>
      </c>
      <c r="J21" s="140">
        <v>9566</v>
      </c>
      <c r="K21" s="114">
        <v>221</v>
      </c>
      <c r="L21" s="116">
        <v>2.3102655237298766</v>
      </c>
    </row>
    <row r="22" spans="1:12" s="110" customFormat="1" ht="15" customHeight="1" x14ac:dyDescent="0.2">
      <c r="A22" s="120"/>
      <c r="B22" s="119"/>
      <c r="C22" s="258" t="s">
        <v>107</v>
      </c>
      <c r="E22" s="113">
        <v>48.301727325550686</v>
      </c>
      <c r="F22" s="115">
        <v>9144</v>
      </c>
      <c r="G22" s="114">
        <v>9100</v>
      </c>
      <c r="H22" s="114">
        <v>9024</v>
      </c>
      <c r="I22" s="114">
        <v>8961</v>
      </c>
      <c r="J22" s="140">
        <v>8844</v>
      </c>
      <c r="K22" s="114">
        <v>300</v>
      </c>
      <c r="L22" s="116">
        <v>3.3921302578018997</v>
      </c>
    </row>
    <row r="23" spans="1:12" s="110" customFormat="1" ht="15" customHeight="1" x14ac:dyDescent="0.2">
      <c r="A23" s="120"/>
      <c r="B23" s="121" t="s">
        <v>111</v>
      </c>
      <c r="C23" s="258"/>
      <c r="E23" s="113">
        <v>1.3055036157606614</v>
      </c>
      <c r="F23" s="115">
        <v>1159</v>
      </c>
      <c r="G23" s="114">
        <v>1123</v>
      </c>
      <c r="H23" s="114">
        <v>1095</v>
      </c>
      <c r="I23" s="114">
        <v>1053</v>
      </c>
      <c r="J23" s="140">
        <v>1022</v>
      </c>
      <c r="K23" s="114">
        <v>137</v>
      </c>
      <c r="L23" s="116">
        <v>13.405088062622308</v>
      </c>
    </row>
    <row r="24" spans="1:12" s="110" customFormat="1" ht="15" customHeight="1" x14ac:dyDescent="0.2">
      <c r="A24" s="120"/>
      <c r="B24" s="119"/>
      <c r="C24" s="258" t="s">
        <v>106</v>
      </c>
      <c r="E24" s="113">
        <v>64.279551337359791</v>
      </c>
      <c r="F24" s="115">
        <v>745</v>
      </c>
      <c r="G24" s="114">
        <v>716</v>
      </c>
      <c r="H24" s="114">
        <v>699</v>
      </c>
      <c r="I24" s="114">
        <v>687</v>
      </c>
      <c r="J24" s="140">
        <v>666</v>
      </c>
      <c r="K24" s="114">
        <v>79</v>
      </c>
      <c r="L24" s="116">
        <v>11.861861861861861</v>
      </c>
    </row>
    <row r="25" spans="1:12" s="110" customFormat="1" ht="15" customHeight="1" x14ac:dyDescent="0.2">
      <c r="A25" s="120"/>
      <c r="B25" s="119"/>
      <c r="C25" s="258" t="s">
        <v>107</v>
      </c>
      <c r="E25" s="113">
        <v>35.720448662640209</v>
      </c>
      <c r="F25" s="115">
        <v>414</v>
      </c>
      <c r="G25" s="114">
        <v>407</v>
      </c>
      <c r="H25" s="114">
        <v>396</v>
      </c>
      <c r="I25" s="114">
        <v>366</v>
      </c>
      <c r="J25" s="140">
        <v>356</v>
      </c>
      <c r="K25" s="114">
        <v>58</v>
      </c>
      <c r="L25" s="116">
        <v>16.292134831460675</v>
      </c>
    </row>
    <row r="26" spans="1:12" s="110" customFormat="1" ht="15" customHeight="1" x14ac:dyDescent="0.2">
      <c r="A26" s="120"/>
      <c r="C26" s="121" t="s">
        <v>187</v>
      </c>
      <c r="D26" s="110" t="s">
        <v>188</v>
      </c>
      <c r="E26" s="113">
        <v>0.39086260109486587</v>
      </c>
      <c r="F26" s="115">
        <v>347</v>
      </c>
      <c r="G26" s="114">
        <v>307</v>
      </c>
      <c r="H26" s="114">
        <v>305</v>
      </c>
      <c r="I26" s="114">
        <v>253</v>
      </c>
      <c r="J26" s="140">
        <v>240</v>
      </c>
      <c r="K26" s="114">
        <v>107</v>
      </c>
      <c r="L26" s="116">
        <v>44.583333333333336</v>
      </c>
    </row>
    <row r="27" spans="1:12" s="110" customFormat="1" ht="15" customHeight="1" x14ac:dyDescent="0.2">
      <c r="A27" s="120"/>
      <c r="B27" s="119"/>
      <c r="D27" s="259" t="s">
        <v>106</v>
      </c>
      <c r="E27" s="113">
        <v>58.213256484149859</v>
      </c>
      <c r="F27" s="115">
        <v>202</v>
      </c>
      <c r="G27" s="114">
        <v>172</v>
      </c>
      <c r="H27" s="114">
        <v>169</v>
      </c>
      <c r="I27" s="114">
        <v>144</v>
      </c>
      <c r="J27" s="140">
        <v>132</v>
      </c>
      <c r="K27" s="114">
        <v>70</v>
      </c>
      <c r="L27" s="116">
        <v>53.030303030303031</v>
      </c>
    </row>
    <row r="28" spans="1:12" s="110" customFormat="1" ht="15" customHeight="1" x14ac:dyDescent="0.2">
      <c r="A28" s="120"/>
      <c r="B28" s="119"/>
      <c r="D28" s="259" t="s">
        <v>107</v>
      </c>
      <c r="E28" s="113">
        <v>41.786743515850141</v>
      </c>
      <c r="F28" s="115">
        <v>145</v>
      </c>
      <c r="G28" s="114">
        <v>135</v>
      </c>
      <c r="H28" s="114">
        <v>136</v>
      </c>
      <c r="I28" s="114">
        <v>109</v>
      </c>
      <c r="J28" s="140">
        <v>108</v>
      </c>
      <c r="K28" s="114">
        <v>37</v>
      </c>
      <c r="L28" s="116">
        <v>34.25925925925926</v>
      </c>
    </row>
    <row r="29" spans="1:12" s="110" customFormat="1" ht="24.95" customHeight="1" x14ac:dyDescent="0.2">
      <c r="A29" s="604" t="s">
        <v>189</v>
      </c>
      <c r="B29" s="605"/>
      <c r="C29" s="605"/>
      <c r="D29" s="606"/>
      <c r="E29" s="113">
        <v>82.844848949063959</v>
      </c>
      <c r="F29" s="115">
        <v>73548</v>
      </c>
      <c r="G29" s="114">
        <v>74361</v>
      </c>
      <c r="H29" s="114">
        <v>74616</v>
      </c>
      <c r="I29" s="114">
        <v>74004</v>
      </c>
      <c r="J29" s="140">
        <v>74257</v>
      </c>
      <c r="K29" s="114">
        <v>-709</v>
      </c>
      <c r="L29" s="116">
        <v>-0.95479214080827401</v>
      </c>
    </row>
    <row r="30" spans="1:12" s="110" customFormat="1" ht="15" customHeight="1" x14ac:dyDescent="0.2">
      <c r="A30" s="120"/>
      <c r="B30" s="119"/>
      <c r="C30" s="258" t="s">
        <v>106</v>
      </c>
      <c r="E30" s="113">
        <v>52.730189808016533</v>
      </c>
      <c r="F30" s="115">
        <v>38782</v>
      </c>
      <c r="G30" s="114">
        <v>39255</v>
      </c>
      <c r="H30" s="114">
        <v>39538</v>
      </c>
      <c r="I30" s="114">
        <v>39179</v>
      </c>
      <c r="J30" s="140">
        <v>39327</v>
      </c>
      <c r="K30" s="114">
        <v>-545</v>
      </c>
      <c r="L30" s="116">
        <v>-1.385816360261398</v>
      </c>
    </row>
    <row r="31" spans="1:12" s="110" customFormat="1" ht="15" customHeight="1" x14ac:dyDescent="0.2">
      <c r="A31" s="120"/>
      <c r="B31" s="119"/>
      <c r="C31" s="258" t="s">
        <v>107</v>
      </c>
      <c r="E31" s="113">
        <v>47.269810191983467</v>
      </c>
      <c r="F31" s="115">
        <v>34766</v>
      </c>
      <c r="G31" s="114">
        <v>35106</v>
      </c>
      <c r="H31" s="114">
        <v>35078</v>
      </c>
      <c r="I31" s="114">
        <v>34825</v>
      </c>
      <c r="J31" s="140">
        <v>34930</v>
      </c>
      <c r="K31" s="114">
        <v>-164</v>
      </c>
      <c r="L31" s="116">
        <v>-0.4695104494703693</v>
      </c>
    </row>
    <row r="32" spans="1:12" s="110" customFormat="1" ht="15" customHeight="1" x14ac:dyDescent="0.2">
      <c r="A32" s="120"/>
      <c r="B32" s="119" t="s">
        <v>117</v>
      </c>
      <c r="C32" s="258"/>
      <c r="E32" s="113">
        <v>17.11460046407894</v>
      </c>
      <c r="F32" s="115">
        <v>15194</v>
      </c>
      <c r="G32" s="114">
        <v>15157</v>
      </c>
      <c r="H32" s="114">
        <v>15188</v>
      </c>
      <c r="I32" s="114">
        <v>15110</v>
      </c>
      <c r="J32" s="140">
        <v>15105</v>
      </c>
      <c r="K32" s="114">
        <v>89</v>
      </c>
      <c r="L32" s="116">
        <v>0.58920887123469046</v>
      </c>
    </row>
    <row r="33" spans="1:12" s="110" customFormat="1" ht="15" customHeight="1" x14ac:dyDescent="0.2">
      <c r="A33" s="120"/>
      <c r="B33" s="119"/>
      <c r="C33" s="258" t="s">
        <v>106</v>
      </c>
      <c r="E33" s="113">
        <v>65.216532841911274</v>
      </c>
      <c r="F33" s="115">
        <v>9909</v>
      </c>
      <c r="G33" s="114">
        <v>9880</v>
      </c>
      <c r="H33" s="114">
        <v>10009</v>
      </c>
      <c r="I33" s="114">
        <v>9935</v>
      </c>
      <c r="J33" s="140">
        <v>9949</v>
      </c>
      <c r="K33" s="114">
        <v>-40</v>
      </c>
      <c r="L33" s="116">
        <v>-0.40205045733239519</v>
      </c>
    </row>
    <row r="34" spans="1:12" s="110" customFormat="1" ht="15" customHeight="1" x14ac:dyDescent="0.2">
      <c r="A34" s="120"/>
      <c r="B34" s="119"/>
      <c r="C34" s="258" t="s">
        <v>107</v>
      </c>
      <c r="E34" s="113">
        <v>34.783467158088719</v>
      </c>
      <c r="F34" s="115">
        <v>5285</v>
      </c>
      <c r="G34" s="114">
        <v>5277</v>
      </c>
      <c r="H34" s="114">
        <v>5179</v>
      </c>
      <c r="I34" s="114">
        <v>5175</v>
      </c>
      <c r="J34" s="140">
        <v>5156</v>
      </c>
      <c r="K34" s="114">
        <v>129</v>
      </c>
      <c r="L34" s="116">
        <v>2.5019394879751746</v>
      </c>
    </row>
    <row r="35" spans="1:12" s="110" customFormat="1" ht="24.95" customHeight="1" x14ac:dyDescent="0.2">
      <c r="A35" s="604" t="s">
        <v>190</v>
      </c>
      <c r="B35" s="605"/>
      <c r="C35" s="605"/>
      <c r="D35" s="606"/>
      <c r="E35" s="113">
        <v>73.463020117596699</v>
      </c>
      <c r="F35" s="115">
        <v>65219</v>
      </c>
      <c r="G35" s="114">
        <v>65822</v>
      </c>
      <c r="H35" s="114">
        <v>66324</v>
      </c>
      <c r="I35" s="114">
        <v>65585</v>
      </c>
      <c r="J35" s="140">
        <v>65859</v>
      </c>
      <c r="K35" s="114">
        <v>-640</v>
      </c>
      <c r="L35" s="116">
        <v>-0.97177303026161954</v>
      </c>
    </row>
    <row r="36" spans="1:12" s="110" customFormat="1" ht="15" customHeight="1" x14ac:dyDescent="0.2">
      <c r="A36" s="120"/>
      <c r="B36" s="119"/>
      <c r="C36" s="258" t="s">
        <v>106</v>
      </c>
      <c r="E36" s="113">
        <v>69.444487035986441</v>
      </c>
      <c r="F36" s="115">
        <v>45291</v>
      </c>
      <c r="G36" s="114">
        <v>45684</v>
      </c>
      <c r="H36" s="114">
        <v>46146</v>
      </c>
      <c r="I36" s="114">
        <v>45635</v>
      </c>
      <c r="J36" s="140">
        <v>45759</v>
      </c>
      <c r="K36" s="114">
        <v>-468</v>
      </c>
      <c r="L36" s="116">
        <v>-1.0227496230249786</v>
      </c>
    </row>
    <row r="37" spans="1:12" s="110" customFormat="1" ht="15" customHeight="1" x14ac:dyDescent="0.2">
      <c r="A37" s="120"/>
      <c r="B37" s="119"/>
      <c r="C37" s="258" t="s">
        <v>107</v>
      </c>
      <c r="E37" s="113">
        <v>30.555512964013555</v>
      </c>
      <c r="F37" s="115">
        <v>19928</v>
      </c>
      <c r="G37" s="114">
        <v>20138</v>
      </c>
      <c r="H37" s="114">
        <v>20178</v>
      </c>
      <c r="I37" s="114">
        <v>19950</v>
      </c>
      <c r="J37" s="140">
        <v>20100</v>
      </c>
      <c r="K37" s="114">
        <v>-172</v>
      </c>
      <c r="L37" s="116">
        <v>-0.85572139303482586</v>
      </c>
    </row>
    <row r="38" spans="1:12" s="110" customFormat="1" ht="15" customHeight="1" x14ac:dyDescent="0.2">
      <c r="A38" s="120"/>
      <c r="B38" s="119" t="s">
        <v>182</v>
      </c>
      <c r="C38" s="258"/>
      <c r="E38" s="113">
        <v>26.536979882403298</v>
      </c>
      <c r="F38" s="115">
        <v>23559</v>
      </c>
      <c r="G38" s="114">
        <v>23732</v>
      </c>
      <c r="H38" s="114">
        <v>23513</v>
      </c>
      <c r="I38" s="114">
        <v>23561</v>
      </c>
      <c r="J38" s="140">
        <v>23539</v>
      </c>
      <c r="K38" s="114">
        <v>20</v>
      </c>
      <c r="L38" s="116">
        <v>8.496537660903182E-2</v>
      </c>
    </row>
    <row r="39" spans="1:12" s="110" customFormat="1" ht="15" customHeight="1" x14ac:dyDescent="0.2">
      <c r="A39" s="120"/>
      <c r="B39" s="119"/>
      <c r="C39" s="258" t="s">
        <v>106</v>
      </c>
      <c r="E39" s="113">
        <v>14.533723842268348</v>
      </c>
      <c r="F39" s="115">
        <v>3424</v>
      </c>
      <c r="G39" s="114">
        <v>3476</v>
      </c>
      <c r="H39" s="114">
        <v>3422</v>
      </c>
      <c r="I39" s="114">
        <v>3498</v>
      </c>
      <c r="J39" s="140">
        <v>3539</v>
      </c>
      <c r="K39" s="114">
        <v>-115</v>
      </c>
      <c r="L39" s="116">
        <v>-3.2495055100310823</v>
      </c>
    </row>
    <row r="40" spans="1:12" s="110" customFormat="1" ht="15" customHeight="1" x14ac:dyDescent="0.2">
      <c r="A40" s="120"/>
      <c r="B40" s="119"/>
      <c r="C40" s="258" t="s">
        <v>107</v>
      </c>
      <c r="E40" s="113">
        <v>85.466276157731656</v>
      </c>
      <c r="F40" s="115">
        <v>20135</v>
      </c>
      <c r="G40" s="114">
        <v>20256</v>
      </c>
      <c r="H40" s="114">
        <v>20091</v>
      </c>
      <c r="I40" s="114">
        <v>20063</v>
      </c>
      <c r="J40" s="140">
        <v>20000</v>
      </c>
      <c r="K40" s="114">
        <v>135</v>
      </c>
      <c r="L40" s="116">
        <v>0.67500000000000004</v>
      </c>
    </row>
    <row r="41" spans="1:12" s="110" customFormat="1" ht="24.75" customHeight="1" x14ac:dyDescent="0.2">
      <c r="A41" s="604" t="s">
        <v>518</v>
      </c>
      <c r="B41" s="605"/>
      <c r="C41" s="605"/>
      <c r="D41" s="606"/>
      <c r="E41" s="113">
        <v>5.1240172114713101</v>
      </c>
      <c r="F41" s="115">
        <v>4549</v>
      </c>
      <c r="G41" s="114">
        <v>5082</v>
      </c>
      <c r="H41" s="114">
        <v>5107</v>
      </c>
      <c r="I41" s="114">
        <v>4399</v>
      </c>
      <c r="J41" s="140">
        <v>4545</v>
      </c>
      <c r="K41" s="114">
        <v>4</v>
      </c>
      <c r="L41" s="116">
        <v>8.8008800880088014E-2</v>
      </c>
    </row>
    <row r="42" spans="1:12" s="110" customFormat="1" ht="15" customHeight="1" x14ac:dyDescent="0.2">
      <c r="A42" s="120"/>
      <c r="B42" s="119"/>
      <c r="C42" s="258" t="s">
        <v>106</v>
      </c>
      <c r="E42" s="113">
        <v>60.189052539019563</v>
      </c>
      <c r="F42" s="115">
        <v>2738</v>
      </c>
      <c r="G42" s="114">
        <v>3112</v>
      </c>
      <c r="H42" s="114">
        <v>3147</v>
      </c>
      <c r="I42" s="114">
        <v>2598</v>
      </c>
      <c r="J42" s="140">
        <v>2682</v>
      </c>
      <c r="K42" s="114">
        <v>56</v>
      </c>
      <c r="L42" s="116">
        <v>2.087994034302759</v>
      </c>
    </row>
    <row r="43" spans="1:12" s="110" customFormat="1" ht="15" customHeight="1" x14ac:dyDescent="0.2">
      <c r="A43" s="123"/>
      <c r="B43" s="124"/>
      <c r="C43" s="260" t="s">
        <v>107</v>
      </c>
      <c r="D43" s="261"/>
      <c r="E43" s="125">
        <v>39.810947460980437</v>
      </c>
      <c r="F43" s="143">
        <v>1811</v>
      </c>
      <c r="G43" s="144">
        <v>1970</v>
      </c>
      <c r="H43" s="144">
        <v>1960</v>
      </c>
      <c r="I43" s="144">
        <v>1801</v>
      </c>
      <c r="J43" s="145">
        <v>1863</v>
      </c>
      <c r="K43" s="144">
        <v>-52</v>
      </c>
      <c r="L43" s="146">
        <v>-2.7911969940955448</v>
      </c>
    </row>
    <row r="44" spans="1:12" s="110" customFormat="1" ht="45.75" customHeight="1" x14ac:dyDescent="0.2">
      <c r="A44" s="604" t="s">
        <v>191</v>
      </c>
      <c r="B44" s="605"/>
      <c r="C44" s="605"/>
      <c r="D44" s="606"/>
      <c r="E44" s="113">
        <v>0.93716911847529794</v>
      </c>
      <c r="F44" s="115">
        <v>832</v>
      </c>
      <c r="G44" s="114">
        <v>841</v>
      </c>
      <c r="H44" s="114">
        <v>836</v>
      </c>
      <c r="I44" s="114">
        <v>813</v>
      </c>
      <c r="J44" s="140">
        <v>825</v>
      </c>
      <c r="K44" s="114">
        <v>7</v>
      </c>
      <c r="L44" s="116">
        <v>0.84848484848484851</v>
      </c>
    </row>
    <row r="45" spans="1:12" s="110" customFormat="1" ht="15" customHeight="1" x14ac:dyDescent="0.2">
      <c r="A45" s="120"/>
      <c r="B45" s="119"/>
      <c r="C45" s="258" t="s">
        <v>106</v>
      </c>
      <c r="E45" s="113">
        <v>56.730769230769234</v>
      </c>
      <c r="F45" s="115">
        <v>472</v>
      </c>
      <c r="G45" s="114">
        <v>478</v>
      </c>
      <c r="H45" s="114">
        <v>472</v>
      </c>
      <c r="I45" s="114">
        <v>466</v>
      </c>
      <c r="J45" s="140">
        <v>471</v>
      </c>
      <c r="K45" s="114">
        <v>1</v>
      </c>
      <c r="L45" s="116">
        <v>0.21231422505307856</v>
      </c>
    </row>
    <row r="46" spans="1:12" s="110" customFormat="1" ht="15" customHeight="1" x14ac:dyDescent="0.2">
      <c r="A46" s="123"/>
      <c r="B46" s="124"/>
      <c r="C46" s="260" t="s">
        <v>107</v>
      </c>
      <c r="D46" s="261"/>
      <c r="E46" s="125">
        <v>43.269230769230766</v>
      </c>
      <c r="F46" s="143">
        <v>360</v>
      </c>
      <c r="G46" s="144">
        <v>363</v>
      </c>
      <c r="H46" s="144">
        <v>364</v>
      </c>
      <c r="I46" s="144">
        <v>347</v>
      </c>
      <c r="J46" s="145">
        <v>354</v>
      </c>
      <c r="K46" s="144">
        <v>6</v>
      </c>
      <c r="L46" s="146">
        <v>1.6949152542372881</v>
      </c>
    </row>
    <row r="47" spans="1:12" s="110" customFormat="1" ht="39" customHeight="1" x14ac:dyDescent="0.2">
      <c r="A47" s="604" t="s">
        <v>519</v>
      </c>
      <c r="B47" s="607"/>
      <c r="C47" s="607"/>
      <c r="D47" s="608"/>
      <c r="E47" s="113">
        <v>0.25231476266642638</v>
      </c>
      <c r="F47" s="115">
        <v>224</v>
      </c>
      <c r="G47" s="114">
        <v>242</v>
      </c>
      <c r="H47" s="114">
        <v>214</v>
      </c>
      <c r="I47" s="114">
        <v>201</v>
      </c>
      <c r="J47" s="140">
        <v>222</v>
      </c>
      <c r="K47" s="114">
        <v>2</v>
      </c>
      <c r="L47" s="116">
        <v>0.90090090090090091</v>
      </c>
    </row>
    <row r="48" spans="1:12" s="110" customFormat="1" ht="15" customHeight="1" x14ac:dyDescent="0.2">
      <c r="A48" s="120"/>
      <c r="B48" s="119"/>
      <c r="C48" s="258" t="s">
        <v>106</v>
      </c>
      <c r="E48" s="113">
        <v>37.5</v>
      </c>
      <c r="F48" s="115">
        <v>84</v>
      </c>
      <c r="G48" s="114">
        <v>89</v>
      </c>
      <c r="H48" s="114">
        <v>79</v>
      </c>
      <c r="I48" s="114">
        <v>83</v>
      </c>
      <c r="J48" s="140">
        <v>88</v>
      </c>
      <c r="K48" s="114">
        <v>-4</v>
      </c>
      <c r="L48" s="116">
        <v>-4.5454545454545459</v>
      </c>
    </row>
    <row r="49" spans="1:12" s="110" customFormat="1" ht="15" customHeight="1" x14ac:dyDescent="0.2">
      <c r="A49" s="123"/>
      <c r="B49" s="124"/>
      <c r="C49" s="260" t="s">
        <v>107</v>
      </c>
      <c r="D49" s="261"/>
      <c r="E49" s="125">
        <v>62.5</v>
      </c>
      <c r="F49" s="143">
        <v>140</v>
      </c>
      <c r="G49" s="144">
        <v>153</v>
      </c>
      <c r="H49" s="144">
        <v>135</v>
      </c>
      <c r="I49" s="144">
        <v>118</v>
      </c>
      <c r="J49" s="145">
        <v>134</v>
      </c>
      <c r="K49" s="144">
        <v>6</v>
      </c>
      <c r="L49" s="146">
        <v>4.4776119402985071</v>
      </c>
    </row>
    <row r="50" spans="1:12" s="110" customFormat="1" ht="24.95" customHeight="1" x14ac:dyDescent="0.2">
      <c r="A50" s="609" t="s">
        <v>192</v>
      </c>
      <c r="B50" s="610"/>
      <c r="C50" s="610"/>
      <c r="D50" s="611"/>
      <c r="E50" s="262">
        <v>14.875306945414405</v>
      </c>
      <c r="F50" s="263">
        <v>13206</v>
      </c>
      <c r="G50" s="264">
        <v>13801</v>
      </c>
      <c r="H50" s="264">
        <v>13966</v>
      </c>
      <c r="I50" s="264">
        <v>13172</v>
      </c>
      <c r="J50" s="265">
        <v>13478</v>
      </c>
      <c r="K50" s="263">
        <v>-272</v>
      </c>
      <c r="L50" s="266">
        <v>-2.0181035761982491</v>
      </c>
    </row>
    <row r="51" spans="1:12" s="110" customFormat="1" ht="15" customHeight="1" x14ac:dyDescent="0.2">
      <c r="A51" s="120"/>
      <c r="B51" s="119"/>
      <c r="C51" s="258" t="s">
        <v>106</v>
      </c>
      <c r="E51" s="113">
        <v>56.625776162350448</v>
      </c>
      <c r="F51" s="115">
        <v>7478</v>
      </c>
      <c r="G51" s="114">
        <v>7817</v>
      </c>
      <c r="H51" s="114">
        <v>7995</v>
      </c>
      <c r="I51" s="114">
        <v>7495</v>
      </c>
      <c r="J51" s="140">
        <v>7645</v>
      </c>
      <c r="K51" s="114">
        <v>-167</v>
      </c>
      <c r="L51" s="116">
        <v>-2.1844342707652058</v>
      </c>
    </row>
    <row r="52" spans="1:12" s="110" customFormat="1" ht="15" customHeight="1" x14ac:dyDescent="0.2">
      <c r="A52" s="120"/>
      <c r="B52" s="119"/>
      <c r="C52" s="258" t="s">
        <v>107</v>
      </c>
      <c r="E52" s="113">
        <v>43.374223837649552</v>
      </c>
      <c r="F52" s="115">
        <v>5728</v>
      </c>
      <c r="G52" s="114">
        <v>5984</v>
      </c>
      <c r="H52" s="114">
        <v>5971</v>
      </c>
      <c r="I52" s="114">
        <v>5677</v>
      </c>
      <c r="J52" s="140">
        <v>5833</v>
      </c>
      <c r="K52" s="114">
        <v>-105</v>
      </c>
      <c r="L52" s="116">
        <v>-1.8001028630207441</v>
      </c>
    </row>
    <row r="53" spans="1:12" s="110" customFormat="1" ht="15" customHeight="1" x14ac:dyDescent="0.2">
      <c r="A53" s="120"/>
      <c r="B53" s="119"/>
      <c r="C53" s="258" t="s">
        <v>187</v>
      </c>
      <c r="D53" s="110" t="s">
        <v>193</v>
      </c>
      <c r="E53" s="113">
        <v>25.382401938512796</v>
      </c>
      <c r="F53" s="115">
        <v>3352</v>
      </c>
      <c r="G53" s="114">
        <v>3848</v>
      </c>
      <c r="H53" s="114">
        <v>3957</v>
      </c>
      <c r="I53" s="114">
        <v>3031</v>
      </c>
      <c r="J53" s="140">
        <v>3264</v>
      </c>
      <c r="K53" s="114">
        <v>88</v>
      </c>
      <c r="L53" s="116">
        <v>2.6960784313725492</v>
      </c>
    </row>
    <row r="54" spans="1:12" s="110" customFormat="1" ht="15" customHeight="1" x14ac:dyDescent="0.2">
      <c r="A54" s="120"/>
      <c r="B54" s="119"/>
      <c r="D54" s="267" t="s">
        <v>194</v>
      </c>
      <c r="E54" s="113">
        <v>62.798329355608594</v>
      </c>
      <c r="F54" s="115">
        <v>2105</v>
      </c>
      <c r="G54" s="114">
        <v>2383</v>
      </c>
      <c r="H54" s="114">
        <v>2496</v>
      </c>
      <c r="I54" s="114">
        <v>1873</v>
      </c>
      <c r="J54" s="140">
        <v>2000</v>
      </c>
      <c r="K54" s="114">
        <v>105</v>
      </c>
      <c r="L54" s="116">
        <v>5.25</v>
      </c>
    </row>
    <row r="55" spans="1:12" s="110" customFormat="1" ht="15" customHeight="1" x14ac:dyDescent="0.2">
      <c r="A55" s="120"/>
      <c r="B55" s="119"/>
      <c r="D55" s="267" t="s">
        <v>195</v>
      </c>
      <c r="E55" s="113">
        <v>37.201670644391406</v>
      </c>
      <c r="F55" s="115">
        <v>1247</v>
      </c>
      <c r="G55" s="114">
        <v>1465</v>
      </c>
      <c r="H55" s="114">
        <v>1461</v>
      </c>
      <c r="I55" s="114">
        <v>1158</v>
      </c>
      <c r="J55" s="140">
        <v>1264</v>
      </c>
      <c r="K55" s="114">
        <v>-17</v>
      </c>
      <c r="L55" s="116">
        <v>-1.3449367088607596</v>
      </c>
    </row>
    <row r="56" spans="1:12" s="110" customFormat="1" ht="15" customHeight="1" x14ac:dyDescent="0.2">
      <c r="A56" s="120"/>
      <c r="B56" s="119" t="s">
        <v>196</v>
      </c>
      <c r="C56" s="258"/>
      <c r="E56" s="113">
        <v>65.579310189461353</v>
      </c>
      <c r="F56" s="115">
        <v>58220</v>
      </c>
      <c r="G56" s="114">
        <v>58333</v>
      </c>
      <c r="H56" s="114">
        <v>58577</v>
      </c>
      <c r="I56" s="114">
        <v>58679</v>
      </c>
      <c r="J56" s="140">
        <v>58608</v>
      </c>
      <c r="K56" s="114">
        <v>-388</v>
      </c>
      <c r="L56" s="116">
        <v>-0.66202566202566204</v>
      </c>
    </row>
    <row r="57" spans="1:12" s="110" customFormat="1" ht="15" customHeight="1" x14ac:dyDescent="0.2">
      <c r="A57" s="120"/>
      <c r="B57" s="119"/>
      <c r="C57" s="258" t="s">
        <v>106</v>
      </c>
      <c r="E57" s="113">
        <v>54.153211954654758</v>
      </c>
      <c r="F57" s="115">
        <v>31528</v>
      </c>
      <c r="G57" s="114">
        <v>31617</v>
      </c>
      <c r="H57" s="114">
        <v>31888</v>
      </c>
      <c r="I57" s="114">
        <v>31951</v>
      </c>
      <c r="J57" s="140">
        <v>31964</v>
      </c>
      <c r="K57" s="114">
        <v>-436</v>
      </c>
      <c r="L57" s="116">
        <v>-1.3640345388562132</v>
      </c>
    </row>
    <row r="58" spans="1:12" s="110" customFormat="1" ht="15" customHeight="1" x14ac:dyDescent="0.2">
      <c r="A58" s="120"/>
      <c r="B58" s="119"/>
      <c r="C58" s="258" t="s">
        <v>107</v>
      </c>
      <c r="E58" s="113">
        <v>45.846788045345242</v>
      </c>
      <c r="F58" s="115">
        <v>26692</v>
      </c>
      <c r="G58" s="114">
        <v>26716</v>
      </c>
      <c r="H58" s="114">
        <v>26689</v>
      </c>
      <c r="I58" s="114">
        <v>26728</v>
      </c>
      <c r="J58" s="140">
        <v>26644</v>
      </c>
      <c r="K58" s="114">
        <v>48</v>
      </c>
      <c r="L58" s="116">
        <v>0.18015313016063655</v>
      </c>
    </row>
    <row r="59" spans="1:12" s="110" customFormat="1" ht="15" customHeight="1" x14ac:dyDescent="0.2">
      <c r="A59" s="120"/>
      <c r="B59" s="119"/>
      <c r="C59" s="258" t="s">
        <v>105</v>
      </c>
      <c r="D59" s="110" t="s">
        <v>197</v>
      </c>
      <c r="E59" s="113">
        <v>89.501889385091033</v>
      </c>
      <c r="F59" s="115">
        <v>52108</v>
      </c>
      <c r="G59" s="114">
        <v>52227</v>
      </c>
      <c r="H59" s="114">
        <v>52448</v>
      </c>
      <c r="I59" s="114">
        <v>52616</v>
      </c>
      <c r="J59" s="140">
        <v>52550</v>
      </c>
      <c r="K59" s="114">
        <v>-442</v>
      </c>
      <c r="L59" s="116">
        <v>-0.84110371075166512</v>
      </c>
    </row>
    <row r="60" spans="1:12" s="110" customFormat="1" ht="15" customHeight="1" x14ac:dyDescent="0.2">
      <c r="A60" s="120"/>
      <c r="B60" s="119"/>
      <c r="C60" s="258"/>
      <c r="D60" s="267" t="s">
        <v>198</v>
      </c>
      <c r="E60" s="113">
        <v>51.329930145083289</v>
      </c>
      <c r="F60" s="115">
        <v>26747</v>
      </c>
      <c r="G60" s="114">
        <v>26824</v>
      </c>
      <c r="H60" s="114">
        <v>27066</v>
      </c>
      <c r="I60" s="114">
        <v>27176</v>
      </c>
      <c r="J60" s="140">
        <v>27180</v>
      </c>
      <c r="K60" s="114">
        <v>-433</v>
      </c>
      <c r="L60" s="116">
        <v>-1.5930831493745401</v>
      </c>
    </row>
    <row r="61" spans="1:12" s="110" customFormat="1" ht="15" customHeight="1" x14ac:dyDescent="0.2">
      <c r="A61" s="120"/>
      <c r="B61" s="119"/>
      <c r="C61" s="258"/>
      <c r="D61" s="267" t="s">
        <v>199</v>
      </c>
      <c r="E61" s="113">
        <v>48.670069854916711</v>
      </c>
      <c r="F61" s="115">
        <v>25361</v>
      </c>
      <c r="G61" s="114">
        <v>25403</v>
      </c>
      <c r="H61" s="114">
        <v>25382</v>
      </c>
      <c r="I61" s="114">
        <v>25440</v>
      </c>
      <c r="J61" s="140">
        <v>25370</v>
      </c>
      <c r="K61" s="114">
        <v>-9</v>
      </c>
      <c r="L61" s="116">
        <v>-3.5474970437524636E-2</v>
      </c>
    </row>
    <row r="62" spans="1:12" s="110" customFormat="1" ht="15" customHeight="1" x14ac:dyDescent="0.2">
      <c r="A62" s="120"/>
      <c r="B62" s="119"/>
      <c r="C62" s="258"/>
      <c r="D62" s="258" t="s">
        <v>200</v>
      </c>
      <c r="E62" s="113">
        <v>10.498110614908965</v>
      </c>
      <c r="F62" s="115">
        <v>6112</v>
      </c>
      <c r="G62" s="114">
        <v>6106</v>
      </c>
      <c r="H62" s="114">
        <v>6129</v>
      </c>
      <c r="I62" s="114">
        <v>6063</v>
      </c>
      <c r="J62" s="140">
        <v>6058</v>
      </c>
      <c r="K62" s="114">
        <v>54</v>
      </c>
      <c r="L62" s="116">
        <v>0.89138329481677125</v>
      </c>
    </row>
    <row r="63" spans="1:12" s="110" customFormat="1" ht="15" customHeight="1" x14ac:dyDescent="0.2">
      <c r="A63" s="120"/>
      <c r="B63" s="119"/>
      <c r="C63" s="258"/>
      <c r="D63" s="267" t="s">
        <v>198</v>
      </c>
      <c r="E63" s="113">
        <v>78.22316753926701</v>
      </c>
      <c r="F63" s="115">
        <v>4781</v>
      </c>
      <c r="G63" s="114">
        <v>4793</v>
      </c>
      <c r="H63" s="114">
        <v>4822</v>
      </c>
      <c r="I63" s="114">
        <v>4775</v>
      </c>
      <c r="J63" s="140">
        <v>4784</v>
      </c>
      <c r="K63" s="114">
        <v>-3</v>
      </c>
      <c r="L63" s="116">
        <v>-6.2709030100334448E-2</v>
      </c>
    </row>
    <row r="64" spans="1:12" s="110" customFormat="1" ht="15" customHeight="1" x14ac:dyDescent="0.2">
      <c r="A64" s="120"/>
      <c r="B64" s="119"/>
      <c r="C64" s="258"/>
      <c r="D64" s="267" t="s">
        <v>199</v>
      </c>
      <c r="E64" s="113">
        <v>21.776832460732983</v>
      </c>
      <c r="F64" s="115">
        <v>1331</v>
      </c>
      <c r="G64" s="114">
        <v>1313</v>
      </c>
      <c r="H64" s="114">
        <v>1307</v>
      </c>
      <c r="I64" s="114">
        <v>1288</v>
      </c>
      <c r="J64" s="140">
        <v>1274</v>
      </c>
      <c r="K64" s="114">
        <v>57</v>
      </c>
      <c r="L64" s="116">
        <v>4.4740973312401886</v>
      </c>
    </row>
    <row r="65" spans="1:12" s="110" customFormat="1" ht="15" customHeight="1" x14ac:dyDescent="0.2">
      <c r="A65" s="120"/>
      <c r="B65" s="119" t="s">
        <v>201</v>
      </c>
      <c r="C65" s="258"/>
      <c r="E65" s="113">
        <v>12.231633963369303</v>
      </c>
      <c r="F65" s="115">
        <v>10859</v>
      </c>
      <c r="G65" s="114">
        <v>10840</v>
      </c>
      <c r="H65" s="114">
        <v>10763</v>
      </c>
      <c r="I65" s="114">
        <v>10644</v>
      </c>
      <c r="J65" s="140">
        <v>10551</v>
      </c>
      <c r="K65" s="114">
        <v>308</v>
      </c>
      <c r="L65" s="116">
        <v>2.9191545825040279</v>
      </c>
    </row>
    <row r="66" spans="1:12" s="110" customFormat="1" ht="15" customHeight="1" x14ac:dyDescent="0.2">
      <c r="A66" s="120"/>
      <c r="B66" s="119"/>
      <c r="C66" s="258" t="s">
        <v>106</v>
      </c>
      <c r="E66" s="113">
        <v>54.581453172483656</v>
      </c>
      <c r="F66" s="115">
        <v>5927</v>
      </c>
      <c r="G66" s="114">
        <v>5915</v>
      </c>
      <c r="H66" s="114">
        <v>5881</v>
      </c>
      <c r="I66" s="114">
        <v>5840</v>
      </c>
      <c r="J66" s="140">
        <v>5804</v>
      </c>
      <c r="K66" s="114">
        <v>123</v>
      </c>
      <c r="L66" s="116">
        <v>2.1192281185389388</v>
      </c>
    </row>
    <row r="67" spans="1:12" s="110" customFormat="1" ht="15" customHeight="1" x14ac:dyDescent="0.2">
      <c r="A67" s="120"/>
      <c r="B67" s="119"/>
      <c r="C67" s="258" t="s">
        <v>107</v>
      </c>
      <c r="E67" s="113">
        <v>45.418546827516344</v>
      </c>
      <c r="F67" s="115">
        <v>4932</v>
      </c>
      <c r="G67" s="114">
        <v>4925</v>
      </c>
      <c r="H67" s="114">
        <v>4882</v>
      </c>
      <c r="I67" s="114">
        <v>4804</v>
      </c>
      <c r="J67" s="140">
        <v>4747</v>
      </c>
      <c r="K67" s="114">
        <v>185</v>
      </c>
      <c r="L67" s="116">
        <v>3.8971982304613442</v>
      </c>
    </row>
    <row r="68" spans="1:12" s="110" customFormat="1" ht="15" customHeight="1" x14ac:dyDescent="0.2">
      <c r="A68" s="120"/>
      <c r="B68" s="119"/>
      <c r="C68" s="258" t="s">
        <v>105</v>
      </c>
      <c r="D68" s="110" t="s">
        <v>202</v>
      </c>
      <c r="E68" s="113">
        <v>22.119900543328114</v>
      </c>
      <c r="F68" s="115">
        <v>2402</v>
      </c>
      <c r="G68" s="114">
        <v>2411</v>
      </c>
      <c r="H68" s="114">
        <v>2397</v>
      </c>
      <c r="I68" s="114">
        <v>2318</v>
      </c>
      <c r="J68" s="140">
        <v>2235</v>
      </c>
      <c r="K68" s="114">
        <v>167</v>
      </c>
      <c r="L68" s="116">
        <v>7.4720357941834452</v>
      </c>
    </row>
    <row r="69" spans="1:12" s="110" customFormat="1" ht="15" customHeight="1" x14ac:dyDescent="0.2">
      <c r="A69" s="120"/>
      <c r="B69" s="119"/>
      <c r="C69" s="258"/>
      <c r="D69" s="267" t="s">
        <v>198</v>
      </c>
      <c r="E69" s="113">
        <v>53.538717735220651</v>
      </c>
      <c r="F69" s="115">
        <v>1286</v>
      </c>
      <c r="G69" s="114">
        <v>1285</v>
      </c>
      <c r="H69" s="114">
        <v>1263</v>
      </c>
      <c r="I69" s="114">
        <v>1233</v>
      </c>
      <c r="J69" s="140">
        <v>1200</v>
      </c>
      <c r="K69" s="114">
        <v>86</v>
      </c>
      <c r="L69" s="116">
        <v>7.166666666666667</v>
      </c>
    </row>
    <row r="70" spans="1:12" s="110" customFormat="1" ht="15" customHeight="1" x14ac:dyDescent="0.2">
      <c r="A70" s="120"/>
      <c r="B70" s="119"/>
      <c r="C70" s="258"/>
      <c r="D70" s="267" t="s">
        <v>199</v>
      </c>
      <c r="E70" s="113">
        <v>46.461282264779349</v>
      </c>
      <c r="F70" s="115">
        <v>1116</v>
      </c>
      <c r="G70" s="114">
        <v>1126</v>
      </c>
      <c r="H70" s="114">
        <v>1134</v>
      </c>
      <c r="I70" s="114">
        <v>1085</v>
      </c>
      <c r="J70" s="140">
        <v>1035</v>
      </c>
      <c r="K70" s="114">
        <v>81</v>
      </c>
      <c r="L70" s="116">
        <v>7.8260869565217392</v>
      </c>
    </row>
    <row r="71" spans="1:12" s="110" customFormat="1" ht="15" customHeight="1" x14ac:dyDescent="0.2">
      <c r="A71" s="120"/>
      <c r="B71" s="119"/>
      <c r="C71" s="258"/>
      <c r="D71" s="110" t="s">
        <v>203</v>
      </c>
      <c r="E71" s="113">
        <v>72.53890781839948</v>
      </c>
      <c r="F71" s="115">
        <v>7877</v>
      </c>
      <c r="G71" s="114">
        <v>7844</v>
      </c>
      <c r="H71" s="114">
        <v>7809</v>
      </c>
      <c r="I71" s="114">
        <v>7750</v>
      </c>
      <c r="J71" s="140">
        <v>7753</v>
      </c>
      <c r="K71" s="114">
        <v>124</v>
      </c>
      <c r="L71" s="116">
        <v>1.5993808848187798</v>
      </c>
    </row>
    <row r="72" spans="1:12" s="110" customFormat="1" ht="15" customHeight="1" x14ac:dyDescent="0.2">
      <c r="A72" s="120"/>
      <c r="B72" s="119"/>
      <c r="C72" s="258"/>
      <c r="D72" s="267" t="s">
        <v>198</v>
      </c>
      <c r="E72" s="113">
        <v>54.525834708645426</v>
      </c>
      <c r="F72" s="115">
        <v>4295</v>
      </c>
      <c r="G72" s="114">
        <v>4284</v>
      </c>
      <c r="H72" s="114">
        <v>4293</v>
      </c>
      <c r="I72" s="114">
        <v>4269</v>
      </c>
      <c r="J72" s="140">
        <v>4274</v>
      </c>
      <c r="K72" s="114">
        <v>21</v>
      </c>
      <c r="L72" s="116">
        <v>0.49134300421151145</v>
      </c>
    </row>
    <row r="73" spans="1:12" s="110" customFormat="1" ht="15" customHeight="1" x14ac:dyDescent="0.2">
      <c r="A73" s="120"/>
      <c r="B73" s="119"/>
      <c r="C73" s="258"/>
      <c r="D73" s="267" t="s">
        <v>199</v>
      </c>
      <c r="E73" s="113">
        <v>45.474165291354574</v>
      </c>
      <c r="F73" s="115">
        <v>3582</v>
      </c>
      <c r="G73" s="114">
        <v>3560</v>
      </c>
      <c r="H73" s="114">
        <v>3516</v>
      </c>
      <c r="I73" s="114">
        <v>3481</v>
      </c>
      <c r="J73" s="140">
        <v>3479</v>
      </c>
      <c r="K73" s="114">
        <v>103</v>
      </c>
      <c r="L73" s="116">
        <v>2.9606208680655359</v>
      </c>
    </row>
    <row r="74" spans="1:12" s="110" customFormat="1" ht="15" customHeight="1" x14ac:dyDescent="0.2">
      <c r="A74" s="120"/>
      <c r="B74" s="119"/>
      <c r="C74" s="258"/>
      <c r="D74" s="110" t="s">
        <v>204</v>
      </c>
      <c r="E74" s="113">
        <v>5.3411916382724005</v>
      </c>
      <c r="F74" s="115">
        <v>580</v>
      </c>
      <c r="G74" s="114">
        <v>585</v>
      </c>
      <c r="H74" s="114">
        <v>557</v>
      </c>
      <c r="I74" s="114">
        <v>576</v>
      </c>
      <c r="J74" s="140">
        <v>563</v>
      </c>
      <c r="K74" s="114">
        <v>17</v>
      </c>
      <c r="L74" s="116">
        <v>3.0195381882770871</v>
      </c>
    </row>
    <row r="75" spans="1:12" s="110" customFormat="1" ht="15" customHeight="1" x14ac:dyDescent="0.2">
      <c r="A75" s="120"/>
      <c r="B75" s="119"/>
      <c r="C75" s="258"/>
      <c r="D75" s="267" t="s">
        <v>198</v>
      </c>
      <c r="E75" s="113">
        <v>59.655172413793103</v>
      </c>
      <c r="F75" s="115">
        <v>346</v>
      </c>
      <c r="G75" s="114">
        <v>346</v>
      </c>
      <c r="H75" s="114">
        <v>325</v>
      </c>
      <c r="I75" s="114">
        <v>338</v>
      </c>
      <c r="J75" s="140">
        <v>330</v>
      </c>
      <c r="K75" s="114">
        <v>16</v>
      </c>
      <c r="L75" s="116">
        <v>4.8484848484848486</v>
      </c>
    </row>
    <row r="76" spans="1:12" s="110" customFormat="1" ht="15" customHeight="1" x14ac:dyDescent="0.2">
      <c r="A76" s="120"/>
      <c r="B76" s="119"/>
      <c r="C76" s="258"/>
      <c r="D76" s="267" t="s">
        <v>199</v>
      </c>
      <c r="E76" s="113">
        <v>40.344827586206897</v>
      </c>
      <c r="F76" s="115">
        <v>234</v>
      </c>
      <c r="G76" s="114">
        <v>239</v>
      </c>
      <c r="H76" s="114">
        <v>232</v>
      </c>
      <c r="I76" s="114">
        <v>238</v>
      </c>
      <c r="J76" s="140">
        <v>233</v>
      </c>
      <c r="K76" s="114">
        <v>1</v>
      </c>
      <c r="L76" s="116">
        <v>0.42918454935622319</v>
      </c>
    </row>
    <row r="77" spans="1:12" s="110" customFormat="1" ht="15" customHeight="1" x14ac:dyDescent="0.2">
      <c r="A77" s="534"/>
      <c r="B77" s="119" t="s">
        <v>205</v>
      </c>
      <c r="C77" s="268"/>
      <c r="D77" s="182"/>
      <c r="E77" s="113">
        <v>7.3137489017549395</v>
      </c>
      <c r="F77" s="115">
        <v>6493</v>
      </c>
      <c r="G77" s="114">
        <v>6580</v>
      </c>
      <c r="H77" s="114">
        <v>6531</v>
      </c>
      <c r="I77" s="114">
        <v>6651</v>
      </c>
      <c r="J77" s="140">
        <v>6761</v>
      </c>
      <c r="K77" s="114">
        <v>-268</v>
      </c>
      <c r="L77" s="116">
        <v>-3.9639106641029436</v>
      </c>
    </row>
    <row r="78" spans="1:12" s="110" customFormat="1" ht="15" customHeight="1" x14ac:dyDescent="0.2">
      <c r="A78" s="120"/>
      <c r="B78" s="119"/>
      <c r="C78" s="268" t="s">
        <v>106</v>
      </c>
      <c r="D78" s="182"/>
      <c r="E78" s="113">
        <v>58.24734329277684</v>
      </c>
      <c r="F78" s="115">
        <v>3782</v>
      </c>
      <c r="G78" s="114">
        <v>3811</v>
      </c>
      <c r="H78" s="114">
        <v>3804</v>
      </c>
      <c r="I78" s="114">
        <v>3847</v>
      </c>
      <c r="J78" s="140">
        <v>3885</v>
      </c>
      <c r="K78" s="114">
        <v>-103</v>
      </c>
      <c r="L78" s="116">
        <v>-2.6512226512226511</v>
      </c>
    </row>
    <row r="79" spans="1:12" s="110" customFormat="1" ht="15" customHeight="1" x14ac:dyDescent="0.2">
      <c r="A79" s="123"/>
      <c r="B79" s="124"/>
      <c r="C79" s="260" t="s">
        <v>107</v>
      </c>
      <c r="D79" s="261"/>
      <c r="E79" s="125">
        <v>41.75265670722316</v>
      </c>
      <c r="F79" s="143">
        <v>2711</v>
      </c>
      <c r="G79" s="144">
        <v>2769</v>
      </c>
      <c r="H79" s="144">
        <v>2727</v>
      </c>
      <c r="I79" s="144">
        <v>2804</v>
      </c>
      <c r="J79" s="145">
        <v>2876</v>
      </c>
      <c r="K79" s="144">
        <v>-165</v>
      </c>
      <c r="L79" s="146">
        <v>-5.7371349095966622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88778</v>
      </c>
      <c r="E11" s="114">
        <v>89554</v>
      </c>
      <c r="F11" s="114">
        <v>89837</v>
      </c>
      <c r="G11" s="114">
        <v>89146</v>
      </c>
      <c r="H11" s="140">
        <v>89398</v>
      </c>
      <c r="I11" s="115">
        <v>-620</v>
      </c>
      <c r="J11" s="116">
        <v>-0.69352781941430452</v>
      </c>
    </row>
    <row r="12" spans="1:15" s="110" customFormat="1" ht="24.95" customHeight="1" x14ac:dyDescent="0.2">
      <c r="A12" s="193" t="s">
        <v>132</v>
      </c>
      <c r="B12" s="194" t="s">
        <v>133</v>
      </c>
      <c r="C12" s="113">
        <v>0.30412940142828176</v>
      </c>
      <c r="D12" s="115">
        <v>270</v>
      </c>
      <c r="E12" s="114">
        <v>268</v>
      </c>
      <c r="F12" s="114">
        <v>250</v>
      </c>
      <c r="G12" s="114">
        <v>252</v>
      </c>
      <c r="H12" s="140">
        <v>244</v>
      </c>
      <c r="I12" s="115">
        <v>26</v>
      </c>
      <c r="J12" s="116">
        <v>10.655737704918034</v>
      </c>
    </row>
    <row r="13" spans="1:15" s="110" customFormat="1" ht="24.95" customHeight="1" x14ac:dyDescent="0.2">
      <c r="A13" s="193" t="s">
        <v>134</v>
      </c>
      <c r="B13" s="199" t="s">
        <v>214</v>
      </c>
      <c r="C13" s="113">
        <v>1.0813489828561129</v>
      </c>
      <c r="D13" s="115">
        <v>960</v>
      </c>
      <c r="E13" s="114">
        <v>971</v>
      </c>
      <c r="F13" s="114">
        <v>966</v>
      </c>
      <c r="G13" s="114">
        <v>947</v>
      </c>
      <c r="H13" s="140">
        <v>944</v>
      </c>
      <c r="I13" s="115">
        <v>16</v>
      </c>
      <c r="J13" s="116">
        <v>1.6949152542372881</v>
      </c>
    </row>
    <row r="14" spans="1:15" s="287" customFormat="1" ht="24" customHeight="1" x14ac:dyDescent="0.2">
      <c r="A14" s="193" t="s">
        <v>215</v>
      </c>
      <c r="B14" s="199" t="s">
        <v>137</v>
      </c>
      <c r="C14" s="113">
        <v>30.126833224447498</v>
      </c>
      <c r="D14" s="115">
        <v>26746</v>
      </c>
      <c r="E14" s="114">
        <v>27197</v>
      </c>
      <c r="F14" s="114">
        <v>27469</v>
      </c>
      <c r="G14" s="114">
        <v>27368</v>
      </c>
      <c r="H14" s="140">
        <v>27473</v>
      </c>
      <c r="I14" s="115">
        <v>-727</v>
      </c>
      <c r="J14" s="116">
        <v>-2.646234484766862</v>
      </c>
      <c r="K14" s="110"/>
      <c r="L14" s="110"/>
      <c r="M14" s="110"/>
      <c r="N14" s="110"/>
      <c r="O14" s="110"/>
    </row>
    <row r="15" spans="1:15" s="110" customFormat="1" ht="24.75" customHeight="1" x14ac:dyDescent="0.2">
      <c r="A15" s="193" t="s">
        <v>216</v>
      </c>
      <c r="B15" s="199" t="s">
        <v>217</v>
      </c>
      <c r="C15" s="113">
        <v>4.3738313546148824</v>
      </c>
      <c r="D15" s="115">
        <v>3883</v>
      </c>
      <c r="E15" s="114">
        <v>3966</v>
      </c>
      <c r="F15" s="114">
        <v>4020</v>
      </c>
      <c r="G15" s="114">
        <v>4048</v>
      </c>
      <c r="H15" s="140">
        <v>4046</v>
      </c>
      <c r="I15" s="115">
        <v>-163</v>
      </c>
      <c r="J15" s="116">
        <v>-4.0286702916460699</v>
      </c>
    </row>
    <row r="16" spans="1:15" s="287" customFormat="1" ht="24.95" customHeight="1" x14ac:dyDescent="0.2">
      <c r="A16" s="193" t="s">
        <v>218</v>
      </c>
      <c r="B16" s="199" t="s">
        <v>141</v>
      </c>
      <c r="C16" s="113">
        <v>22.663272432359367</v>
      </c>
      <c r="D16" s="115">
        <v>20120</v>
      </c>
      <c r="E16" s="114">
        <v>20468</v>
      </c>
      <c r="F16" s="114">
        <v>20672</v>
      </c>
      <c r="G16" s="114">
        <v>20615</v>
      </c>
      <c r="H16" s="140">
        <v>20717</v>
      </c>
      <c r="I16" s="115">
        <v>-597</v>
      </c>
      <c r="J16" s="116">
        <v>-2.8816913645798139</v>
      </c>
      <c r="K16" s="110"/>
      <c r="L16" s="110"/>
      <c r="M16" s="110"/>
      <c r="N16" s="110"/>
      <c r="O16" s="110"/>
    </row>
    <row r="17" spans="1:15" s="110" customFormat="1" ht="24.95" customHeight="1" x14ac:dyDescent="0.2">
      <c r="A17" s="193" t="s">
        <v>219</v>
      </c>
      <c r="B17" s="199" t="s">
        <v>220</v>
      </c>
      <c r="C17" s="113">
        <v>3.089729437473248</v>
      </c>
      <c r="D17" s="115">
        <v>2743</v>
      </c>
      <c r="E17" s="114">
        <v>2763</v>
      </c>
      <c r="F17" s="114">
        <v>2777</v>
      </c>
      <c r="G17" s="114">
        <v>2705</v>
      </c>
      <c r="H17" s="140">
        <v>2710</v>
      </c>
      <c r="I17" s="115">
        <v>33</v>
      </c>
      <c r="J17" s="116">
        <v>1.2177121771217712</v>
      </c>
    </row>
    <row r="18" spans="1:15" s="287" customFormat="1" ht="24.95" customHeight="1" x14ac:dyDescent="0.2">
      <c r="A18" s="201" t="s">
        <v>144</v>
      </c>
      <c r="B18" s="202" t="s">
        <v>145</v>
      </c>
      <c r="C18" s="113">
        <v>9.9168712969429365</v>
      </c>
      <c r="D18" s="115">
        <v>8804</v>
      </c>
      <c r="E18" s="114">
        <v>8754</v>
      </c>
      <c r="F18" s="114">
        <v>8749</v>
      </c>
      <c r="G18" s="114">
        <v>8438</v>
      </c>
      <c r="H18" s="140">
        <v>8364</v>
      </c>
      <c r="I18" s="115">
        <v>440</v>
      </c>
      <c r="J18" s="116">
        <v>5.2606408417025348</v>
      </c>
      <c r="K18" s="110"/>
      <c r="L18" s="110"/>
      <c r="M18" s="110"/>
      <c r="N18" s="110"/>
      <c r="O18" s="110"/>
    </row>
    <row r="19" spans="1:15" s="110" customFormat="1" ht="24.95" customHeight="1" x14ac:dyDescent="0.2">
      <c r="A19" s="193" t="s">
        <v>146</v>
      </c>
      <c r="B19" s="199" t="s">
        <v>147</v>
      </c>
      <c r="C19" s="113">
        <v>13.966297956700984</v>
      </c>
      <c r="D19" s="115">
        <v>12399</v>
      </c>
      <c r="E19" s="114">
        <v>12480</v>
      </c>
      <c r="F19" s="114">
        <v>12530</v>
      </c>
      <c r="G19" s="114">
        <v>12343</v>
      </c>
      <c r="H19" s="140">
        <v>12383</v>
      </c>
      <c r="I19" s="115">
        <v>16</v>
      </c>
      <c r="J19" s="116">
        <v>0.12920939998384884</v>
      </c>
    </row>
    <row r="20" spans="1:15" s="287" customFormat="1" ht="24.95" customHeight="1" x14ac:dyDescent="0.2">
      <c r="A20" s="193" t="s">
        <v>148</v>
      </c>
      <c r="B20" s="199" t="s">
        <v>149</v>
      </c>
      <c r="C20" s="113">
        <v>4.0573114960913736</v>
      </c>
      <c r="D20" s="115">
        <v>3602</v>
      </c>
      <c r="E20" s="114">
        <v>3639</v>
      </c>
      <c r="F20" s="114">
        <v>3549</v>
      </c>
      <c r="G20" s="114">
        <v>3817</v>
      </c>
      <c r="H20" s="140">
        <v>3793</v>
      </c>
      <c r="I20" s="115">
        <v>-191</v>
      </c>
      <c r="J20" s="116">
        <v>-5.0355918797785391</v>
      </c>
      <c r="K20" s="110"/>
      <c r="L20" s="110"/>
      <c r="M20" s="110"/>
      <c r="N20" s="110"/>
      <c r="O20" s="110"/>
    </row>
    <row r="21" spans="1:15" s="110" customFormat="1" ht="24.95" customHeight="1" x14ac:dyDescent="0.2">
      <c r="A21" s="201" t="s">
        <v>150</v>
      </c>
      <c r="B21" s="202" t="s">
        <v>151</v>
      </c>
      <c r="C21" s="113">
        <v>2.1908580954741042</v>
      </c>
      <c r="D21" s="115">
        <v>1945</v>
      </c>
      <c r="E21" s="114">
        <v>1953</v>
      </c>
      <c r="F21" s="114">
        <v>1932</v>
      </c>
      <c r="G21" s="114">
        <v>1931</v>
      </c>
      <c r="H21" s="140">
        <v>1900</v>
      </c>
      <c r="I21" s="115">
        <v>45</v>
      </c>
      <c r="J21" s="116">
        <v>2.3684210526315788</v>
      </c>
    </row>
    <row r="22" spans="1:15" s="110" customFormat="1" ht="24.95" customHeight="1" x14ac:dyDescent="0.2">
      <c r="A22" s="201" t="s">
        <v>152</v>
      </c>
      <c r="B22" s="199" t="s">
        <v>153</v>
      </c>
      <c r="C22" s="113">
        <v>1.8540629435220437</v>
      </c>
      <c r="D22" s="115">
        <v>1646</v>
      </c>
      <c r="E22" s="114">
        <v>1608</v>
      </c>
      <c r="F22" s="114">
        <v>1591</v>
      </c>
      <c r="G22" s="114">
        <v>1511</v>
      </c>
      <c r="H22" s="140">
        <v>1494</v>
      </c>
      <c r="I22" s="115">
        <v>152</v>
      </c>
      <c r="J22" s="116">
        <v>10.174029451137885</v>
      </c>
    </row>
    <row r="23" spans="1:15" s="110" customFormat="1" ht="24.95" customHeight="1" x14ac:dyDescent="0.2">
      <c r="A23" s="193" t="s">
        <v>154</v>
      </c>
      <c r="B23" s="199" t="s">
        <v>155</v>
      </c>
      <c r="C23" s="113">
        <v>2.3767149519024984</v>
      </c>
      <c r="D23" s="115">
        <v>2110</v>
      </c>
      <c r="E23" s="114">
        <v>2125</v>
      </c>
      <c r="F23" s="114">
        <v>2127</v>
      </c>
      <c r="G23" s="114">
        <v>2123</v>
      </c>
      <c r="H23" s="140">
        <v>2131</v>
      </c>
      <c r="I23" s="115">
        <v>-21</v>
      </c>
      <c r="J23" s="116">
        <v>-0.98545283904270298</v>
      </c>
    </row>
    <row r="24" spans="1:15" s="110" customFormat="1" ht="24.95" customHeight="1" x14ac:dyDescent="0.2">
      <c r="A24" s="193" t="s">
        <v>156</v>
      </c>
      <c r="B24" s="199" t="s">
        <v>221</v>
      </c>
      <c r="C24" s="113">
        <v>7.058054923517088</v>
      </c>
      <c r="D24" s="115">
        <v>6266</v>
      </c>
      <c r="E24" s="114">
        <v>6286</v>
      </c>
      <c r="F24" s="114">
        <v>6404</v>
      </c>
      <c r="G24" s="114">
        <v>6412</v>
      </c>
      <c r="H24" s="140">
        <v>6467</v>
      </c>
      <c r="I24" s="115">
        <v>-201</v>
      </c>
      <c r="J24" s="116">
        <v>-3.1080872119993814</v>
      </c>
    </row>
    <row r="25" spans="1:15" s="110" customFormat="1" ht="24.95" customHeight="1" x14ac:dyDescent="0.2">
      <c r="A25" s="193" t="s">
        <v>222</v>
      </c>
      <c r="B25" s="204" t="s">
        <v>159</v>
      </c>
      <c r="C25" s="113">
        <v>2.4093807024262768</v>
      </c>
      <c r="D25" s="115">
        <v>2139</v>
      </c>
      <c r="E25" s="114">
        <v>2258</v>
      </c>
      <c r="F25" s="114">
        <v>2212</v>
      </c>
      <c r="G25" s="114">
        <v>2125</v>
      </c>
      <c r="H25" s="140">
        <v>2220</v>
      </c>
      <c r="I25" s="115">
        <v>-81</v>
      </c>
      <c r="J25" s="116">
        <v>-3.6486486486486487</v>
      </c>
    </row>
    <row r="26" spans="1:15" s="110" customFormat="1" ht="24.95" customHeight="1" x14ac:dyDescent="0.2">
      <c r="A26" s="201">
        <v>782.78300000000002</v>
      </c>
      <c r="B26" s="203" t="s">
        <v>160</v>
      </c>
      <c r="C26" s="113">
        <v>1.3449277974272906</v>
      </c>
      <c r="D26" s="115">
        <v>1194</v>
      </c>
      <c r="E26" s="114">
        <v>1263</v>
      </c>
      <c r="F26" s="114">
        <v>1514</v>
      </c>
      <c r="G26" s="114">
        <v>1574</v>
      </c>
      <c r="H26" s="140">
        <v>1636</v>
      </c>
      <c r="I26" s="115">
        <v>-442</v>
      </c>
      <c r="J26" s="116">
        <v>-27.017114914425427</v>
      </c>
    </row>
    <row r="27" spans="1:15" s="110" customFormat="1" ht="24.95" customHeight="1" x14ac:dyDescent="0.2">
      <c r="A27" s="193" t="s">
        <v>161</v>
      </c>
      <c r="B27" s="199" t="s">
        <v>223</v>
      </c>
      <c r="C27" s="113">
        <v>6.0465430624704322</v>
      </c>
      <c r="D27" s="115">
        <v>5368</v>
      </c>
      <c r="E27" s="114">
        <v>5371</v>
      </c>
      <c r="F27" s="114">
        <v>5346</v>
      </c>
      <c r="G27" s="114">
        <v>5225</v>
      </c>
      <c r="H27" s="140">
        <v>5210</v>
      </c>
      <c r="I27" s="115">
        <v>158</v>
      </c>
      <c r="J27" s="116">
        <v>3.0326295585412666</v>
      </c>
    </row>
    <row r="28" spans="1:15" s="110" customFormat="1" ht="24.95" customHeight="1" x14ac:dyDescent="0.2">
      <c r="A28" s="193" t="s">
        <v>163</v>
      </c>
      <c r="B28" s="199" t="s">
        <v>164</v>
      </c>
      <c r="C28" s="113">
        <v>1.8844758836648718</v>
      </c>
      <c r="D28" s="115">
        <v>1673</v>
      </c>
      <c r="E28" s="114">
        <v>1667</v>
      </c>
      <c r="F28" s="114">
        <v>1651</v>
      </c>
      <c r="G28" s="114">
        <v>1667</v>
      </c>
      <c r="H28" s="140">
        <v>1691</v>
      </c>
      <c r="I28" s="115">
        <v>-18</v>
      </c>
      <c r="J28" s="116">
        <v>-1.0644589000591367</v>
      </c>
    </row>
    <row r="29" spans="1:15" s="110" customFormat="1" ht="24.95" customHeight="1" x14ac:dyDescent="0.2">
      <c r="A29" s="193">
        <v>86</v>
      </c>
      <c r="B29" s="199" t="s">
        <v>165</v>
      </c>
      <c r="C29" s="113">
        <v>7.0772038117551643</v>
      </c>
      <c r="D29" s="115">
        <v>6283</v>
      </c>
      <c r="E29" s="114">
        <v>6317</v>
      </c>
      <c r="F29" s="114">
        <v>6228</v>
      </c>
      <c r="G29" s="114">
        <v>6137</v>
      </c>
      <c r="H29" s="140">
        <v>6174</v>
      </c>
      <c r="I29" s="115">
        <v>109</v>
      </c>
      <c r="J29" s="116">
        <v>1.7654680919987042</v>
      </c>
    </row>
    <row r="30" spans="1:15" s="110" customFormat="1" ht="24.95" customHeight="1" x14ac:dyDescent="0.2">
      <c r="A30" s="193">
        <v>87.88</v>
      </c>
      <c r="B30" s="204" t="s">
        <v>166</v>
      </c>
      <c r="C30" s="113">
        <v>5.8809614994705894</v>
      </c>
      <c r="D30" s="115">
        <v>5221</v>
      </c>
      <c r="E30" s="114">
        <v>5243</v>
      </c>
      <c r="F30" s="114">
        <v>5153</v>
      </c>
      <c r="G30" s="114">
        <v>5119</v>
      </c>
      <c r="H30" s="140">
        <v>5133</v>
      </c>
      <c r="I30" s="115">
        <v>88</v>
      </c>
      <c r="J30" s="116">
        <v>1.7143970387687513</v>
      </c>
    </row>
    <row r="31" spans="1:15" s="110" customFormat="1" ht="24.95" customHeight="1" x14ac:dyDescent="0.2">
      <c r="A31" s="193" t="s">
        <v>167</v>
      </c>
      <c r="B31" s="199" t="s">
        <v>168</v>
      </c>
      <c r="C31" s="113">
        <v>2.4240239699024535</v>
      </c>
      <c r="D31" s="115">
        <v>2152</v>
      </c>
      <c r="E31" s="114">
        <v>2154</v>
      </c>
      <c r="F31" s="114">
        <v>2166</v>
      </c>
      <c r="G31" s="114">
        <v>2157</v>
      </c>
      <c r="H31" s="140">
        <v>2141</v>
      </c>
      <c r="I31" s="115">
        <v>11</v>
      </c>
      <c r="J31" s="116">
        <v>0.51377860812704346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0.30412940142828176</v>
      </c>
      <c r="D34" s="115">
        <v>270</v>
      </c>
      <c r="E34" s="114">
        <v>268</v>
      </c>
      <c r="F34" s="114">
        <v>250</v>
      </c>
      <c r="G34" s="114">
        <v>252</v>
      </c>
      <c r="H34" s="140">
        <v>244</v>
      </c>
      <c r="I34" s="115">
        <v>26</v>
      </c>
      <c r="J34" s="116">
        <v>10.655737704918034</v>
      </c>
    </row>
    <row r="35" spans="1:10" s="110" customFormat="1" ht="24.95" customHeight="1" x14ac:dyDescent="0.2">
      <c r="A35" s="292" t="s">
        <v>171</v>
      </c>
      <c r="B35" s="293" t="s">
        <v>172</v>
      </c>
      <c r="C35" s="113">
        <v>41.125053504246544</v>
      </c>
      <c r="D35" s="115">
        <v>36510</v>
      </c>
      <c r="E35" s="114">
        <v>36922</v>
      </c>
      <c r="F35" s="114">
        <v>37184</v>
      </c>
      <c r="G35" s="114">
        <v>36753</v>
      </c>
      <c r="H35" s="140">
        <v>36781</v>
      </c>
      <c r="I35" s="115">
        <v>-271</v>
      </c>
      <c r="J35" s="116">
        <v>-0.73679345314156763</v>
      </c>
    </row>
    <row r="36" spans="1:10" s="110" customFormat="1" ht="24.95" customHeight="1" x14ac:dyDescent="0.2">
      <c r="A36" s="294" t="s">
        <v>173</v>
      </c>
      <c r="B36" s="295" t="s">
        <v>174</v>
      </c>
      <c r="C36" s="125">
        <v>58.570817094325172</v>
      </c>
      <c r="D36" s="143">
        <v>51998</v>
      </c>
      <c r="E36" s="144">
        <v>52364</v>
      </c>
      <c r="F36" s="144">
        <v>52403</v>
      </c>
      <c r="G36" s="144">
        <v>52141</v>
      </c>
      <c r="H36" s="145">
        <v>52373</v>
      </c>
      <c r="I36" s="143">
        <v>-375</v>
      </c>
      <c r="J36" s="146">
        <v>-0.71601779542894239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2020-09-25T09:47:03Z</dcterms:created>
  <dcterms:modified xsi:type="dcterms:W3CDTF">2020-09-28T08:09:39Z</dcterms:modified>
</cp:coreProperties>
</file>