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I74" i="24"/>
  <c r="G74" i="24"/>
  <c r="F74" i="24"/>
  <c r="E74" i="24"/>
  <c r="L73" i="24"/>
  <c r="H73" i="24" s="1"/>
  <c r="I73" i="24" s="1"/>
  <c r="G73" i="24"/>
  <c r="F73" i="24"/>
  <c r="E73" i="24"/>
  <c r="L72" i="24"/>
  <c r="H72" i="24" s="1"/>
  <c r="I72" i="24"/>
  <c r="G72" i="24"/>
  <c r="F72" i="24"/>
  <c r="E72" i="24"/>
  <c r="L71" i="24"/>
  <c r="H71" i="24" s="1"/>
  <c r="I71" i="24" s="1"/>
  <c r="G71" i="24"/>
  <c r="F71" i="24"/>
  <c r="E71" i="24"/>
  <c r="L70" i="24"/>
  <c r="H70" i="24" s="1"/>
  <c r="I70" i="24"/>
  <c r="G70" i="24"/>
  <c r="F70" i="24"/>
  <c r="E70" i="24"/>
  <c r="L69" i="24"/>
  <c r="H69" i="24" s="1"/>
  <c r="G69" i="24"/>
  <c r="F69" i="24"/>
  <c r="E69" i="24"/>
  <c r="L68" i="24"/>
  <c r="H68" i="24" s="1"/>
  <c r="I68" i="24"/>
  <c r="G68" i="24"/>
  <c r="F68" i="24"/>
  <c r="E68" i="24"/>
  <c r="L67" i="24"/>
  <c r="H67" i="24" s="1"/>
  <c r="I67" i="24" s="1"/>
  <c r="G67" i="24"/>
  <c r="F67" i="24"/>
  <c r="E67" i="24"/>
  <c r="L66" i="24"/>
  <c r="H66" i="24" s="1"/>
  <c r="I66" i="24"/>
  <c r="G66" i="24"/>
  <c r="F66" i="24"/>
  <c r="E66" i="24"/>
  <c r="L65" i="24"/>
  <c r="H65" i="24" s="1"/>
  <c r="I65" i="24" s="1"/>
  <c r="G65" i="24"/>
  <c r="F65" i="24"/>
  <c r="E65" i="24"/>
  <c r="L64" i="24"/>
  <c r="H64" i="24" s="1"/>
  <c r="I64" i="24"/>
  <c r="G64" i="24"/>
  <c r="F64" i="24"/>
  <c r="E64" i="24"/>
  <c r="L63" i="24"/>
  <c r="H63" i="24" s="1"/>
  <c r="I63" i="24" s="1"/>
  <c r="G63" i="24"/>
  <c r="F63" i="24"/>
  <c r="E63" i="24"/>
  <c r="L62" i="24"/>
  <c r="H62" i="24" s="1"/>
  <c r="I62" i="24"/>
  <c r="G62" i="24"/>
  <c r="F62" i="24"/>
  <c r="E62" i="24"/>
  <c r="L61" i="24"/>
  <c r="H61" i="24" s="1"/>
  <c r="G61" i="24"/>
  <c r="F61" i="24"/>
  <c r="E61" i="24"/>
  <c r="L60" i="24"/>
  <c r="H60" i="24" s="1"/>
  <c r="I60" i="24"/>
  <c r="G60" i="24"/>
  <c r="F60" i="24"/>
  <c r="E60" i="24"/>
  <c r="L59" i="24"/>
  <c r="H59" i="24" s="1"/>
  <c r="I59" i="24" s="1"/>
  <c r="G59" i="24"/>
  <c r="F59" i="24"/>
  <c r="E59" i="24"/>
  <c r="L58" i="24"/>
  <c r="H58" i="24" s="1"/>
  <c r="I58" i="24"/>
  <c r="G58" i="24"/>
  <c r="F58" i="24"/>
  <c r="E58" i="24"/>
  <c r="L57" i="24"/>
  <c r="H57" i="24" s="1"/>
  <c r="I57" i="24" s="1"/>
  <c r="G57" i="24"/>
  <c r="F57" i="24"/>
  <c r="E57" i="24"/>
  <c r="L56" i="24"/>
  <c r="H56" i="24" s="1"/>
  <c r="I56" i="24"/>
  <c r="G56" i="24"/>
  <c r="F56" i="24"/>
  <c r="E56" i="24"/>
  <c r="L55" i="24"/>
  <c r="H55" i="24" s="1"/>
  <c r="I55" i="24" s="1"/>
  <c r="G55" i="24"/>
  <c r="F55" i="24"/>
  <c r="E55" i="24"/>
  <c r="L54" i="24"/>
  <c r="H54" i="24" s="1"/>
  <c r="I54" i="24" s="1"/>
  <c r="G54" i="24"/>
  <c r="F54" i="24"/>
  <c r="E54" i="24"/>
  <c r="L53" i="24"/>
  <c r="H53" i="24" s="1"/>
  <c r="G53" i="24"/>
  <c r="F53" i="24"/>
  <c r="E53" i="24"/>
  <c r="L52" i="24"/>
  <c r="H52" i="24" s="1"/>
  <c r="I52" i="24"/>
  <c r="G52" i="24"/>
  <c r="F52" i="24"/>
  <c r="E52" i="24"/>
  <c r="L51" i="24"/>
  <c r="H51" i="24" s="1"/>
  <c r="I51" i="24" s="1"/>
  <c r="G51" i="24"/>
  <c r="F51" i="24"/>
  <c r="E51" i="24"/>
  <c r="L44" i="24"/>
  <c r="I44" i="24"/>
  <c r="F44" i="24"/>
  <c r="D44" i="24"/>
  <c r="C44" i="24"/>
  <c r="M44" i="24" s="1"/>
  <c r="B44" i="24"/>
  <c r="K44" i="24" s="1"/>
  <c r="M43" i="24"/>
  <c r="J43" i="24"/>
  <c r="G43" i="24"/>
  <c r="E43" i="24"/>
  <c r="C43" i="24"/>
  <c r="I43" i="24" s="1"/>
  <c r="B43" i="24"/>
  <c r="L42" i="24"/>
  <c r="K42" i="24"/>
  <c r="I42" i="24"/>
  <c r="F42" i="24"/>
  <c r="D42" i="24"/>
  <c r="C42" i="24"/>
  <c r="M42" i="24" s="1"/>
  <c r="B42" i="24"/>
  <c r="J42" i="24" s="1"/>
  <c r="M41" i="24"/>
  <c r="J41" i="24"/>
  <c r="G41" i="24"/>
  <c r="E41" i="24"/>
  <c r="C41" i="24"/>
  <c r="I41" i="24" s="1"/>
  <c r="B41" i="24"/>
  <c r="L40" i="24"/>
  <c r="K40" i="24"/>
  <c r="I40" i="24"/>
  <c r="F40" i="24"/>
  <c r="D40" i="24"/>
  <c r="C40" i="24"/>
  <c r="M40" i="24" s="1"/>
  <c r="B40" i="24"/>
  <c r="J40" i="24" s="1"/>
  <c r="M36" i="24"/>
  <c r="L36" i="24"/>
  <c r="K36" i="24"/>
  <c r="J36" i="24"/>
  <c r="I36" i="24"/>
  <c r="H36" i="24"/>
  <c r="G36" i="24"/>
  <c r="F36" i="24"/>
  <c r="E36" i="24"/>
  <c r="D36" i="24"/>
  <c r="K57" i="15"/>
  <c r="L57" i="15" s="1"/>
  <c r="C38" i="24"/>
  <c r="C37" i="24"/>
  <c r="C35" i="24"/>
  <c r="C34" i="24"/>
  <c r="L34" i="24" s="1"/>
  <c r="C33" i="24"/>
  <c r="C32" i="24"/>
  <c r="L32" i="24" s="1"/>
  <c r="C31" i="24"/>
  <c r="C30" i="24"/>
  <c r="C29" i="24"/>
  <c r="C28" i="24"/>
  <c r="C27" i="24"/>
  <c r="C26" i="24"/>
  <c r="L26" i="24" s="1"/>
  <c r="C25" i="24"/>
  <c r="C24" i="24"/>
  <c r="L24" i="24" s="1"/>
  <c r="C23" i="24"/>
  <c r="C22" i="24"/>
  <c r="C21" i="24"/>
  <c r="C20" i="24"/>
  <c r="C19" i="24"/>
  <c r="C18" i="24"/>
  <c r="L18" i="24" s="1"/>
  <c r="C17" i="24"/>
  <c r="C16" i="24"/>
  <c r="L16" i="24" s="1"/>
  <c r="C15" i="24"/>
  <c r="C9" i="24"/>
  <c r="C8" i="24"/>
  <c r="C7" i="24"/>
  <c r="B39" i="24"/>
  <c r="B38" i="24"/>
  <c r="B37" i="24"/>
  <c r="B35" i="24"/>
  <c r="B34" i="24"/>
  <c r="B33" i="24"/>
  <c r="B32" i="24"/>
  <c r="D32" i="24" s="1"/>
  <c r="B31" i="24"/>
  <c r="B30" i="24"/>
  <c r="B29" i="24"/>
  <c r="H29" i="24" s="1"/>
  <c r="B28" i="24"/>
  <c r="B27" i="24"/>
  <c r="B26" i="24"/>
  <c r="B25" i="24"/>
  <c r="B24" i="24"/>
  <c r="D24" i="24" s="1"/>
  <c r="B23" i="24"/>
  <c r="B22" i="24"/>
  <c r="B21" i="24"/>
  <c r="B20" i="24"/>
  <c r="B19" i="24"/>
  <c r="B18" i="24"/>
  <c r="B17" i="24"/>
  <c r="B16" i="24"/>
  <c r="D16" i="24" s="1"/>
  <c r="B15" i="24"/>
  <c r="B9" i="24"/>
  <c r="B8" i="24"/>
  <c r="B7" i="24"/>
  <c r="F9" i="24" l="1"/>
  <c r="D9" i="24"/>
  <c r="J9" i="24"/>
  <c r="K9" i="24"/>
  <c r="H9" i="24"/>
  <c r="F17" i="24"/>
  <c r="D17" i="24"/>
  <c r="J17" i="24"/>
  <c r="K17" i="24"/>
  <c r="H17" i="24"/>
  <c r="K20" i="24"/>
  <c r="J20" i="24"/>
  <c r="H20" i="24"/>
  <c r="F20" i="24"/>
  <c r="D20" i="24"/>
  <c r="F33" i="24"/>
  <c r="D33" i="24"/>
  <c r="J33" i="24"/>
  <c r="K33" i="24"/>
  <c r="H33" i="24"/>
  <c r="H37" i="24"/>
  <c r="F37" i="24"/>
  <c r="D37" i="24"/>
  <c r="K37" i="24"/>
  <c r="C14" i="24"/>
  <c r="C6" i="24"/>
  <c r="G27" i="24"/>
  <c r="M27" i="24"/>
  <c r="E27" i="24"/>
  <c r="L27" i="24"/>
  <c r="I27" i="24"/>
  <c r="I30" i="24"/>
  <c r="M30" i="24"/>
  <c r="E30" i="24"/>
  <c r="L30" i="24"/>
  <c r="G30" i="24"/>
  <c r="B45" i="24"/>
  <c r="K61" i="24"/>
  <c r="J61" i="24"/>
  <c r="I61" i="24"/>
  <c r="F27" i="24"/>
  <c r="D27" i="24"/>
  <c r="J27" i="24"/>
  <c r="K27" i="24"/>
  <c r="H27" i="24"/>
  <c r="F21" i="24"/>
  <c r="D21" i="24"/>
  <c r="J21" i="24"/>
  <c r="K21" i="24"/>
  <c r="K24" i="24"/>
  <c r="J24" i="24"/>
  <c r="H24" i="24"/>
  <c r="F24" i="24"/>
  <c r="D38" i="24"/>
  <c r="K38" i="24"/>
  <c r="J38" i="24"/>
  <c r="H38" i="24"/>
  <c r="F38" i="24"/>
  <c r="G15" i="24"/>
  <c r="M15" i="24"/>
  <c r="E15" i="24"/>
  <c r="L15" i="24"/>
  <c r="I15" i="24"/>
  <c r="G31" i="24"/>
  <c r="M31" i="24"/>
  <c r="E31" i="24"/>
  <c r="L31" i="24"/>
  <c r="I31" i="24"/>
  <c r="F15" i="24"/>
  <c r="D15" i="24"/>
  <c r="J15" i="24"/>
  <c r="K15" i="24"/>
  <c r="H15" i="24"/>
  <c r="K18" i="24"/>
  <c r="J18" i="24"/>
  <c r="H18" i="24"/>
  <c r="F18" i="24"/>
  <c r="D18" i="24"/>
  <c r="F31" i="24"/>
  <c r="D31" i="24"/>
  <c r="J31" i="24"/>
  <c r="K31" i="24"/>
  <c r="H31" i="24"/>
  <c r="K34" i="24"/>
  <c r="J34" i="24"/>
  <c r="H34" i="24"/>
  <c r="F34" i="24"/>
  <c r="D34" i="24"/>
  <c r="G25" i="24"/>
  <c r="M25" i="24"/>
  <c r="E25" i="24"/>
  <c r="L25" i="24"/>
  <c r="I25" i="24"/>
  <c r="I28" i="24"/>
  <c r="M28" i="24"/>
  <c r="E28" i="24"/>
  <c r="L28" i="24"/>
  <c r="G28" i="24"/>
  <c r="G21" i="24"/>
  <c r="M21" i="24"/>
  <c r="E21" i="24"/>
  <c r="L21" i="24"/>
  <c r="I21" i="24"/>
  <c r="K8" i="24"/>
  <c r="J8" i="24"/>
  <c r="H8" i="24"/>
  <c r="F8" i="24"/>
  <c r="D8" i="24"/>
  <c r="F25" i="24"/>
  <c r="D25" i="24"/>
  <c r="J25" i="24"/>
  <c r="K25" i="24"/>
  <c r="H25" i="24"/>
  <c r="K28" i="24"/>
  <c r="J28" i="24"/>
  <c r="H28" i="24"/>
  <c r="F28" i="24"/>
  <c r="D28" i="24"/>
  <c r="G19" i="24"/>
  <c r="M19" i="24"/>
  <c r="E19" i="24"/>
  <c r="L19" i="24"/>
  <c r="I19" i="24"/>
  <c r="I22" i="24"/>
  <c r="M22" i="24"/>
  <c r="E22" i="24"/>
  <c r="L22" i="24"/>
  <c r="G22" i="24"/>
  <c r="G35" i="24"/>
  <c r="M35" i="24"/>
  <c r="E35" i="24"/>
  <c r="L35" i="24"/>
  <c r="I35" i="24"/>
  <c r="C45" i="24"/>
  <c r="C39" i="24"/>
  <c r="K69" i="24"/>
  <c r="J69" i="24"/>
  <c r="I69" i="24"/>
  <c r="F19" i="24"/>
  <c r="D19" i="24"/>
  <c r="J19" i="24"/>
  <c r="K19" i="24"/>
  <c r="H19" i="24"/>
  <c r="K22" i="24"/>
  <c r="J22" i="24"/>
  <c r="H22" i="24"/>
  <c r="F22" i="24"/>
  <c r="D22" i="24"/>
  <c r="F35" i="24"/>
  <c r="D35" i="24"/>
  <c r="J35" i="24"/>
  <c r="K35" i="24"/>
  <c r="H35" i="24"/>
  <c r="H39" i="24"/>
  <c r="F39" i="24"/>
  <c r="D39" i="24"/>
  <c r="K39" i="24"/>
  <c r="J39" i="24"/>
  <c r="G29" i="24"/>
  <c r="M29" i="24"/>
  <c r="E29" i="24"/>
  <c r="L29" i="24"/>
  <c r="I29" i="24"/>
  <c r="K53" i="24"/>
  <c r="J53" i="24"/>
  <c r="I53" i="24"/>
  <c r="B14" i="24"/>
  <c r="B6" i="24"/>
  <c r="K16" i="24"/>
  <c r="J16" i="24"/>
  <c r="H16" i="24"/>
  <c r="F16" i="24"/>
  <c r="F29" i="24"/>
  <c r="D29" i="24"/>
  <c r="J29" i="24"/>
  <c r="K29" i="24"/>
  <c r="K32" i="24"/>
  <c r="J32" i="24"/>
  <c r="H32" i="24"/>
  <c r="F32" i="24"/>
  <c r="G23" i="24"/>
  <c r="M23" i="24"/>
  <c r="E23" i="24"/>
  <c r="L23" i="24"/>
  <c r="I23" i="24"/>
  <c r="F7" i="24"/>
  <c r="D7" i="24"/>
  <c r="J7" i="24"/>
  <c r="K7" i="24"/>
  <c r="H7" i="24"/>
  <c r="K30" i="24"/>
  <c r="J30" i="24"/>
  <c r="H30" i="24"/>
  <c r="F30" i="24"/>
  <c r="D30" i="24"/>
  <c r="M38" i="24"/>
  <c r="E38" i="24"/>
  <c r="L38" i="24"/>
  <c r="G38" i="24"/>
  <c r="I38" i="24"/>
  <c r="F23" i="24"/>
  <c r="D23" i="24"/>
  <c r="J23" i="24"/>
  <c r="K23" i="24"/>
  <c r="H23" i="24"/>
  <c r="K26" i="24"/>
  <c r="J26" i="24"/>
  <c r="H26" i="24"/>
  <c r="F26" i="24"/>
  <c r="D26" i="24"/>
  <c r="G7" i="24"/>
  <c r="M7" i="24"/>
  <c r="E7" i="24"/>
  <c r="L7" i="24"/>
  <c r="I7" i="24"/>
  <c r="G9" i="24"/>
  <c r="M9" i="24"/>
  <c r="E9" i="24"/>
  <c r="L9" i="24"/>
  <c r="I9" i="24"/>
  <c r="G17" i="24"/>
  <c r="M17" i="24"/>
  <c r="E17" i="24"/>
  <c r="L17" i="24"/>
  <c r="I17" i="24"/>
  <c r="I20" i="24"/>
  <c r="M20" i="24"/>
  <c r="E20" i="24"/>
  <c r="L20" i="24"/>
  <c r="G20" i="24"/>
  <c r="G33" i="24"/>
  <c r="M33" i="24"/>
  <c r="E33" i="24"/>
  <c r="L33" i="24"/>
  <c r="I33" i="24"/>
  <c r="I37" i="24"/>
  <c r="G37" i="24"/>
  <c r="L37" i="24"/>
  <c r="E37" i="24"/>
  <c r="M37" i="24"/>
  <c r="H21" i="24"/>
  <c r="J37" i="24"/>
  <c r="I77" i="24"/>
  <c r="G16" i="24"/>
  <c r="G24" i="24"/>
  <c r="G32" i="24"/>
  <c r="K58" i="24"/>
  <c r="J58" i="24"/>
  <c r="K66" i="24"/>
  <c r="J66" i="24"/>
  <c r="K74" i="24"/>
  <c r="J74" i="24"/>
  <c r="K55" i="24"/>
  <c r="J55" i="24"/>
  <c r="K63" i="24"/>
  <c r="J63" i="24"/>
  <c r="K71" i="24"/>
  <c r="J71" i="24"/>
  <c r="K52" i="24"/>
  <c r="J52" i="24"/>
  <c r="K60" i="24"/>
  <c r="J60" i="24"/>
  <c r="K68" i="24"/>
  <c r="J68" i="24"/>
  <c r="I8" i="24"/>
  <c r="M8" i="24"/>
  <c r="E8" i="24"/>
  <c r="I18" i="24"/>
  <c r="M18" i="24"/>
  <c r="E18" i="24"/>
  <c r="I26" i="24"/>
  <c r="M26" i="24"/>
  <c r="E26" i="24"/>
  <c r="I34" i="24"/>
  <c r="M34" i="24"/>
  <c r="E34" i="24"/>
  <c r="H43" i="24"/>
  <c r="F43" i="24"/>
  <c r="D43" i="24"/>
  <c r="K43" i="24"/>
  <c r="K57" i="24"/>
  <c r="J57" i="24"/>
  <c r="K65" i="24"/>
  <c r="J65" i="24"/>
  <c r="K73" i="24"/>
  <c r="J73" i="24"/>
  <c r="G8" i="24"/>
  <c r="K54" i="24"/>
  <c r="J54" i="24"/>
  <c r="K62" i="24"/>
  <c r="J62" i="24"/>
  <c r="K70" i="24"/>
  <c r="J70" i="24"/>
  <c r="I16" i="24"/>
  <c r="M16" i="24"/>
  <c r="E16" i="24"/>
  <c r="I24" i="24"/>
  <c r="M24" i="24"/>
  <c r="E24" i="24"/>
  <c r="I32" i="24"/>
  <c r="M32" i="24"/>
  <c r="E32" i="24"/>
  <c r="L8" i="24"/>
  <c r="K51" i="24"/>
  <c r="J51" i="24"/>
  <c r="K59" i="24"/>
  <c r="J59" i="24"/>
  <c r="K67" i="24"/>
  <c r="J67" i="24"/>
  <c r="K75" i="24"/>
  <c r="K77" i="24" s="1"/>
  <c r="J75" i="24"/>
  <c r="J77" i="24" s="1"/>
  <c r="G18" i="24"/>
  <c r="G26" i="24"/>
  <c r="G34" i="24"/>
  <c r="H41" i="24"/>
  <c r="F41" i="24"/>
  <c r="D41" i="24"/>
  <c r="K41" i="24"/>
  <c r="K56" i="24"/>
  <c r="J56" i="24"/>
  <c r="K64" i="24"/>
  <c r="J64" i="24"/>
  <c r="K72" i="24"/>
  <c r="J72" i="24"/>
  <c r="G40" i="24"/>
  <c r="G42" i="24"/>
  <c r="G44" i="24"/>
  <c r="H40" i="24"/>
  <c r="L41" i="24"/>
  <c r="H42" i="24"/>
  <c r="L43" i="24"/>
  <c r="H44" i="24"/>
  <c r="J44" i="24"/>
  <c r="E40" i="24"/>
  <c r="E42" i="24"/>
  <c r="E44" i="24"/>
  <c r="K14" i="24" l="1"/>
  <c r="J14" i="24"/>
  <c r="H14" i="24"/>
  <c r="F14" i="24"/>
  <c r="D14" i="24"/>
  <c r="K6" i="24"/>
  <c r="J6" i="24"/>
  <c r="H6" i="24"/>
  <c r="F6" i="24"/>
  <c r="D6" i="24"/>
  <c r="K79" i="24"/>
  <c r="K78" i="24"/>
  <c r="I45" i="24"/>
  <c r="G45" i="24"/>
  <c r="M45" i="24"/>
  <c r="E45" i="24"/>
  <c r="L45" i="24"/>
  <c r="I39" i="24"/>
  <c r="G39" i="24"/>
  <c r="L39" i="24"/>
  <c r="M39" i="24"/>
  <c r="E39" i="24"/>
  <c r="H45" i="24"/>
  <c r="F45" i="24"/>
  <c r="D45" i="24"/>
  <c r="K45" i="24"/>
  <c r="J45" i="24"/>
  <c r="J79" i="24"/>
  <c r="J78" i="24"/>
  <c r="I78" i="24"/>
  <c r="I79" i="24"/>
  <c r="I6" i="24"/>
  <c r="M6" i="24"/>
  <c r="E6" i="24"/>
  <c r="G6" i="24"/>
  <c r="L6" i="24"/>
  <c r="I14" i="24"/>
  <c r="M14" i="24"/>
  <c r="E14" i="24"/>
  <c r="L14" i="24"/>
  <c r="G14" i="24"/>
  <c r="I83" i="24" l="1"/>
  <c r="I82" i="24"/>
  <c r="I81" i="24"/>
</calcChain>
</file>

<file path=xl/sharedStrings.xml><?xml version="1.0" encoding="utf-8"?>
<sst xmlns="http://schemas.openxmlformats.org/spreadsheetml/2006/main" count="1669" uniqueCount="521">
  <si>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</si>
  <si>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</si>
  <si>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</si>
  <si>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</si>
  <si>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</si>
  <si>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</si>
  <si>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</si>
  <si>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</si>
  <si>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</si>
  <si>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</si>
  <si>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</si>
  <si>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</si>
  <si>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</si>
  <si>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Heilbronn, Stadt (08121)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</si>
  <si>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</si>
  <si>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</si>
  <si>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</si>
  <si>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</si>
  <si>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</si>
  <si>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</si>
  <si>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</si>
  <si>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</si>
  <si>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</si>
  <si>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</si>
  <si>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</si>
  <si>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</si>
  <si>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</si>
  <si>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</si>
  <si>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</si>
  <si>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</si>
  <si>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</si>
  <si>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</si>
  <si>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</si>
  <si>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</si>
  <si>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</si>
  <si>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</si>
  <si>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</si>
  <si>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</si>
  <si>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</si>
  <si>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</si>
  <si>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</si>
  <si>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</si>
  <si>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</si>
  <si>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</si>
  <si>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</si>
  <si>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</si>
  <si>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</si>
  <si>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</si>
  <si>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</si>
  <si>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</si>
  <si>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</si>
  <si>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</si>
  <si>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</si>
  <si>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</si>
  <si>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</si>
  <si>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</si>
  <si>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</si>
  <si>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</si>
  <si>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</si>
  <si>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</si>
  <si>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</si>
  <si>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</si>
  <si>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</si>
  <si>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</si>
  <si>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</si>
  <si>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</si>
  <si>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</si>
  <si>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</si>
  <si>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</si>
  <si>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</si>
  <si>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</si>
  <si>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</si>
  <si>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</si>
  <si>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</si>
  <si>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</si>
  <si>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</si>
  <si>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</si>
  <si>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</si>
  <si>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</si>
  <si>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</si>
  <si>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</si>
  <si>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</si>
  <si>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</si>
  <si>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</si>
  <si>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</si>
  <si>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</si>
  <si>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</si>
  <si>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</si>
  <si>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</si>
  <si>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</si>
  <si>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</si>
  <si>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</si>
  <si>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Heilbronn, Stadt (08121);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</si>
  <si>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</si>
  <si>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</si>
  <si>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</si>
  <si>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</si>
  <si>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</si>
  <si>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</si>
  <si>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</si>
  <si>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</si>
  <si>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</si>
  <si>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</si>
  <si>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</si>
  <si>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</si>
  <si>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</si>
  <si>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</si>
  <si>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</si>
  <si>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</si>
  <si>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</si>
  <si>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</si>
  <si>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</si>
  <si>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</si>
  <si>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</si>
  <si>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</si>
  <si>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</si>
  <si>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</si>
  <si>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</si>
  <si>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</si>
  <si>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</si>
  <si>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</si>
  <si>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</si>
  <si>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</si>
  <si>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</si>
  <si>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</si>
  <si>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</si>
  <si>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</si>
  <si>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</si>
  <si>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</si>
  <si>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Baden-Württemberg</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</si>
  <si>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</si>
  <si>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</si>
  <si>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</si>
  <si>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</si>
  <si>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</si>
  <si>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</si>
  <si>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</si>
  <si>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</si>
  <si>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</si>
  <si>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</si>
  <si>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</si>
  <si>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</si>
  <si>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</si>
  <si>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</si>
  <si>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</si>
  <si>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</si>
  <si>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</si>
  <si>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</si>
  <si>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</si>
  <si>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</si>
  <si>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</si>
  <si>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</si>
  <si>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</si>
  <si>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</si>
  <si>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</si>
  <si>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</si>
  <si>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</si>
  <si>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</si>
  <si>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</si>
  <si>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</si>
  <si>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</si>
  <si>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</si>
  <si>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</si>
  <si>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</si>
  <si>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</si>
  <si>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</si>
  <si>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</si>
  <si>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</si>
  <si>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</si>
  <si>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</si>
  <si>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</si>
  <si>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</si>
  <si>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</si>
  <si>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</si>
  <si>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</si>
  <si>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</si>
  <si>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</si>
  <si>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</si>
  <si>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</si>
  <si>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</si>
  <si>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</si>
  <si>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</si>
  <si>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</si>
  <si>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Heilbronn, Stadt (08121)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</si>
  <si>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</si>
  <si>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</si>
  <si>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</si>
  <si>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</si>
  <si>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</si>
  <si>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</si>
  <si>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</si>
  <si>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</si>
  <si>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</si>
  <si>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</si>
  <si>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</si>
  <si>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</si>
  <si>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</si>
  <si>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</si>
  <si>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</si>
  <si>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</si>
  <si>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</si>
  <si>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</si>
  <si>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</si>
  <si>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</si>
  <si>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</si>
  <si>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</si>
  <si>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</si>
  <si>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</si>
  <si>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</si>
  <si>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</si>
  <si>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</si>
  <si>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</si>
  <si>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</si>
  <si>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</si>
  <si>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</si>
  <si>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</si>
  <si>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</si>
  <si>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</si>
  <si>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</si>
  <si>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</si>
  <si>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</si>
  <si>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</si>
  <si>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</si>
  <si>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</si>
  <si>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</si>
  <si>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</si>
  <si>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</si>
  <si>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</si>
  <si>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</si>
  <si>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</si>
  <si>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</si>
  <si>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</si>
  <si>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</si>
  <si>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</si>
  <si>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</si>
  <si>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</si>
  <si>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</si>
  <si>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</si>
  <si>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</si>
  <si>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</si>
  <si>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</si>
  <si>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</si>
  <si>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</si>
  <si>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</si>
  <si>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</si>
  <si>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</si>
  <si>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</si>
  <si>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</si>
  <si>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</si>
  <si>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</si>
  <si>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</si>
  <si>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</si>
  <si>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</si>
  <si>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</si>
  <si>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</si>
  <si>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</si>
  <si>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</si>
  <si>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</si>
  <si>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</si>
  <si>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</si>
  <si>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</si>
  <si>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</si>
  <si>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</si>
  <si>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</si>
  <si>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</si>
  <si>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</si>
  <si>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</si>
  <si>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</si>
  <si>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</si>
  <si>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</si>
  <si>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</si>
  <si>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</si>
  <si>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</si>
  <si>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</si>
  <si>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</si>
  <si>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</si>
  <si>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</si>
  <si>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</si>
  <si>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</si>
  <si>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</si>
  <si>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</si>
  <si>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</si>
  <si>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</si>
  <si>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</si>
  <si>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</si>
  <si>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</si>
  <si>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</si>
  <si>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</si>
  <si>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</si>
  <si>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</si>
  <si>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</si>
  <si>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</si>
  <si>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</si>
  <si>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</si>
  <si>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</si>
  <si>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</si>
  <si>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</si>
  <si>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</si>
  <si>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</si>
  <si>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</si>
  <si>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</si>
  <si>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</si>
  <si>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</si>
  <si>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</si>
  <si>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</si>
  <si>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</si>
  <si>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</si>
  <si>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</si>
  <si>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</si>
  <si>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</si>
  <si>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</si>
  <si>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</si>
  <si>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</si>
  <si>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</si>
  <si>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</si>
  <si>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</si>
  <si>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</si>
  <si>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</si>
  <si>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</si>
  <si>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</si>
  <si>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</si>
  <si>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</si>
  <si>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</si>
  <si>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</si>
  <si>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</si>
  <si>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</si>
  <si>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</si>
  <si>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</si>
  <si>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</si>
  <si>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</si>
  <si>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</si>
  <si>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</si>
  <si>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</si>
  <si>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</si>
  <si>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</si>
  <si>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</si>
  <si>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</si>
  <si>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</si>
  <si>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</si>
  <si>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</si>
  <si>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</si>
  <si>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</si>
  <si>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</si>
  <si>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</si>
  <si>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</si>
  <si>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</si>
  <si>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</si>
  <si>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</si>
  <si>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</si>
  <si>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</si>
  <si>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</si>
  <si>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</si>
  <si>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</si>
  <si>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</si>
  <si>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</si>
  <si>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</si>
  <si>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</si>
  <si>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</si>
  <si>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</si>
  <si>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</si>
  <si>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</si>
  <si>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</si>
  <si>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</si>
  <si>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</si>
  <si>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</si>
  <si>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</si>
  <si>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</si>
  <si>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</si>
  <si>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</si>
  <si>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</si>
  <si>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</si>
  <si>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</si>
  <si>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</si>
  <si>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Heilbronn, Stadt (08121);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</si>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</sst>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{E6C28E79-A092-4CD2-B541-609979074ED1}</c15:txfldGUID>
                      <c15:f>Daten_Diagramme!$D$6</c15:f>
                      <c15:dlblFieldTableCache>
                        <c:ptCount val="1"/>
                        <c:pt idx="0">
                          <c:v>-0.2</c:v>
                        </c:pt>
                      </c15:dlblFieldTableCache>
                    </c15:dlblFTEntry>
                  </c15:dlblFieldTable>
                  <c15:showDataLabelsRange val="0"/>
                </c:ext>
                <c:ext xmlns:c16="http://schemas.microsoft.com/office/drawing/2014/chart" uri="{C3380CC4-5D6E-409C-BE32-E72D297353CC}">
                  <c16:uniqueId val="{00000000-2777-4491-8A7B-40AA739F846D}"/>
                </c:ext>
              </c:extLst>
            </c:dLbl>
            <c:dLbl>
              <c:idx val="1"/>
              <c:tx>
                <c:strRef>
                  <c:f>Daten_Diagramme!$D$7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{8F4F34E5-E814-4708-868A-914847E53F82}</c15:txfldGUID>
                      <c15:f>Daten_Diagramme!$D$7</c15:f>
                      <c15:dlblFieldTableCache>
                        <c:ptCount val="1"/>
                        <c:pt idx="0">
                          <c:v>0.8</c:v>
                        </c:pt>
                      </c15:dlblFieldTableCache>
                    </c15:dlblFTEntry>
                  </c15:dlblFieldTable>
                  <c15:showDataLabelsRange val="0"/>
                </c:ext>
                <c:ext xmlns:c16="http://schemas.microsoft.com/office/drawing/2014/chart" uri="{C3380CC4-5D6E-409C-BE32-E72D297353CC}">
                  <c16:uniqueId val="{00000001-2777-4491-8A7B-40AA739F846D}"/>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{3567BF64-46D6-4CB9-A9A8-040A0B2E6532}</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2777-4491-8A7B-40AA739F846D}"/>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{D8601EAE-5668-4377-971E-AA3E623AC895}</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2777-4491-8A7B-40AA739F846D}"/>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-0.22829480285506032</c:v>
                </c:pt>
                <c:pt idx="1">
                  <c:v>0.77822269034374059</c:v>
                </c:pt>
                <c:pt idx="2">
                  <c:v>1.1186464311118853</c:v>
                </c:pt>
                <c:pt idx="3">
                  <c:v>1.0875687030768</c:v>
                </c:pt>
              </c:numCache>
            </c:numRef>
          </c:val>
          <c:extLst>
            <c:ext xmlns:c16="http://schemas.microsoft.com/office/drawing/2014/chart" uri="{C3380CC4-5D6E-409C-BE32-E72D297353CC}">
              <c16:uniqueId val="{00000004-2777-4491-8A7B-40AA739F846D}"/>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{519A92B6-291A-4BE6-8D92-58A06414ADF3}</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2777-4491-8A7B-40AA739F846D}"/>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{4A5C5BE4-945D-4B3B-899C-ACB86F15AE23}</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2777-4491-8A7B-40AA739F846D}"/>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{3A9A3B65-973F-4F4D-B9A7-22346A3B99B6}</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2777-4491-8A7B-40AA739F846D}"/>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{948C9B95-353D-4AFF-979A-74BBFCB03C99}</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2777-4491-8A7B-40AA739F846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2777-4491-8A7B-40AA739F846D}"/>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777-4491-8A7B-40AA739F846D}"/>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{93A6522F-E5C3-46BC-9937-B8ECDD665D1E}</c15:txfldGUID>
                      <c15:f>Daten_Diagramme!$E$6</c15:f>
                      <c15:dlblFieldTableCache>
                        <c:ptCount val="1"/>
                        <c:pt idx="0">
                          <c:v>-0.5</c:v>
                        </c:pt>
                      </c15:dlblFieldTableCache>
                    </c15:dlblFTEntry>
                  </c15:dlblFieldTable>
                  <c15:showDataLabelsRange val="0"/>
                </c:ext>
                <c:ext xmlns:c16="http://schemas.microsoft.com/office/drawing/2014/chart" uri="{C3380CC4-5D6E-409C-BE32-E72D297353CC}">
                  <c16:uniqueId val="{00000000-8EE3-4887-BE4E-6D2038255F30}"/>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{D053E235-7561-49E9-B47E-D3483A85CDE0}</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8EE3-4887-BE4E-6D2038255F30}"/>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{433786E8-7253-4D08-A799-AF676AD627CF}</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8EE3-4887-BE4E-6D2038255F30}"/>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{6D7FB6A8-1FE7-4052-B790-AC49782F3A09}</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8EE3-4887-BE4E-6D2038255F3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-0.52893261398497826</c:v>
                </c:pt>
                <c:pt idx="1">
                  <c:v>-2.6975865719528453</c:v>
                </c:pt>
                <c:pt idx="2">
                  <c:v>-2.7637010795899166</c:v>
                </c:pt>
                <c:pt idx="3">
                  <c:v>-2.8655893304673015</c:v>
                </c:pt>
              </c:numCache>
            </c:numRef>
          </c:val>
          <c:extLst>
            <c:ext xmlns:c16="http://schemas.microsoft.com/office/drawing/2014/chart" uri="{C3380CC4-5D6E-409C-BE32-E72D297353CC}">
              <c16:uniqueId val="{00000004-8EE3-4887-BE4E-6D2038255F30}"/>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{CC10431C-A695-4402-8EF0-C510096B1D64}</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8EE3-4887-BE4E-6D2038255F30}"/>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{8CC4D788-5C8C-49A1-9D35-EED3B640B458}</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8EE3-4887-BE4E-6D2038255F30}"/>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{795E76BC-6B8E-4C37-9043-F56A00AEC64F}</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8EE3-4887-BE4E-6D2038255F30}"/>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{93AEC2DC-BD14-45EA-BE50-7B72D4003141}</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8EE3-4887-BE4E-6D2038255F3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8EE3-4887-BE4E-6D2038255F30}"/>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EE3-4887-BE4E-6D2038255F30}"/>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{1429AB36-175A-41D9-831B-DF6AC47C11B8}</c15:txfldGUID>
                      <c15:f>Daten_Diagramme!$D$14</c15:f>
                      <c15:dlblFieldTableCache>
                        <c:ptCount val="1"/>
                        <c:pt idx="0">
                          <c:v>-0.2</c:v>
                        </c:pt>
                      </c15:dlblFieldTableCache>
                    </c15:dlblFTEntry>
                  </c15:dlblFieldTable>
                  <c15:showDataLabelsRange val="0"/>
                </c:ext>
                <c:ext xmlns:c16="http://schemas.microsoft.com/office/drawing/2014/chart" uri="{C3380CC4-5D6E-409C-BE32-E72D297353CC}">
                  <c16:uniqueId val="{00000000-CDD0-423E-95DF-ED9CC2E91AF8}"/>
                </c:ext>
              </c:extLst>
            </c:dLbl>
            <c:dLbl>
              <c:idx val="1"/>
              <c:tx>
                <c:strRef>
                  <c:f>Daten_Diagramme!$D$15</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{B5078E81-7FDD-4F83-985F-CEFB0B6CF92B}</c15:txfldGUID>
                      <c15:f>Daten_Diagramme!$D$15</c15:f>
                      <c15:dlblFieldTableCache>
                        <c:ptCount val="1"/>
                        <c:pt idx="0">
                          <c:v>-5.6</c:v>
                        </c:pt>
                      </c15:dlblFieldTableCache>
                    </c15:dlblFTEntry>
                  </c15:dlblFieldTable>
                  <c15:showDataLabelsRange val="0"/>
                </c:ext>
                <c:ext xmlns:c16="http://schemas.microsoft.com/office/drawing/2014/chart" uri="{C3380CC4-5D6E-409C-BE32-E72D297353CC}">
                  <c16:uniqueId val="{00000001-CDD0-423E-95DF-ED9CC2E91AF8}"/>
                </c:ext>
              </c:extLst>
            </c:dLbl>
            <c:dLbl>
              <c:idx val="2"/>
              <c:tx>
                <c:strRef>
                  <c:f>Daten_Diagramme!$D$16</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{68DC8B27-361C-4872-81E9-4283934B706B}</c15:txfldGUID>
                      <c15:f>Daten_Diagramme!$D$16</c15:f>
                      <c15:dlblFieldTableCache>
                        <c:ptCount val="1"/>
                        <c:pt idx="0">
                          <c:v>2.6</c:v>
                        </c:pt>
                      </c15:dlblFieldTableCache>
                    </c15:dlblFTEntry>
                  </c15:dlblFieldTable>
                  <c15:showDataLabelsRange val="0"/>
                </c:ext>
                <c:ext xmlns:c16="http://schemas.microsoft.com/office/drawing/2014/chart" uri="{C3380CC4-5D6E-409C-BE32-E72D297353CC}">
                  <c16:uniqueId val="{00000002-CDD0-423E-95DF-ED9CC2E91AF8}"/>
                </c:ext>
              </c:extLst>
            </c:dLbl>
            <c:dLbl>
              <c:idx val="3"/>
              <c:tx>
                <c:strRef>
                  <c:f>Daten_Diagramme!$D$17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{7736D3BF-7146-4D73-B01A-884E25F867F4}</c15:txfldGUID>
                      <c15:f>Daten_Diagramme!$D$17</c15:f>
                      <c15:dlblFieldTableCache>
                        <c:ptCount val="1"/>
                        <c:pt idx="0">
                          <c:v>-0.2</c:v>
                        </c:pt>
                      </c15:dlblFieldTableCache>
                    </c15:dlblFTEntry>
                  </c15:dlblFieldTable>
                  <c15:showDataLabelsRange val="0"/>
                </c:ext>
                <c:ext xmlns:c16="http://schemas.microsoft.com/office/drawing/2014/chart" uri="{C3380CC4-5D6E-409C-BE32-E72D297353CC}">
                  <c16:uniqueId val="{00000003-CDD0-423E-95DF-ED9CC2E91AF8}"/>
                </c:ext>
              </c:extLst>
            </c:dLbl>
            <c:dLbl>
              <c:idx val="4"/>
              <c:tx>
                <c:strRef>
                  <c:f>Daten_Diagramme!$D$18</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{C7C70A4F-C121-4CF0-BE9C-D8AB2E8DECDA}</c15:txfldGUID>
                      <c15:f>Daten_Diagramme!$D$18</c15:f>
                      <c15:dlblFieldTableCache>
                        <c:ptCount val="1"/>
                        <c:pt idx="0">
                          <c:v>-3.3</c:v>
                        </c:pt>
                      </c15:dlblFieldTableCache>
                    </c15:dlblFTEntry>
                  </c15:dlblFieldTable>
                  <c15:showDataLabelsRange val="0"/>
                </c:ext>
                <c:ext xmlns:c16="http://schemas.microsoft.com/office/drawing/2014/chart" uri="{C3380CC4-5D6E-409C-BE32-E72D297353CC}">
                  <c16:uniqueId val="{00000004-CDD0-423E-95DF-ED9CC2E91AF8}"/>
                </c:ext>
              </c:extLst>
            </c:dLbl>
            <c:dLbl>
              <c:idx val="5"/>
              <c:tx>
                <c:strRef>
                  <c:f>Daten_Diagramme!$D$19</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{E576FFAB-09DF-4A8D-AAE6-1ABCB01136DE}</c15:txfldGUID>
                      <c15:f>Daten_Diagramme!$D$19</c15:f>
                      <c15:dlblFieldTableCache>
                        <c:ptCount val="1"/>
                        <c:pt idx="0">
                          <c:v>2.0</c:v>
                        </c:pt>
                      </c15:dlblFieldTableCache>
                    </c15:dlblFTEntry>
                  </c15:dlblFieldTable>
                  <c15:showDataLabelsRange val="0"/>
                </c:ext>
                <c:ext xmlns:c16="http://schemas.microsoft.com/office/drawing/2014/chart" uri="{C3380CC4-5D6E-409C-BE32-E72D297353CC}">
                  <c16:uniqueId val="{00000005-CDD0-423E-95DF-ED9CC2E91AF8}"/>
                </c:ext>
              </c:extLst>
            </c:dLbl>
            <c:dLbl>
              <c:idx val="6"/>
              <c:tx>
                <c:strRef>
                  <c:f>Daten_Diagramme!$D$20</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{2EBDD8C6-6466-441D-975E-23D22F7FA9F2}</c15:txfldGUID>
                      <c15:f>Daten_Diagramme!$D$20</c15:f>
                      <c15:dlblFieldTableCache>
                        <c:ptCount val="1"/>
                        <c:pt idx="0">
                          <c:v>-4.5</c:v>
                        </c:pt>
                      </c15:dlblFieldTableCache>
                    </c15:dlblFTEntry>
                  </c15:dlblFieldTable>
                  <c15:showDataLabelsRange val="0"/>
                </c:ext>
                <c:ext xmlns:c16="http://schemas.microsoft.com/office/drawing/2014/chart" uri="{C3380CC4-5D6E-409C-BE32-E72D297353CC}">
                  <c16:uniqueId val="{00000006-CDD0-423E-95DF-ED9CC2E91AF8}"/>
                </c:ext>
              </c:extLst>
            </c:dLbl>
            <c:dLbl>
              <c:idx val="7"/>
              <c:tx>
                <c:strRef>
                  <c:f>Daten_Diagramme!$D$21</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{52BF0025-762C-45AA-A6D6-14599A0C5085}</c15:txfldGUID>
                      <c15:f>Daten_Diagramme!$D$21</c15:f>
                      <c15:dlblFieldTableCache>
                        <c:ptCount val="1"/>
                        <c:pt idx="0">
                          <c:v>0.4</c:v>
                        </c:pt>
                      </c15:dlblFieldTableCache>
                    </c15:dlblFTEntry>
                  </c15:dlblFieldTable>
                  <c15:showDataLabelsRange val="0"/>
                </c:ext>
                <c:ext xmlns:c16="http://schemas.microsoft.com/office/drawing/2014/chart" uri="{C3380CC4-5D6E-409C-BE32-E72D297353CC}">
                  <c16:uniqueId val="{00000007-CDD0-423E-95DF-ED9CC2E91AF8}"/>
                </c:ext>
              </c:extLst>
            </c:dLbl>
            <c:dLbl>
              <c:idx val="8"/>
              <c:tx>
                <c:strRef>
                  <c:f>Daten_Diagramme!$D$22</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{9985C305-755A-4CD6-86EE-10B604F5E191}</c15:txfldGUID>
                      <c15:f>Daten_Diagramme!$D$22</c15:f>
                      <c15:dlblFieldTableCache>
                        <c:ptCount val="1"/>
                        <c:pt idx="0">
                          <c:v>-5.3</c:v>
                        </c:pt>
                      </c15:dlblFieldTableCache>
                    </c15:dlblFTEntry>
                  </c15:dlblFieldTable>
                  <c15:showDataLabelsRange val="0"/>
                </c:ext>
                <c:ext xmlns:c16="http://schemas.microsoft.com/office/drawing/2014/chart" uri="{C3380CC4-5D6E-409C-BE32-E72D297353CC}">
                  <c16:uniqueId val="{00000008-CDD0-423E-95DF-ED9CC2E91AF8}"/>
                </c:ext>
              </c:extLst>
            </c:dLbl>
            <c:dLbl>
              <c:idx val="9"/>
              <c:tx>
                <c:strRef>
                  <c:f>Daten_Diagramme!$D$23</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{1D938DB2-EF22-49A8-A009-287E7A876456}</c15:txfldGUID>
                      <c15:f>Daten_Diagramme!$D$23</c15:f>
                      <c15:dlblFieldTableCache>
                        <c:ptCount val="1"/>
                        <c:pt idx="0">
                          <c:v>-1.3</c:v>
                        </c:pt>
                      </c15:dlblFieldTableCache>
                    </c15:dlblFTEntry>
                  </c15:dlblFieldTable>
                  <c15:showDataLabelsRange val="0"/>
                </c:ext>
                <c:ext xmlns:c16="http://schemas.microsoft.com/office/drawing/2014/chart" uri="{C3380CC4-5D6E-409C-BE32-E72D297353CC}">
                  <c16:uniqueId val="{00000009-CDD0-423E-95DF-ED9CC2E91AF8}"/>
                </c:ext>
              </c:extLst>
            </c:dLbl>
            <c:dLbl>
              <c:idx val="10"/>
              <c:tx>
                <c:strRef>
                  <c:f>Daten_Diagramme!$D$24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{7A6D40FD-806E-4401-B962-7957C2416B69}</c15:txfldGUID>
                      <c15:f>Daten_Diagramme!$D$24</c15:f>
                      <c15:dlblFieldTableCache>
                        <c:ptCount val="1"/>
                        <c:pt idx="0">
                          <c:v>-1.4</c:v>
                        </c:pt>
                      </c15:dlblFieldTableCache>
                    </c15:dlblFTEntry>
                  </c15:dlblFieldTable>
                  <c15:showDataLabelsRange val="0"/>
                </c:ext>
                <c:ext xmlns:c16="http://schemas.microsoft.com/office/drawing/2014/chart" uri="{C3380CC4-5D6E-409C-BE32-E72D297353CC}">
                  <c16:uniqueId val="{0000000A-CDD0-423E-95DF-ED9CC2E91AF8}"/>
                </c:ext>
              </c:extLst>
            </c:dLbl>
            <c:dLbl>
              <c:idx val="11"/>
              <c:tx>
                <c:strRef>
                  <c:f>Daten_Diagramme!$D$25</c:f>
                  <c:strCache>
                    <c:ptCount val="1"/>
                    <c:pt idx="0">
                      <c:v>47.1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{3E986BD4-C558-4C35-A7E3-F3B43C70AA26}</c15:txfldGUID>
                      <c15:f>Daten_Diagramme!$D$25</c15:f>
                      <c15:dlblFieldTableCache>
                        <c:ptCount val="1"/>
                        <c:pt idx="0">
                          <c:v>47.1</c:v>
                        </c:pt>
                      </c15:dlblFieldTableCache>
                    </c15:dlblFTEntry>
                  </c15:dlblFieldTable>
                  <c15:showDataLabelsRange val="0"/>
                </c:ext>
                <c:ext xmlns:c16="http://schemas.microsoft.com/office/drawing/2014/chart" uri="{C3380CC4-5D6E-409C-BE32-E72D297353CC}">
                  <c16:uniqueId val="{0000000B-CDD0-423E-95DF-ED9CC2E91AF8}"/>
                </c:ext>
              </c:extLst>
            </c:dLbl>
            <c:dLbl>
              <c:idx val="12"/>
              <c:tx>
                <c:strRef>
                  <c:f>Daten_Diagramme!$D$26</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{CAB2933E-BA67-4228-89FA-8602BC1487B5}</c15:txfldGUID>
                      <c15:f>Daten_Diagramme!$D$26</c15:f>
                      <c15:dlblFieldTableCache>
                        <c:ptCount val="1"/>
                        <c:pt idx="0">
                          <c:v>-1.0</c:v>
                        </c:pt>
                      </c15:dlblFieldTableCache>
                    </c15:dlblFTEntry>
                  </c15:dlblFieldTable>
                  <c15:showDataLabelsRange val="0"/>
                </c:ext>
                <c:ext xmlns:c16="http://schemas.microsoft.com/office/drawing/2014/chart" uri="{C3380CC4-5D6E-409C-BE32-E72D297353CC}">
                  <c16:uniqueId val="{0000000C-CDD0-423E-95DF-ED9CC2E91AF8}"/>
                </c:ext>
              </c:extLst>
            </c:dLbl>
            <c:dLbl>
              <c:idx val="13"/>
              <c:tx>
                <c:strRef>
                  <c:f>Daten_Diagramme!$D$27</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{6BEEEB9A-48FD-4193-BA32-18F9427E9E48}</c15:txfldGUID>
                      <c15:f>Daten_Diagramme!$D$27</c15:f>
                      <c15:dlblFieldTableCache>
                        <c:ptCount val="1"/>
                        <c:pt idx="0">
                          <c:v>-5.6</c:v>
                        </c:pt>
                      </c15:dlblFieldTableCache>
                    </c15:dlblFTEntry>
                  </c15:dlblFieldTable>
                  <c15:showDataLabelsRange val="0"/>
                </c:ext>
                <c:ext xmlns:c16="http://schemas.microsoft.com/office/drawing/2014/chart" uri="{C3380CC4-5D6E-409C-BE32-E72D297353CC}">
                  <c16:uniqueId val="{0000000D-CDD0-423E-95DF-ED9CC2E91AF8}"/>
                </c:ext>
              </c:extLst>
            </c:dLbl>
            <c:dLbl>
              <c:idx val="14"/>
              <c:tx>
                <c:strRef>
                  <c:f>Daten_Diagramme!$D$28</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{B5A07262-84F8-4244-B7F9-B151B9D5F51C}</c15:txfldGUID>
                      <c15:f>Daten_Diagramme!$D$28</c15:f>
                      <c15:dlblFieldTableCache>
                        <c:ptCount val="1"/>
                        <c:pt idx="0">
                          <c:v>-4.2</c:v>
                        </c:pt>
                      </c15:dlblFieldTableCache>
                    </c15:dlblFTEntry>
                  </c15:dlblFieldTable>
                  <c15:showDataLabelsRange val="0"/>
                </c:ext>
                <c:ext xmlns:c16="http://schemas.microsoft.com/office/drawing/2014/chart" uri="{C3380CC4-5D6E-409C-BE32-E72D297353CC}">
                  <c16:uniqueId val="{0000000E-CDD0-423E-95DF-ED9CC2E91AF8}"/>
                </c:ext>
              </c:extLst>
            </c:dLbl>
            <c:dLbl>
              <c:idx val="15"/>
              <c:tx>
                <c:strRef>
                  <c:f>Daten_Diagramme!$D$29</c:f>
                  <c:strCache>
                    <c:ptCount val="1"/>
                    <c:pt idx="0">
                      <c:v>-17.9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{6A775E04-D161-46A3-8B2C-5A61A82DDD4B}</c15:txfldGUID>
                      <c15:f>Daten_Diagramme!$D$29</c15:f>
                      <c15:dlblFieldTableCache>
                        <c:ptCount val="1"/>
                        <c:pt idx="0">
                          <c:v>-17.9</c:v>
                        </c:pt>
                      </c15:dlblFieldTableCache>
                    </c15:dlblFTEntry>
                  </c15:dlblFieldTable>
                  <c15:showDataLabelsRange val="0"/>
                </c:ext>
                <c:ext xmlns:c16="http://schemas.microsoft.com/office/drawing/2014/chart" uri="{C3380CC4-5D6E-409C-BE32-E72D297353CC}">
                  <c16:uniqueId val="{0000000F-CDD0-423E-95DF-ED9CC2E91AF8}"/>
                </c:ext>
              </c:extLst>
            </c:dLbl>
            <c:dLbl>
              <c:idx val="16"/>
              <c:tx>
                <c:strRef>
                  <c:f>Daten_Diagramme!$D$30</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{91AC2149-FA8E-45DA-8109-725C4F9E1D17}</c15:txfldGUID>
                      <c15:f>Daten_Diagramme!$D$30</c15:f>
                      <c15:dlblFieldTableCache>
                        <c:ptCount val="1"/>
                        <c:pt idx="0">
                          <c:v>1.5</c:v>
                        </c:pt>
                      </c15:dlblFieldTableCache>
                    </c15:dlblFTEntry>
                  </c15:dlblFieldTable>
                  <c15:showDataLabelsRange val="0"/>
                </c:ext>
                <c:ext xmlns:c16="http://schemas.microsoft.com/office/drawing/2014/chart" uri="{C3380CC4-5D6E-409C-BE32-E72D297353CC}">
                  <c16:uniqueId val="{00000010-CDD0-423E-95DF-ED9CC2E91AF8}"/>
                </c:ext>
              </c:extLst>
            </c:dLbl>
            <c:dLbl>
              <c:idx val="17"/>
              <c:tx>
                <c:strRef>
                  <c:f>Daten_Diagramme!$D$31</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{60EDBF9C-0779-4720-80F3-D7114959EBA3}</c15:txfldGUID>
                      <c15:f>Daten_Diagramme!$D$31</c15:f>
                      <c15:dlblFieldTableCache>
                        <c:ptCount val="1"/>
                        <c:pt idx="0">
                          <c:v>7.6</c:v>
                        </c:pt>
                      </c15:dlblFieldTableCache>
                    </c15:dlblFTEntry>
                  </c15:dlblFieldTable>
                  <c15:showDataLabelsRange val="0"/>
                </c:ext>
                <c:ext xmlns:c16="http://schemas.microsoft.com/office/drawing/2014/chart" uri="{C3380CC4-5D6E-409C-BE32-E72D297353CC}">
                  <c16:uniqueId val="{00000011-CDD0-423E-95DF-ED9CC2E91AF8}"/>
                </c:ext>
              </c:extLst>
            </c:dLbl>
            <c:dLbl>
              <c:idx val="18"/>
              <c:tx>
                <c:strRef>
                  <c:f>Daten_Diagramme!$D$32</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{139C4634-7FDF-4AA7-9C95-CF59BFF8214A}</c15:txfldGUID>
                      <c15:f>Daten_Diagramme!$D$32</c15:f>
                      <c15:dlblFieldTableCache>
                        <c:ptCount val="1"/>
                        <c:pt idx="0">
                          <c:v>2.5</c:v>
                        </c:pt>
                      </c15:dlblFieldTableCache>
                    </c15:dlblFTEntry>
                  </c15:dlblFieldTable>
                  <c15:showDataLabelsRange val="0"/>
                </c:ext>
                <c:ext xmlns:c16="http://schemas.microsoft.com/office/drawing/2014/chart" uri="{C3380CC4-5D6E-409C-BE32-E72D297353CC}">
                  <c16:uniqueId val="{00000012-CDD0-423E-95DF-ED9CC2E91AF8}"/>
                </c:ext>
              </c:extLst>
            </c:dLbl>
            <c:dLbl>
              <c:idx val="19"/>
              <c:tx>
                <c:strRef>
                  <c:f>Daten_Diagramme!$D$33</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{0DB14249-7BFB-44C0-927F-A120B83E3402}</c15:txfldGUID>
                      <c15:f>Daten_Diagramme!$D$33</c15:f>
                      <c15:dlblFieldTableCache>
                        <c:ptCount val="1"/>
                        <c:pt idx="0">
                          <c:v>1.8</c:v>
                        </c:pt>
                      </c15:dlblFieldTableCache>
                    </c15:dlblFTEntry>
                  </c15:dlblFieldTable>
                  <c15:showDataLabelsRange val="0"/>
                </c:ext>
                <c:ext xmlns:c16="http://schemas.microsoft.com/office/drawing/2014/chart" uri="{C3380CC4-5D6E-409C-BE32-E72D297353CC}">
                  <c16:uniqueId val="{00000013-CDD0-423E-95DF-ED9CC2E91AF8}"/>
                </c:ext>
              </c:extLst>
            </c:dLbl>
            <c:dLbl>
              <c:idx val="20"/>
              <c:tx>
                <c:strRef>
                  <c:f>Daten_Diagramme!$D$34</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{697018DC-7EE6-40D8-B139-1EBE1C75DBC4}</c15:txfldGUID>
                      <c15:f>Daten_Diagramme!$D$34</c15:f>
                      <c15:dlblFieldTableCache>
                        <c:ptCount val="1"/>
                        <c:pt idx="0">
                          <c:v>3.1</c:v>
                        </c:pt>
                      </c15:dlblFieldTableCache>
                    </c15:dlblFTEntry>
                  </c15:dlblFieldTable>
                  <c15:showDataLabelsRange val="0"/>
                </c:ext>
                <c:ext xmlns:c16="http://schemas.microsoft.com/office/drawing/2014/chart" uri="{C3380CC4-5D6E-409C-BE32-E72D297353CC}">
                  <c16:uniqueId val="{00000014-CDD0-423E-95DF-ED9CC2E91AF8}"/>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{2DD71BB5-9815-489D-9B61-4AFC4B79CD34}</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CDD0-423E-95DF-ED9CC2E91AF8}"/>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{11D3266B-D54C-447C-B691-C7B82EBF985E}</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CDD0-423E-95DF-ED9CC2E91AF8}"/>
                </c:ext>
              </c:extLst>
            </c:dLbl>
            <c:dLbl>
              <c:idx val="23"/>
              <c:tx>
                <c:strRef>
                  <c:f>Daten_Diagramme!$D$37</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{6E56CFB9-AA6D-4AC4-9FDA-B1336837964F}</c15:txfldGUID>
                      <c15:f>Daten_Diagramme!$D$37</c15:f>
                      <c15:dlblFieldTableCache>
                        <c:ptCount val="1"/>
                        <c:pt idx="0">
                          <c:v>-5.6</c:v>
                        </c:pt>
                      </c15:dlblFieldTableCache>
                    </c15:dlblFTEntry>
                  </c15:dlblFieldTable>
                  <c15:showDataLabelsRange val="0"/>
                </c:ext>
                <c:ext xmlns:c16="http://schemas.microsoft.com/office/drawing/2014/chart" uri="{C3380CC4-5D6E-409C-BE32-E72D297353CC}">
                  <c16:uniqueId val="{00000017-CDD0-423E-95DF-ED9CC2E91AF8}"/>
                </c:ext>
              </c:extLst>
            </c:dLbl>
            <c:dLbl>
              <c:idx val="24"/>
              <c:layout>
                <c:manualLayout>
                  <c:x val="4.7769028871392123E-3"/>
                  <c:y val="-4.6876052205785108E-5"/>
                </c:manualLayout>
              </c:layout>
              <c:tx>
                <c:strRef>
                  <c:f>Daten_Diagramme!$D$38</c:f>
                  <c:strCache>
                    <c:ptCount val="1"/>
                    <c:pt idx="0">
                      <c:v>0.3</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{CEE828B4-88A4-4690-AAC0-3D48E02408B1}</c15:txfldGUID>
                      <c15:f>Daten_Diagramme!$D$38</c15:f>
                      <c15:dlblFieldTableCache>
                        <c:ptCount val="1"/>
                        <c:pt idx="0">
                          <c:v>0.3</c:v>
                        </c:pt>
                      </c15:dlblFieldTableCache>
                    </c15:dlblFTEntry>
                  </c15:dlblFieldTable>
                  <c15:showDataLabelsRange val="0"/>
                </c:ext>
                <c:ext xmlns:c16="http://schemas.microsoft.com/office/drawing/2014/chart" uri="{C3380CC4-5D6E-409C-BE32-E72D297353CC}">
                  <c16:uniqueId val="{00000018-CDD0-423E-95DF-ED9CC2E91AF8}"/>
                </c:ext>
              </c:extLst>
            </c:dLbl>
            <c:dLbl>
              <c:idx val="25"/>
              <c:tx>
                <c:strRef>
                  <c:f>Daten_Diagramme!$D$39</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{631ED801-787D-48D3-92C1-29D6935AB659}</c15:txfldGUID>
                      <c15:f>Daten_Diagramme!$D$39</c15:f>
                      <c15:dlblFieldTableCache>
                        <c:ptCount val="1"/>
                        <c:pt idx="0">
                          <c:v>-0.4</c:v>
                        </c:pt>
                      </c15:dlblFieldTableCache>
                    </c15:dlblFTEntry>
                  </c15:dlblFieldTable>
                  <c15:showDataLabelsRange val="0"/>
                </c:ext>
                <c:ext xmlns:c16="http://schemas.microsoft.com/office/drawing/2014/chart" uri="{C3380CC4-5D6E-409C-BE32-E72D297353CC}">
                  <c16:uniqueId val="{00000019-CDD0-423E-95DF-ED9CC2E91AF8}"/>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{85A58AEA-16E0-4433-AD37-23F9A0228AF7}</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CDD0-423E-95DF-ED9CC2E91AF8}"/>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{14736563-AF3E-460C-9870-74E804C39A10}</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CDD0-423E-95DF-ED9CC2E91AF8}"/>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{F8D946B5-926E-4B24-8939-D8EA8B08D741}</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CDD0-423E-95DF-ED9CC2E91AF8}"/>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{FC40D73D-893C-486E-8E6C-39B7A26E12C3}</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CDD0-423E-95DF-ED9CC2E91AF8}"/>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{73D090A9-C8ED-48C2-A35E-5D7D094E5580}</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CDD0-423E-95DF-ED9CC2E91AF8}"/>
                </c:ext>
              </c:extLst>
            </c:dLbl>
            <c:dLbl>
              <c:idx val="31"/>
              <c:tx>
                <c:strRef>
                  <c:f>Daten_Diagramme!$D$45</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{9FC5B744-8BFC-4B2D-99D3-F7A23ACC5989}</c15:txfldGUID>
                      <c15:f>Daten_Diagramme!$D$45</c15:f>
                      <c15:dlblFieldTableCache>
                        <c:ptCount val="1"/>
                        <c:pt idx="0">
                          <c:v>-0.4</c:v>
                        </c:pt>
                      </c15:dlblFieldTableCache>
                    </c15:dlblFTEntry>
                  </c15:dlblFieldTable>
                  <c15:showDataLabelsRange val="0"/>
                </c:ext>
                <c:ext xmlns:c16="http://schemas.microsoft.com/office/drawing/2014/chart" uri="{C3380CC4-5D6E-409C-BE32-E72D297353CC}">
                  <c16:uniqueId val="{0000001F-CDD0-423E-95DF-ED9CC2E91AF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-0.22829480285506032</c:v>
                </c:pt>
                <c:pt idx="1">
                  <c:v>-5.617977528089888</c:v>
                </c:pt>
                <c:pt idx="2">
                  <c:v>2.5858225590726707</c:v>
                </c:pt>
                <c:pt idx="3">
                  <c:v>-0.17768000676876217</c:v>
                </c:pt>
                <c:pt idx="4">
                  <c:v>-3.2556750298685784</c:v>
                </c:pt>
                <c:pt idx="5">
                  <c:v>1.9900497512437811</c:v>
                </c:pt>
                <c:pt idx="6">
                  <c:v>-4.5344129554655872</c:v>
                </c:pt>
                <c:pt idx="7">
                  <c:v>0.41269841269841268</c:v>
                </c:pt>
                <c:pt idx="8">
                  <c:v>-5.3015477673011917</c:v>
                </c:pt>
                <c:pt idx="9">
                  <c:v>-1.2993380730571218</c:v>
                </c:pt>
                <c:pt idx="10">
                  <c:v>-1.4155712841253791</c:v>
                </c:pt>
                <c:pt idx="11">
                  <c:v>47.115828334102446</c:v>
                </c:pt>
                <c:pt idx="12">
                  <c:v>-0.95063985374771476</c:v>
                </c:pt>
                <c:pt idx="13">
                  <c:v>-5.6181419166057056</c:v>
                </c:pt>
                <c:pt idx="14">
                  <c:v>-4.1604197901049478</c:v>
                </c:pt>
                <c:pt idx="15">
                  <c:v>-17.918391484328801</c:v>
                </c:pt>
                <c:pt idx="16">
                  <c:v>1.5157722244981564</c:v>
                </c:pt>
                <c:pt idx="17">
                  <c:v>7.5663026521060841</c:v>
                </c:pt>
                <c:pt idx="18">
                  <c:v>2.5498294128209733</c:v>
                </c:pt>
                <c:pt idx="19">
                  <c:v>1.8435251798561152</c:v>
                </c:pt>
                <c:pt idx="20">
                  <c:v>3.0641672674837781</c:v>
                </c:pt>
                <c:pt idx="21">
                  <c:v>0</c:v>
                </c:pt>
                <c:pt idx="23">
                  <c:v>-5.617977528089888</c:v>
                </c:pt>
                <c:pt idx="24">
                  <c:v>0.29049500348594004</c:v>
                </c:pt>
                <c:pt idx="25">
                  <c:v>-0.37235869349095313</c:v>
                </c:pt>
              </c:numCache>
            </c:numRef>
          </c:val>
          <c:extLst>
            <c:ext xmlns:c16="http://schemas.microsoft.com/office/drawing/2014/chart" uri="{C3380CC4-5D6E-409C-BE32-E72D297353CC}">
              <c16:uniqueId val="{00000020-CDD0-423E-95DF-ED9CC2E91AF8}"/>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{4822D70E-331C-48DA-B6F6-F021868C3123}</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CDD0-423E-95DF-ED9CC2E91AF8}"/>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{44C57AD3-F15E-4624-9DA3-B523973E70C2}</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CDD0-423E-95DF-ED9CC2E91AF8}"/>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{398F2353-1863-4260-9B39-AB290D2B4365}</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CDD0-423E-95DF-ED9CC2E91AF8}"/>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{E9350462-6D1C-4FA7-B505-8F2449AD0773}</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CDD0-423E-95DF-ED9CC2E91AF8}"/>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{8B75E2D3-0DD0-44B9-8C48-374369D0234D}</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CDD0-423E-95DF-ED9CC2E91AF8}"/>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{5A0BF759-7F43-4094-9BCD-48E4B4991385}</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CDD0-423E-95DF-ED9CC2E91AF8}"/>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{A6F98BA2-FB18-4F94-BC0A-E3C94A612D34}</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CDD0-423E-95DF-ED9CC2E91AF8}"/>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{263F635F-80D5-4D6E-8358-28E2A25965F1}</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CDD0-423E-95DF-ED9CC2E91AF8}"/>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{AF2027C2-0F3D-4C47-B3CD-DD7A88D9EDE1}</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CDD0-423E-95DF-ED9CC2E91AF8}"/>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{D67353AA-3E0D-4E6E-8E23-A5ABF9F85A78}</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CDD0-423E-95DF-ED9CC2E91AF8}"/>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{459AC94F-6ACF-4664-B91D-561394284909}</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CDD0-423E-95DF-ED9CC2E91AF8}"/>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{DACDBDE5-EB13-4880-98CF-7EB89C27A512}</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CDD0-423E-95DF-ED9CC2E91AF8}"/>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{F0500BAC-E9DE-4DFC-8AD7-1A05E8A11849}</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CDD0-423E-95DF-ED9CC2E91AF8}"/>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{E3D39A96-8F0A-4879-A79C-9FA07B7F777C}</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CDD0-423E-95DF-ED9CC2E91AF8}"/>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{FA9A9F50-B2DE-4D49-98E6-9251CC005E32}</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CDD0-423E-95DF-ED9CC2E91AF8}"/>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{603D7098-E2A0-4979-A54B-36652EBAACFF}</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CDD0-423E-95DF-ED9CC2E91AF8}"/>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{88D0206C-4EA9-457E-B824-E8019BEA001D}</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CDD0-423E-95DF-ED9CC2E91AF8}"/>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{32CB224F-BF14-45DB-B640-4CDE8A4FC8F5}</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CDD0-423E-95DF-ED9CC2E91AF8}"/>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{A81D9A09-5E01-405E-8632-220E8FAB9DD6}</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CDD0-423E-95DF-ED9CC2E91AF8}"/>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{86C91165-4DC3-4377-A0D8-D01CF139D1EA}</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CDD0-423E-95DF-ED9CC2E91AF8}"/>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{CF7F8C92-BCFF-40FB-ADB4-9CA2E411427B}</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CDD0-423E-95DF-ED9CC2E91AF8}"/>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{035DDBD7-A9C5-4EF8-A03A-C90820CBD45A}</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CDD0-423E-95DF-ED9CC2E91AF8}"/>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{B2501B55-78A0-4CD3-B2BB-68DB37B4E78C}</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CDD0-423E-95DF-ED9CC2E91AF8}"/>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{5CE8505A-8DD7-447C-964D-ED384E3E97C1}</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CDD0-423E-95DF-ED9CC2E91AF8}"/>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{018CB0E7-4E65-4E58-89C6-33390828C5A4}</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CDD0-423E-95DF-ED9CC2E91AF8}"/>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{F1D8DA06-524F-4217-9368-861C4E18E755}</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CDD0-423E-95DF-ED9CC2E91AF8}"/>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{CF26FA1B-46B1-4156-BE6D-5FA027AC4730}</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CDD0-423E-95DF-ED9CC2E91AF8}"/>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{F1B74B29-D3D3-4BAC-B93D-AF3BDD0580C0}</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CDD0-423E-95DF-ED9CC2E91AF8}"/>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{42308E42-E140-4E6B-89F5-3268A6DF86F6}</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CDD0-423E-95DF-ED9CC2E91AF8}"/>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{062B9608-A92D-4711-BA3C-0ECC17E8F1B4}</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CDD0-423E-95DF-ED9CC2E91AF8}"/>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{A89B0737-D68C-48D2-BB3B-BA9BE6CCD195}</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CDD0-423E-95DF-ED9CC2E91AF8}"/>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{B2B08958-73C2-4F05-97FD-BE3F763C82EE}</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CDD0-423E-95DF-ED9CC2E91AF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CDD0-423E-95DF-ED9CC2E91AF8}"/>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CDD0-423E-95DF-ED9CC2E91AF8}"/>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{90D0B745-414C-4302-8267-BF7920890B07}</c15:txfldGUID>
                      <c15:f>Daten_Diagramme!$E$14</c15:f>
                      <c15:dlblFieldTableCache>
                        <c:ptCount val="1"/>
                        <c:pt idx="0">
                          <c:v>-0.5</c:v>
                        </c:pt>
                      </c15:dlblFieldTableCache>
                    </c15:dlblFTEntry>
                  </c15:dlblFieldTable>
                  <c15:showDataLabelsRange val="0"/>
                </c:ext>
                <c:ext xmlns:c16="http://schemas.microsoft.com/office/drawing/2014/chart" uri="{C3380CC4-5D6E-409C-BE32-E72D297353CC}">
                  <c16:uniqueId val="{00000000-5ECC-4970-9374-205B4E1C8CF2}"/>
                </c:ext>
              </c:extLst>
            </c:dLbl>
            <c:dLbl>
              <c:idx val="1"/>
              <c:tx>
                <c:strRef>
                  <c:f>Daten_Diagramme!$E$15</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{8C853292-63EE-4CFF-83D0-DCCB1B6B749B}</c15:txfldGUID>
                      <c15:f>Daten_Diagramme!$E$15</c15:f>
                      <c15:dlblFieldTableCache>
                        <c:ptCount val="1"/>
                        <c:pt idx="0">
                          <c:v>3.0</c:v>
                        </c:pt>
                      </c15:dlblFieldTableCache>
                    </c15:dlblFTEntry>
                  </c15:dlblFieldTable>
                  <c15:showDataLabelsRange val="0"/>
                </c:ext>
                <c:ext xmlns:c16="http://schemas.microsoft.com/office/drawing/2014/chart" uri="{C3380CC4-5D6E-409C-BE32-E72D297353CC}">
                  <c16:uniqueId val="{00000001-5ECC-4970-9374-205B4E1C8CF2}"/>
                </c:ext>
              </c:extLst>
            </c:dLbl>
            <c:dLbl>
              <c:idx val="2"/>
              <c:tx>
                <c:strRef>
                  <c:f>Daten_Diagramme!$E$16</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{3FB4E247-8905-44D9-95DB-6C7121D1E213}</c15:txfldGUID>
                      <c15:f>Daten_Diagramme!$E$16</c15:f>
                      <c15:dlblFieldTableCache>
                        <c:ptCount val="1"/>
                        <c:pt idx="0">
                          <c:v>7.2</c:v>
                        </c:pt>
                      </c15:dlblFieldTableCache>
                    </c15:dlblFTEntry>
                  </c15:dlblFieldTable>
                  <c15:showDataLabelsRange val="0"/>
                </c:ext>
                <c:ext xmlns:c16="http://schemas.microsoft.com/office/drawing/2014/chart" uri="{C3380CC4-5D6E-409C-BE32-E72D297353CC}">
                  <c16:uniqueId val="{00000002-5ECC-4970-9374-205B4E1C8CF2}"/>
                </c:ext>
              </c:extLst>
            </c:dLbl>
            <c:dLbl>
              <c:idx val="3"/>
              <c:tx>
                <c:strRef>
                  <c:f>Daten_Diagramme!$E$17</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{FAD11C00-C1FF-4A95-A613-AAE7C92B0D02}</c15:txfldGUID>
                      <c15:f>Daten_Diagramme!$E$17</c15:f>
                      <c15:dlblFieldTableCache>
                        <c:ptCount val="1"/>
                        <c:pt idx="0">
                          <c:v>1.8</c:v>
                        </c:pt>
                      </c15:dlblFieldTableCache>
                    </c15:dlblFTEntry>
                  </c15:dlblFieldTable>
                  <c15:showDataLabelsRange val="0"/>
                </c:ext>
                <c:ext xmlns:c16="http://schemas.microsoft.com/office/drawing/2014/chart" uri="{C3380CC4-5D6E-409C-BE32-E72D297353CC}">
                  <c16:uniqueId val="{00000003-5ECC-4970-9374-205B4E1C8CF2}"/>
                </c:ext>
              </c:extLst>
            </c:dLbl>
            <c:dLbl>
              <c:idx val="4"/>
              <c:tx>
                <c:strRef>
                  <c:f>Daten_Diagramme!$E$18</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{9AFE5D22-57B3-4E1E-9622-D9BE6D9E679B}</c15:txfldGUID>
                      <c15:f>Daten_Diagramme!$E$18</c15:f>
                      <c15:dlblFieldTableCache>
                        <c:ptCount val="1"/>
                        <c:pt idx="0">
                          <c:v>3.8</c:v>
                        </c:pt>
                      </c15:dlblFieldTableCache>
                    </c15:dlblFTEntry>
                  </c15:dlblFieldTable>
                  <c15:showDataLabelsRange val="0"/>
                </c:ext>
                <c:ext xmlns:c16="http://schemas.microsoft.com/office/drawing/2014/chart" uri="{C3380CC4-5D6E-409C-BE32-E72D297353CC}">
                  <c16:uniqueId val="{00000004-5ECC-4970-9374-205B4E1C8CF2}"/>
                </c:ext>
              </c:extLst>
            </c:dLbl>
            <c:dLbl>
              <c:idx val="5"/>
              <c:tx>
                <c:strRef>
                  <c:f>Daten_Diagramme!$E$19</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{F1108444-10B2-497D-83F9-6350908DF9C7}</c15:txfldGUID>
                      <c15:f>Daten_Diagramme!$E$19</c15:f>
                      <c15:dlblFieldTableCache>
                        <c:ptCount val="1"/>
                        <c:pt idx="0">
                          <c:v>-8.2</c:v>
                        </c:pt>
                      </c15:dlblFieldTableCache>
                    </c15:dlblFTEntry>
                  </c15:dlblFieldTable>
                  <c15:showDataLabelsRange val="0"/>
                </c:ext>
                <c:ext xmlns:c16="http://schemas.microsoft.com/office/drawing/2014/chart" uri="{C3380CC4-5D6E-409C-BE32-E72D297353CC}">
                  <c16:uniqueId val="{00000005-5ECC-4970-9374-205B4E1C8CF2}"/>
                </c:ext>
              </c:extLst>
            </c:dLbl>
            <c:dLbl>
              <c:idx val="6"/>
              <c:tx>
                <c:strRef>
                  <c:f>Daten_Diagramme!$E$20</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{DB6C6D58-B896-41DD-906B-706251931A20}</c15:txfldGUID>
                      <c15:f>Daten_Diagramme!$E$20</c15:f>
                      <c15:dlblFieldTableCache>
                        <c:ptCount val="1"/>
                        <c:pt idx="0">
                          <c:v>3.2</c:v>
                        </c:pt>
                      </c15:dlblFieldTableCache>
                    </c15:dlblFTEntry>
                  </c15:dlblFieldTable>
                  <c15:showDataLabelsRange val="0"/>
                </c:ext>
                <c:ext xmlns:c16="http://schemas.microsoft.com/office/drawing/2014/chart" uri="{C3380CC4-5D6E-409C-BE32-E72D297353CC}">
                  <c16:uniqueId val="{00000006-5ECC-4970-9374-205B4E1C8CF2}"/>
                </c:ext>
              </c:extLst>
            </c:dLbl>
            <c:dLbl>
              <c:idx val="7"/>
              <c:tx>
                <c:strRef>
                  <c:f>Daten_Diagramme!$E$21</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{D5C66BB4-A3AD-44C1-BED1-7A045F42D652}</c15:txfldGUID>
                      <c15:f>Daten_Diagramme!$E$21</c15:f>
                      <c15:dlblFieldTableCache>
                        <c:ptCount val="1"/>
                        <c:pt idx="0">
                          <c:v>7.6</c:v>
                        </c:pt>
                      </c15:dlblFieldTableCache>
                    </c15:dlblFTEntry>
                  </c15:dlblFieldTable>
                  <c15:showDataLabelsRange val="0"/>
                </c:ext>
                <c:ext xmlns:c16="http://schemas.microsoft.com/office/drawing/2014/chart" uri="{C3380CC4-5D6E-409C-BE32-E72D297353CC}">
                  <c16:uniqueId val="{00000007-5ECC-4970-9374-205B4E1C8CF2}"/>
                </c:ext>
              </c:extLst>
            </c:dLbl>
            <c:dLbl>
              <c:idx val="8"/>
              <c:tx>
                <c:strRef>
                  <c:f>Daten_Diagramme!$E$22</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{6F833636-9F08-4107-925D-D9F8DFE6A937}</c15:txfldGUID>
                      <c15:f>Daten_Diagramme!$E$22</c15:f>
                      <c15:dlblFieldTableCache>
                        <c:ptCount val="1"/>
                        <c:pt idx="0">
                          <c:v>-1.8</c:v>
                        </c:pt>
                      </c15:dlblFieldTableCache>
                    </c15:dlblFTEntry>
                  </c15:dlblFieldTable>
                  <c15:showDataLabelsRange val="0"/>
                </c:ext>
                <c:ext xmlns:c16="http://schemas.microsoft.com/office/drawing/2014/chart" uri="{C3380CC4-5D6E-409C-BE32-E72D297353CC}">
                  <c16:uniqueId val="{00000008-5ECC-4970-9374-205B4E1C8CF2}"/>
                </c:ext>
              </c:extLst>
            </c:dLbl>
            <c:dLbl>
              <c:idx val="9"/>
              <c:tx>
                <c:strRef>
                  <c:f>Daten_Diagramme!$E$23</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{2B994920-77E2-45C5-89EF-B6B05DF81185}</c15:txfldGUID>
                      <c15:f>Daten_Diagramme!$E$23</c15:f>
                      <c15:dlblFieldTableCache>
                        <c:ptCount val="1"/>
                        <c:pt idx="0">
                          <c:v>-0.2</c:v>
                        </c:pt>
                      </c15:dlblFieldTableCache>
                    </c15:dlblFTEntry>
                  </c15:dlblFieldTable>
                  <c15:showDataLabelsRange val="0"/>
                </c:ext>
                <c:ext xmlns:c16="http://schemas.microsoft.com/office/drawing/2014/chart" uri="{C3380CC4-5D6E-409C-BE32-E72D297353CC}">
                  <c16:uniqueId val="{00000009-5ECC-4970-9374-205B4E1C8CF2}"/>
                </c:ext>
              </c:extLst>
            </c:dLbl>
            <c:dLbl>
              <c:idx val="10"/>
              <c:tx>
                <c:strRef>
                  <c:f>Daten_Diagramme!$E$24</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{645FD5AD-4703-42AA-891A-32926378A5FC}</c15:txfldGUID>
                      <c15:f>Daten_Diagramme!$E$24</c15:f>
                      <c15:dlblFieldTableCache>
                        <c:ptCount val="1"/>
                        <c:pt idx="0">
                          <c:v>-9.4</c:v>
                        </c:pt>
                      </c15:dlblFieldTableCache>
                    </c15:dlblFTEntry>
                  </c15:dlblFieldTable>
                  <c15:showDataLabelsRange val="0"/>
                </c:ext>
                <c:ext xmlns:c16="http://schemas.microsoft.com/office/drawing/2014/chart" uri="{C3380CC4-5D6E-409C-BE32-E72D297353CC}">
                  <c16:uniqueId val="{0000000A-5ECC-4970-9374-205B4E1C8CF2}"/>
                </c:ext>
              </c:extLst>
            </c:dLbl>
            <c:dLbl>
              <c:idx val="11"/>
              <c:tx>
                <c:strRef>
                  <c:f>Daten_Diagramme!$E$25</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{C74002F6-4D90-45D9-9FC5-0482F9A2FBDD}</c15:txfldGUID>
                      <c15:f>Daten_Diagramme!$E$25</c15:f>
                      <c15:dlblFieldTableCache>
                        <c:ptCount val="1"/>
                        <c:pt idx="0">
                          <c:v>-4.8</c:v>
                        </c:pt>
                      </c15:dlblFieldTableCache>
                    </c15:dlblFTEntry>
                  </c15:dlblFieldTable>
                  <c15:showDataLabelsRange val="0"/>
                </c:ext>
                <c:ext xmlns:c16="http://schemas.microsoft.com/office/drawing/2014/chart" uri="{C3380CC4-5D6E-409C-BE32-E72D297353CC}">
                  <c16:uniqueId val="{0000000B-5ECC-4970-9374-205B4E1C8CF2}"/>
                </c:ext>
              </c:extLst>
            </c:dLbl>
            <c:dLbl>
              <c:idx val="12"/>
              <c:tx>
                <c:strRef>
                  <c:f>Daten_Diagramme!$E$26</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{1C2D6DA4-5EDE-4EBA-BCFB-526AB2C4E642}</c15:txfldGUID>
                      <c15:f>Daten_Diagramme!$E$26</c15:f>
                      <c15:dlblFieldTableCache>
                        <c:ptCount val="1"/>
                        <c:pt idx="0">
                          <c:v>-3.8</c:v>
                        </c:pt>
                      </c15:dlblFieldTableCache>
                    </c15:dlblFTEntry>
                  </c15:dlblFieldTable>
                  <c15:showDataLabelsRange val="0"/>
                </c:ext>
                <c:ext xmlns:c16="http://schemas.microsoft.com/office/drawing/2014/chart" uri="{C3380CC4-5D6E-409C-BE32-E72D297353CC}">
                  <c16:uniqueId val="{0000000C-5ECC-4970-9374-205B4E1C8CF2}"/>
                </c:ext>
              </c:extLst>
            </c:dLbl>
            <c:dLbl>
              <c:idx val="13"/>
              <c:tx>
                <c:strRef>
                  <c:f>Daten_Diagramme!$E$27</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{7FC40A54-9931-446F-82D7-F02B0FE4DD63}</c15:txfldGUID>
                      <c15:f>Daten_Diagramme!$E$27</c15:f>
                      <c15:dlblFieldTableCache>
                        <c:ptCount val="1"/>
                        <c:pt idx="0">
                          <c:v>6.1</c:v>
                        </c:pt>
                      </c15:dlblFieldTableCache>
                    </c15:dlblFTEntry>
                  </c15:dlblFieldTable>
                  <c15:showDataLabelsRange val="0"/>
                </c:ext>
                <c:ext xmlns:c16="http://schemas.microsoft.com/office/drawing/2014/chart" uri="{C3380CC4-5D6E-409C-BE32-E72D297353CC}">
                  <c16:uniqueId val="{0000000D-5ECC-4970-9374-205B4E1C8CF2}"/>
                </c:ext>
              </c:extLst>
            </c:dLbl>
            <c:dLbl>
              <c:idx val="14"/>
              <c:tx>
                <c:strRef>
                  <c:f>Daten_Diagramme!$E$28</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{AB497A08-9C0C-4745-BB30-88D1DE9DB0B9}</c15:txfldGUID>
                      <c15:f>Daten_Diagramme!$E$28</c15:f>
                      <c15:dlblFieldTableCache>
                        <c:ptCount val="1"/>
                        <c:pt idx="0">
                          <c:v>-3.0</c:v>
                        </c:pt>
                      </c15:dlblFieldTableCache>
                    </c15:dlblFTEntry>
                  </c15:dlblFieldTable>
                  <c15:showDataLabelsRange val="0"/>
                </c:ext>
                <c:ext xmlns:c16="http://schemas.microsoft.com/office/drawing/2014/chart" uri="{C3380CC4-5D6E-409C-BE32-E72D297353CC}">
                  <c16:uniqueId val="{0000000E-5ECC-4970-9374-205B4E1C8CF2}"/>
                </c:ext>
              </c:extLst>
            </c:dLbl>
            <c:dLbl>
              <c:idx val="15"/>
              <c:tx>
                <c:strRef>
                  <c:f>Daten_Diagramme!$E$29</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{E852848B-F7AB-4B11-8D83-6BFDBEAE4DF8}</c15:txfldGUID>
                      <c15:f>Daten_Diagramme!$E$29</c15:f>
                      <c15:dlblFieldTableCache>
                        <c:ptCount val="1"/>
                        <c:pt idx="0">
                          <c:v>3.4</c:v>
                        </c:pt>
                      </c15:dlblFieldTableCache>
                    </c15:dlblFTEntry>
                  </c15:dlblFieldTable>
                  <c15:showDataLabelsRange val="0"/>
                </c:ext>
                <c:ext xmlns:c16="http://schemas.microsoft.com/office/drawing/2014/chart" uri="{C3380CC4-5D6E-409C-BE32-E72D297353CC}">
                  <c16:uniqueId val="{0000000F-5ECC-4970-9374-205B4E1C8CF2}"/>
                </c:ext>
              </c:extLst>
            </c:dLbl>
            <c:dLbl>
              <c:idx val="16"/>
              <c:tx>
                <c:strRef>
                  <c:f>Daten_Diagramme!$E$30</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{69087835-D146-46CF-936A-E017FBEDCC57}</c15:txfldGUID>
                      <c15:f>Daten_Diagramme!$E$30</c15:f>
                      <c15:dlblFieldTableCache>
                        <c:ptCount val="1"/>
                        <c:pt idx="0">
                          <c:v>3.0</c:v>
                        </c:pt>
                      </c15:dlblFieldTableCache>
                    </c15:dlblFTEntry>
                  </c15:dlblFieldTable>
                  <c15:showDataLabelsRange val="0"/>
                </c:ext>
                <c:ext xmlns:c16="http://schemas.microsoft.com/office/drawing/2014/chart" uri="{C3380CC4-5D6E-409C-BE32-E72D297353CC}">
                  <c16:uniqueId val="{00000010-5ECC-4970-9374-205B4E1C8CF2}"/>
                </c:ext>
              </c:extLst>
            </c:dLbl>
            <c:dLbl>
              <c:idx val="17"/>
              <c:tx>
                <c:strRef>
                  <c:f>Daten_Diagramme!$E$31</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{2FFCF018-B8EA-4B9A-94C8-BCB5A31079DC}</c15:txfldGUID>
                      <c15:f>Daten_Diagramme!$E$31</c15:f>
                      <c15:dlblFieldTableCache>
                        <c:ptCount val="1"/>
                        <c:pt idx="0">
                          <c:v>7.0</c:v>
                        </c:pt>
                      </c15:dlblFieldTableCache>
                    </c15:dlblFTEntry>
                  </c15:dlblFieldTable>
                  <c15:showDataLabelsRange val="0"/>
                </c:ext>
                <c:ext xmlns:c16="http://schemas.microsoft.com/office/drawing/2014/chart" uri="{C3380CC4-5D6E-409C-BE32-E72D297353CC}">
                  <c16:uniqueId val="{00000011-5ECC-4970-9374-205B4E1C8CF2}"/>
                </c:ext>
              </c:extLst>
            </c:dLbl>
            <c:dLbl>
              <c:idx val="18"/>
              <c:tx>
                <c:strRef>
                  <c:f>Daten_Diagramme!$E$32</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{B894C7F1-1617-4976-95ED-6B21AA35BF32}</c15:txfldGUID>
                      <c15:f>Daten_Diagramme!$E$32</c15:f>
                      <c15:dlblFieldTableCache>
                        <c:ptCount val="1"/>
                        <c:pt idx="0">
                          <c:v>4.0</c:v>
                        </c:pt>
                      </c15:dlblFieldTableCache>
                    </c15:dlblFTEntry>
                  </c15:dlblFieldTable>
                  <c15:showDataLabelsRange val="0"/>
                </c:ext>
                <c:ext xmlns:c16="http://schemas.microsoft.com/office/drawing/2014/chart" uri="{C3380CC4-5D6E-409C-BE32-E72D297353CC}">
                  <c16:uniqueId val="{00000012-5ECC-4970-9374-205B4E1C8CF2}"/>
                </c:ext>
              </c:extLst>
            </c:dLbl>
            <c:dLbl>
              <c:idx val="19"/>
              <c:tx>
                <c:strRef>
                  <c:f>Daten_Diagramme!$E$33</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{55EDBA54-A3B0-4DA9-971E-6770007D43CD}</c15:txfldGUID>
                      <c15:f>Daten_Diagramme!$E$33</c15:f>
                      <c15:dlblFieldTableCache>
                        <c:ptCount val="1"/>
                        <c:pt idx="0">
                          <c:v>-3.3</c:v>
                        </c:pt>
                      </c15:dlblFieldTableCache>
                    </c15:dlblFTEntry>
                  </c15:dlblFieldTable>
                  <c15:showDataLabelsRange val="0"/>
                </c:ext>
                <c:ext xmlns:c16="http://schemas.microsoft.com/office/drawing/2014/chart" uri="{C3380CC4-5D6E-409C-BE32-E72D297353CC}">
                  <c16:uniqueId val="{00000013-5ECC-4970-9374-205B4E1C8CF2}"/>
                </c:ext>
              </c:extLst>
            </c:dLbl>
            <c:dLbl>
              <c:idx val="20"/>
              <c:tx>
                <c:strRef>
                  <c:f>Daten_Diagramme!$E$34</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{D40C519F-75D7-4C45-B896-301545FB38FA}</c15:txfldGUID>
                      <c15:f>Daten_Diagramme!$E$34</c15:f>
                      <c15:dlblFieldTableCache>
                        <c:ptCount val="1"/>
                        <c:pt idx="0">
                          <c:v>0.0</c:v>
                        </c:pt>
                      </c15:dlblFieldTableCache>
                    </c15:dlblFTEntry>
                  </c15:dlblFieldTable>
                  <c15:showDataLabelsRange val="0"/>
                </c:ext>
                <c:ext xmlns:c16="http://schemas.microsoft.com/office/drawing/2014/chart" uri="{C3380CC4-5D6E-409C-BE32-E72D297353CC}">
                  <c16:uniqueId val="{00000014-5ECC-4970-9374-205B4E1C8CF2}"/>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{1662E858-3346-4889-912C-518EA4EBE00F}</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5ECC-4970-9374-205B4E1C8CF2}"/>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{89D98185-C9BF-487F-B633-805DE0880AB7}</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5ECC-4970-9374-205B4E1C8CF2}"/>
                </c:ext>
              </c:extLst>
            </c:dLbl>
            <c:dLbl>
              <c:idx val="23"/>
              <c:tx>
                <c:strRef>
                  <c:f>Daten_Diagramme!$E$37</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{8141672A-ADB2-4607-BBAF-02362AD0DD63}</c15:txfldGUID>
                      <c15:f>Daten_Diagramme!$E$37</c15:f>
                      <c15:dlblFieldTableCache>
                        <c:ptCount val="1"/>
                        <c:pt idx="0">
                          <c:v>3.0</c:v>
                        </c:pt>
                      </c15:dlblFieldTableCache>
                    </c15:dlblFTEntry>
                  </c15:dlblFieldTable>
                  <c15:showDataLabelsRange val="0"/>
                </c:ext>
                <c:ext xmlns:c16="http://schemas.microsoft.com/office/drawing/2014/chart" uri="{C3380CC4-5D6E-409C-BE32-E72D297353CC}">
                  <c16:uniqueId val="{00000017-5ECC-4970-9374-205B4E1C8CF2}"/>
                </c:ext>
              </c:extLst>
            </c:dLbl>
            <c:dLbl>
              <c:idx val="24"/>
              <c:tx>
                <c:strRef>
                  <c:f>Daten_Diagramme!$E$38</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{86755B27-E4D2-4AA2-AB63-B52CF7AE4799}</c15:txfldGUID>
                      <c15:f>Daten_Diagramme!$E$38</c15:f>
                      <c15:dlblFieldTableCache>
                        <c:ptCount val="1"/>
                        <c:pt idx="0">
                          <c:v>3.1</c:v>
                        </c:pt>
                      </c15:dlblFieldTableCache>
                    </c15:dlblFTEntry>
                  </c15:dlblFieldTable>
                  <c15:showDataLabelsRange val="0"/>
                </c:ext>
                <c:ext xmlns:c16="http://schemas.microsoft.com/office/drawing/2014/chart" uri="{C3380CC4-5D6E-409C-BE32-E72D297353CC}">
                  <c16:uniqueId val="{00000018-5ECC-4970-9374-205B4E1C8CF2}"/>
                </c:ext>
              </c:extLst>
            </c:dLbl>
            <c:dLbl>
              <c:idx val="25"/>
              <c:tx>
                <c:strRef>
                  <c:f>Daten_Diagramme!$E$39</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{E2582B4C-A635-4BFF-B705-0BF1214CB0AC}</c15:txfldGUID>
                      <c15:f>Daten_Diagramme!$E$39</c15:f>
                      <c15:dlblFieldTableCache>
                        <c:ptCount val="1"/>
                        <c:pt idx="0">
                          <c:v>-1.3</c:v>
                        </c:pt>
                      </c15:dlblFieldTableCache>
                    </c15:dlblFTEntry>
                  </c15:dlblFieldTable>
                  <c15:showDataLabelsRange val="0"/>
                </c:ext>
                <c:ext xmlns:c16="http://schemas.microsoft.com/office/drawing/2014/chart" uri="{C3380CC4-5D6E-409C-BE32-E72D297353CC}">
                  <c16:uniqueId val="{00000019-5ECC-4970-9374-205B4E1C8CF2}"/>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{982C5E1E-2E24-4404-B519-38F27C99F655}</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5ECC-4970-9374-205B4E1C8CF2}"/>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{AFD31644-E186-4825-AC48-4E7E0738EED6}</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5ECC-4970-9374-205B4E1C8CF2}"/>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{CED73B6F-DA02-400F-8E68-C8E15CF7A204}</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5ECC-4970-9374-205B4E1C8CF2}"/>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{CF460EC2-7532-44EC-89D0-5110D15B5A6E}</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5ECC-4970-9374-205B4E1C8CF2}"/>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{2E88593A-877F-46DD-AFBB-EB1F2C7A2C5B}</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5ECC-4970-9374-205B4E1C8CF2}"/>
                </c:ext>
              </c:extLst>
            </c:dLbl>
            <c:dLbl>
              <c:idx val="31"/>
              <c:tx>
                <c:strRef>
                  <c:f>Daten_Diagramme!$E$45</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{EA5CE9A4-D0DB-4B1F-B272-5388E0475CF3}</c15:txfldGUID>
                      <c15:f>Daten_Diagramme!$E$45</c15:f>
                      <c15:dlblFieldTableCache>
                        <c:ptCount val="1"/>
                        <c:pt idx="0">
                          <c:v>-1.3</c:v>
                        </c:pt>
                      </c15:dlblFieldTableCache>
                    </c15:dlblFTEntry>
                  </c15:dlblFieldTable>
                  <c15:showDataLabelsRange val="0"/>
                </c:ext>
                <c:ext xmlns:c16="http://schemas.microsoft.com/office/drawing/2014/chart" uri="{C3380CC4-5D6E-409C-BE32-E72D297353CC}">
                  <c16:uniqueId val="{0000001F-5ECC-4970-9374-205B4E1C8CF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-0.52893261398497826</c:v>
                </c:pt>
                <c:pt idx="1">
                  <c:v>3.0303030303030303</c:v>
                </c:pt>
                <c:pt idx="2">
                  <c:v>7.1794871794871797</c:v>
                </c:pt>
                <c:pt idx="3">
                  <c:v>1.8444266238973537</c:v>
                </c:pt>
                <c:pt idx="4">
                  <c:v>3.794972893050764</c:v>
                </c:pt>
                <c:pt idx="5">
                  <c:v>-8.2089552238805972</c:v>
                </c:pt>
                <c:pt idx="6">
                  <c:v>3.1746031746031744</c:v>
                </c:pt>
                <c:pt idx="7">
                  <c:v>7.5975359342915807</c:v>
                </c:pt>
                <c:pt idx="8">
                  <c:v>-1.7695473251028806</c:v>
                </c:pt>
                <c:pt idx="9">
                  <c:v>-0.18467220683287167</c:v>
                </c:pt>
                <c:pt idx="10">
                  <c:v>-9.3994778067885125</c:v>
                </c:pt>
                <c:pt idx="11">
                  <c:v>-4.7904191616766463</c:v>
                </c:pt>
                <c:pt idx="12">
                  <c:v>-3.8461538461538463</c:v>
                </c:pt>
                <c:pt idx="13">
                  <c:v>6.1252580867171371</c:v>
                </c:pt>
                <c:pt idx="14">
                  <c:v>-2.9861111111111112</c:v>
                </c:pt>
                <c:pt idx="15">
                  <c:v>3.3898305084745761</c:v>
                </c:pt>
                <c:pt idx="16">
                  <c:v>3.0120481927710845</c:v>
                </c:pt>
                <c:pt idx="17">
                  <c:v>7.0175438596491224</c:v>
                </c:pt>
                <c:pt idx="18">
                  <c:v>3.9630118890356671</c:v>
                </c:pt>
                <c:pt idx="19">
                  <c:v>-3.3426183844011144</c:v>
                </c:pt>
                <c:pt idx="20">
                  <c:v>3.9920159680638723E-2</c:v>
                </c:pt>
                <c:pt idx="21">
                  <c:v>0</c:v>
                </c:pt>
                <c:pt idx="23">
                  <c:v>3.0303030303030303</c:v>
                </c:pt>
                <c:pt idx="24">
                  <c:v>3.0541561712846348</c:v>
                </c:pt>
                <c:pt idx="25">
                  <c:v>-1.2704290091930541</c:v>
                </c:pt>
              </c:numCache>
            </c:numRef>
          </c:val>
          <c:extLst>
            <c:ext xmlns:c16="http://schemas.microsoft.com/office/drawing/2014/chart" uri="{C3380CC4-5D6E-409C-BE32-E72D297353CC}">
              <c16:uniqueId val="{00000020-5ECC-4970-9374-205B4E1C8CF2}"/>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{F5856DA2-D2D6-49EB-BEAE-6A1F71FC1532}</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5ECC-4970-9374-205B4E1C8CF2}"/>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{61880848-AB80-41E2-BA52-23D2B8917AD0}</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5ECC-4970-9374-205B4E1C8CF2}"/>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{39B6BA23-30F1-49C7-9ABB-01F436EF4A91}</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5ECC-4970-9374-205B4E1C8CF2}"/>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{419BA9A8-A564-4B89-B139-D943DA9F6712}</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5ECC-4970-9374-205B4E1C8CF2}"/>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{7D07FC81-DCA9-4EA4-8A6B-3C406EC9DB9A}</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5ECC-4970-9374-205B4E1C8CF2}"/>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{C71BDB48-67BD-4657-A6C6-5D67AD61AEA3}</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5ECC-4970-9374-205B4E1C8CF2}"/>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{B4567CF1-5DB0-4578-80C3-1B7635AB8342}</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5ECC-4970-9374-205B4E1C8CF2}"/>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{36C1869B-40DA-4980-B713-81E71F2EC0DB}</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5ECC-4970-9374-205B4E1C8CF2}"/>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{B516058F-1ADD-45AC-8532-4A6450FC2F63}</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5ECC-4970-9374-205B4E1C8CF2}"/>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{B4A99BC2-5D2A-4FB3-B29F-7F0B94FCA672}</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5ECC-4970-9374-205B4E1C8CF2}"/>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{6DBF2CD6-AD33-45A2-8694-A3EA4058D797}</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5ECC-4970-9374-205B4E1C8CF2}"/>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{86F0D80D-FDD8-40AC-A658-CA221F239DA0}</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5ECC-4970-9374-205B4E1C8CF2}"/>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{F05892B2-4177-4B5F-8528-69BB4293B08A}</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5ECC-4970-9374-205B4E1C8CF2}"/>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{8FEDE3B9-2904-4987-8D08-1BD361248FB3}</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5ECC-4970-9374-205B4E1C8CF2}"/>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{ED1409C8-34BE-4CAC-AE42-C48C274A1ED8}</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5ECC-4970-9374-205B4E1C8CF2}"/>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{DFB58BAE-E71B-4F55-A5DE-61560705F5FD}</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5ECC-4970-9374-205B4E1C8CF2}"/>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{2CD67650-34CC-4181-8608-254DA5BA6179}</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5ECC-4970-9374-205B4E1C8CF2}"/>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{C5A59CB3-0977-4C23-8D59-BC2A40BC0D8C}</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5ECC-4970-9374-205B4E1C8CF2}"/>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{34A374FE-743D-4B68-94E8-E157445850D7}</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5ECC-4970-9374-205B4E1C8CF2}"/>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{2F8F2C44-2217-4ED2-855D-939A2825969F}</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5ECC-4970-9374-205B4E1C8CF2}"/>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{98872034-182D-44B8-BE07-912EFE9CBD8B}</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5ECC-4970-9374-205B4E1C8CF2}"/>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{37BF6395-9A33-433F-80A0-DF1A1D6576AD}</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5ECC-4970-9374-205B4E1C8CF2}"/>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{3301087B-3A17-4022-B836-3EB904367054}</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5ECC-4970-9374-205B4E1C8CF2}"/>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{B67776D6-98EC-4FEE-B03F-223A31AC8DA8}</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5ECC-4970-9374-205B4E1C8CF2}"/>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{504FD117-76A5-4DEC-8C2A-CAA26E5EC2B0}</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5ECC-4970-9374-205B4E1C8CF2}"/>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{54354D51-3BB0-4290-A55A-0E4236D8AE70}</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5ECC-4970-9374-205B4E1C8CF2}"/>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{823617FA-A608-4DCE-A845-5169D29E6AB1}</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5ECC-4970-9374-205B4E1C8CF2}"/>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{47F9B8BC-BCD5-4791-9823-67FD974D4778}</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5ECC-4970-9374-205B4E1C8CF2}"/>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{90210100-614B-4C69-862E-32CE937BDEC2}</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5ECC-4970-9374-205B4E1C8CF2}"/>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{AB5C6967-BCDB-43D6-9507-9675C2242ECA}</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5ECC-4970-9374-205B4E1C8CF2}"/>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{8877A64F-C768-4C72-9184-B126E838EBD8}</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5ECC-4970-9374-205B4E1C8CF2}"/>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{E8BAA428-67A4-427F-B479-048498FF7F35}</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5ECC-4970-9374-205B4E1C8CF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5ECC-4970-9374-205B4E1C8CF2}"/>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5ECC-4970-9374-205B4E1C8CF2}"/>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{243B023A-3CD8-4801-9CAA-9B8A0113DE0A}</c15:txfldGUID>
                      <c15:f>Diagramm!$I$46</c15:f>
                      <c15:dlblFieldTableCache>
                        <c:ptCount val="1"/>
                      </c15:dlblFieldTableCache>
                    </c15:dlblFTEntry>
                  </c15:dlblFieldTable>
                  <c15:showDataLabelsRange val="0"/>
                </c:ext>
                <c:ext xmlns:c16="http://schemas.microsoft.com/office/drawing/2014/chart" uri="{C3380CC4-5D6E-409C-BE32-E72D297353CC}">
                  <c16:uniqueId val="{00000000-2079-4048-B428-A0030A703A6C}"/>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{800AC617-E139-4252-A716-2B887F53C2E2}</c15:txfldGUID>
                      <c15:f>Diagramm!$I$47</c15:f>
                      <c15:dlblFieldTableCache>
                        <c:ptCount val="1"/>
                      </c15:dlblFieldTableCache>
                    </c15:dlblFTEntry>
                  </c15:dlblFieldTable>
                  <c15:showDataLabelsRange val="0"/>
                </c:ext>
                <c:ext xmlns:c16="http://schemas.microsoft.com/office/drawing/2014/chart" uri="{C3380CC4-5D6E-409C-BE32-E72D297353CC}">
                  <c16:uniqueId val="{00000001-2079-4048-B428-A0030A703A6C}"/>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{62D6542D-2534-47E2-BE0D-96A8E365D252}</c15:txfldGUID>
                      <c15:f>Diagramm!$I$48</c15:f>
                      <c15:dlblFieldTableCache>
                        <c:ptCount val="1"/>
                      </c15:dlblFieldTableCache>
                    </c15:dlblFTEntry>
                  </c15:dlblFieldTable>
                  <c15:showDataLabelsRange val="0"/>
                </c:ext>
                <c:ext xmlns:c16="http://schemas.microsoft.com/office/drawing/2014/chart" uri="{C3380CC4-5D6E-409C-BE32-E72D297353CC}">
                  <c16:uniqueId val="{00000002-2079-4048-B428-A0030A703A6C}"/>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{FD33CCC5-9295-4452-A152-E2F003A65414}</c15:txfldGUID>
                      <c15:f>Diagramm!$I$49</c15:f>
                      <c15:dlblFieldTableCache>
                        <c:ptCount val="1"/>
                      </c15:dlblFieldTableCache>
                    </c15:dlblFTEntry>
                  </c15:dlblFieldTable>
                  <c15:showDataLabelsRange val="0"/>
                </c:ext>
                <c:ext xmlns:c16="http://schemas.microsoft.com/office/drawing/2014/chart" uri="{C3380CC4-5D6E-409C-BE32-E72D297353CC}">
                  <c16:uniqueId val="{00000003-2079-4048-B428-A0030A703A6C}"/>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{BEFC6BFB-ABFA-4E0B-9FED-9A2256473F8E}</c15:txfldGUID>
                      <c15:f>Diagramm!$I$50</c15:f>
                      <c15:dlblFieldTableCache>
                        <c:ptCount val="1"/>
                      </c15:dlblFieldTableCache>
                    </c15:dlblFTEntry>
                  </c15:dlblFieldTable>
                  <c15:showDataLabelsRange val="0"/>
                </c:ext>
                <c:ext xmlns:c16="http://schemas.microsoft.com/office/drawing/2014/chart" uri="{C3380CC4-5D6E-409C-BE32-E72D297353CC}">
                  <c16:uniqueId val="{00000004-2079-4048-B428-A0030A703A6C}"/>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{4FA74AE9-1677-4E7B-87B4-6F8D36ED4728}</c15:txfldGUID>
                      <c15:f>Diagramm!$I$51</c15:f>
                      <c15:dlblFieldTableCache>
                        <c:ptCount val="1"/>
                      </c15:dlblFieldTableCache>
                    </c15:dlblFTEntry>
                  </c15:dlblFieldTable>
                  <c15:showDataLabelsRange val="0"/>
                </c:ext>
                <c:ext xmlns:c16="http://schemas.microsoft.com/office/drawing/2014/chart" uri="{C3380CC4-5D6E-409C-BE32-E72D297353CC}">
                  <c16:uniqueId val="{00000005-2079-4048-B428-A0030A703A6C}"/>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{014EF4ED-889F-43BF-AF43-B87954DB7C3D}</c15:txfldGUID>
                      <c15:f>Diagramm!$I$52</c15:f>
                      <c15:dlblFieldTableCache>
                        <c:ptCount val="1"/>
                      </c15:dlblFieldTableCache>
                    </c15:dlblFTEntry>
                  </c15:dlblFieldTable>
                  <c15:showDataLabelsRange val="0"/>
                </c:ext>
                <c:ext xmlns:c16="http://schemas.microsoft.com/office/drawing/2014/chart" uri="{C3380CC4-5D6E-409C-BE32-E72D297353CC}">
                  <c16:uniqueId val="{00000006-2079-4048-B428-A0030A703A6C}"/>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{6E5EDC1A-235E-4A71-ADAE-80CB448E5802}</c15:txfldGUID>
                      <c15:f>Diagramm!$I$53</c15:f>
                      <c15:dlblFieldTableCache>
                        <c:ptCount val="1"/>
                      </c15:dlblFieldTableCache>
                    </c15:dlblFTEntry>
                  </c15:dlblFieldTable>
                  <c15:showDataLabelsRange val="0"/>
                </c:ext>
                <c:ext xmlns:c16="http://schemas.microsoft.com/office/drawing/2014/chart" uri="{C3380CC4-5D6E-409C-BE32-E72D297353CC}">
                  <c16:uniqueId val="{00000007-2079-4048-B428-A0030A703A6C}"/>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{D9114739-B3F8-4CF8-991C-7B44E61D5892}</c15:txfldGUID>
                      <c15:f>Diagramm!$I$54</c15:f>
                      <c15:dlblFieldTableCache>
                        <c:ptCount val="1"/>
                      </c15:dlblFieldTableCache>
                    </c15:dlblFTEntry>
                  </c15:dlblFieldTable>
                  <c15:showDataLabelsRange val="0"/>
                </c:ext>
                <c:ext xmlns:c16="http://schemas.microsoft.com/office/drawing/2014/chart" uri="{C3380CC4-5D6E-409C-BE32-E72D297353CC}">
                  <c16:uniqueId val="{00000008-2079-4048-B428-A0030A703A6C}"/>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{08CE14CF-FDB6-4A39-807F-C13D6A6DD93A}</c15:txfldGUID>
                      <c15:f>Diagramm!$I$55</c15:f>
                      <c15:dlblFieldTableCache>
                        <c:ptCount val="1"/>
                      </c15:dlblFieldTableCache>
                    </c15:dlblFTEntry>
                  </c15:dlblFieldTable>
                  <c15:showDataLabelsRange val="0"/>
                </c:ext>
                <c:ext xmlns:c16="http://schemas.microsoft.com/office/drawing/2014/chart" uri="{C3380CC4-5D6E-409C-BE32-E72D297353CC}">
                  <c16:uniqueId val="{00000009-2079-4048-B428-A0030A703A6C}"/>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{B30259B7-E8AA-4CB8-92F2-9E755DD25BFB}</c15:txfldGUID>
                      <c15:f>Diagramm!$I$56</c15:f>
                      <c15:dlblFieldTableCache>
                        <c:ptCount val="1"/>
                      </c15:dlblFieldTableCache>
                    </c15:dlblFTEntry>
                  </c15:dlblFieldTable>
                  <c15:showDataLabelsRange val="0"/>
                </c:ext>
                <c:ext xmlns:c16="http://schemas.microsoft.com/office/drawing/2014/chart" uri="{C3380CC4-5D6E-409C-BE32-E72D297353CC}">
                  <c16:uniqueId val="{0000000A-2079-4048-B428-A0030A703A6C}"/>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{6B1A56CE-FFD5-470A-B8F4-4B0429E3A333}</c15:txfldGUID>
                      <c15:f>Diagramm!$I$57</c15:f>
                      <c15:dlblFieldTableCache>
                        <c:ptCount val="1"/>
                      </c15:dlblFieldTableCache>
                    </c15:dlblFTEntry>
                  </c15:dlblFieldTable>
                  <c15:showDataLabelsRange val="0"/>
                </c:ext>
                <c:ext xmlns:c16="http://schemas.microsoft.com/office/drawing/2014/chart" uri="{C3380CC4-5D6E-409C-BE32-E72D297353CC}">
                  <c16:uniqueId val="{0000000B-2079-4048-B428-A0030A703A6C}"/>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{A8F12ECB-295F-4D93-950F-37E116CEF586}</c15:txfldGUID>
                      <c15:f>Diagramm!$I$58</c15:f>
                      <c15:dlblFieldTableCache>
                        <c:ptCount val="1"/>
                      </c15:dlblFieldTableCache>
                    </c15:dlblFTEntry>
                  </c15:dlblFieldTable>
                  <c15:showDataLabelsRange val="0"/>
                </c:ext>
                <c:ext xmlns:c16="http://schemas.microsoft.com/office/drawing/2014/chart" uri="{C3380CC4-5D6E-409C-BE32-E72D297353CC}">
                  <c16:uniqueId val="{0000000C-2079-4048-B428-A0030A703A6C}"/>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{F6E8071D-C76A-4AAF-89D9-D7081133CE46}</c15:txfldGUID>
                      <c15:f>Diagramm!$I$59</c15:f>
                      <c15:dlblFieldTableCache>
                        <c:ptCount val="1"/>
                      </c15:dlblFieldTableCache>
                    </c15:dlblFTEntry>
                  </c15:dlblFieldTable>
                  <c15:showDataLabelsRange val="0"/>
                </c:ext>
                <c:ext xmlns:c16="http://schemas.microsoft.com/office/drawing/2014/chart" uri="{C3380CC4-5D6E-409C-BE32-E72D297353CC}">
                  <c16:uniqueId val="{0000000D-2079-4048-B428-A0030A703A6C}"/>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{408C2ACF-3BA8-4CB8-A6B4-826DC89041B6}</c15:txfldGUID>
                      <c15:f>Diagramm!$I$60</c15:f>
                      <c15:dlblFieldTableCache>
                        <c:ptCount val="1"/>
                      </c15:dlblFieldTableCache>
                    </c15:dlblFTEntry>
                  </c15:dlblFieldTable>
                  <c15:showDataLabelsRange val="0"/>
                </c:ext>
                <c:ext xmlns:c16="http://schemas.microsoft.com/office/drawing/2014/chart" uri="{C3380CC4-5D6E-409C-BE32-E72D297353CC}">
                  <c16:uniqueId val="{0000000E-2079-4048-B428-A0030A703A6C}"/>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{3B97D37E-1C5A-4094-8010-6C80C9A0A5B4}</c15:txfldGUID>
                      <c15:f>Diagramm!$I$61</c15:f>
                      <c15:dlblFieldTableCache>
                        <c:ptCount val="1"/>
                      </c15:dlblFieldTableCache>
                    </c15:dlblFTEntry>
                  </c15:dlblFieldTable>
                  <c15:showDataLabelsRange val="0"/>
                </c:ext>
                <c:ext xmlns:c16="http://schemas.microsoft.com/office/drawing/2014/chart" uri="{C3380CC4-5D6E-409C-BE32-E72D297353CC}">
                  <c16:uniqueId val="{0000000F-2079-4048-B428-A0030A703A6C}"/>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{7AAF45D6-AE4F-4A71-B4FD-DE050CF7F583}</c15:txfldGUID>
                      <c15:f>Diagramm!$I$62</c15:f>
                      <c15:dlblFieldTableCache>
                        <c:ptCount val="1"/>
                      </c15:dlblFieldTableCache>
                    </c15:dlblFTEntry>
                  </c15:dlblFieldTable>
                  <c15:showDataLabelsRange val="0"/>
                </c:ext>
                <c:ext xmlns:c16="http://schemas.microsoft.com/office/drawing/2014/chart" uri="{C3380CC4-5D6E-409C-BE32-E72D297353CC}">
                  <c16:uniqueId val="{00000010-2079-4048-B428-A0030A703A6C}"/>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{7C2965DC-DF3D-49AE-8207-05EDA3773133}</c15:txfldGUID>
                      <c15:f>Diagramm!$I$63</c15:f>
                      <c15:dlblFieldTableCache>
                        <c:ptCount val="1"/>
                      </c15:dlblFieldTableCache>
                    </c15:dlblFTEntry>
                  </c15:dlblFieldTable>
                  <c15:showDataLabelsRange val="0"/>
                </c:ext>
                <c:ext xmlns:c16="http://schemas.microsoft.com/office/drawing/2014/chart" uri="{C3380CC4-5D6E-409C-BE32-E72D297353CC}">
                  <c16:uniqueId val="{00000011-2079-4048-B428-A0030A703A6C}"/>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{AB66C0A5-373A-4026-AE33-30DD46C6CC4B}</c15:txfldGUID>
                      <c15:f>Diagramm!$I$64</c15:f>
                      <c15:dlblFieldTableCache>
                        <c:ptCount val="1"/>
                      </c15:dlblFieldTableCache>
                    </c15:dlblFTEntry>
                  </c15:dlblFieldTable>
                  <c15:showDataLabelsRange val="0"/>
                </c:ext>
                <c:ext xmlns:c16="http://schemas.microsoft.com/office/drawing/2014/chart" uri="{C3380CC4-5D6E-409C-BE32-E72D297353CC}">
                  <c16:uniqueId val="{00000012-2079-4048-B428-A0030A703A6C}"/>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{A1FE6F2E-E0D6-4DA7-91F5-E3BF6D2D60B5}</c15:txfldGUID>
                      <c15:f>Diagramm!$I$65</c15:f>
                      <c15:dlblFieldTableCache>
                        <c:ptCount val="1"/>
                      </c15:dlblFieldTableCache>
                    </c15:dlblFTEntry>
                  </c15:dlblFieldTable>
                  <c15:showDataLabelsRange val="0"/>
                </c:ext>
                <c:ext xmlns:c16="http://schemas.microsoft.com/office/drawing/2014/chart" uri="{C3380CC4-5D6E-409C-BE32-E72D297353CC}">
                  <c16:uniqueId val="{00000013-2079-4048-B428-A0030A703A6C}"/>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{EC0A78DE-5261-4AB3-8E89-D8C20026ADE5}</c15:txfldGUID>
                      <c15:f>Diagramm!$I$66</c15:f>
                      <c15:dlblFieldTableCache>
                        <c:ptCount val="1"/>
                      </c15:dlblFieldTableCache>
                    </c15:dlblFTEntry>
                  </c15:dlblFieldTable>
                  <c15:showDataLabelsRange val="0"/>
                </c:ext>
                <c:ext xmlns:c16="http://schemas.microsoft.com/office/drawing/2014/chart" uri="{C3380CC4-5D6E-409C-BE32-E72D297353CC}">
                  <c16:uniqueId val="{00000014-2079-4048-B428-A0030A703A6C}"/>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{820212C7-51C7-4107-8A83-3D9A91951819}</c15:txfldGUID>
                      <c15:f>Diagramm!$I$67</c15:f>
                      <c15:dlblFieldTableCache>
                        <c:ptCount val="1"/>
                      </c15:dlblFieldTableCache>
                    </c15:dlblFTEntry>
                  </c15:dlblFieldTable>
                  <c15:showDataLabelsRange val="0"/>
                </c:ext>
                <c:ext xmlns:c16="http://schemas.microsoft.com/office/drawing/2014/chart" uri="{C3380CC4-5D6E-409C-BE32-E72D297353CC}">
                  <c16:uniqueId val="{00000015-2079-4048-B428-A0030A703A6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2079-4048-B428-A0030A703A6C}"/>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{FDBA9CD9-E247-4D2C-8710-105484F86643}</c15:txfldGUID>
                      <c15:f>Diagramm!$K$46</c15:f>
                      <c15:dlblFieldTableCache>
                        <c:ptCount val="1"/>
                      </c15:dlblFieldTableCache>
                    </c15:dlblFTEntry>
                  </c15:dlblFieldTable>
                  <c15:showDataLabelsRange val="0"/>
                </c:ext>
                <c:ext xmlns:c16="http://schemas.microsoft.com/office/drawing/2014/chart" uri="{C3380CC4-5D6E-409C-BE32-E72D297353CC}">
                  <c16:uniqueId val="{00000017-2079-4048-B428-A0030A703A6C}"/>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{3C5F3EFA-0A5F-4E39-946B-5A53A218AE0B}</c15:txfldGUID>
                      <c15:f>Diagramm!$K$47</c15:f>
                      <c15:dlblFieldTableCache>
                        <c:ptCount val="1"/>
                      </c15:dlblFieldTableCache>
                    </c15:dlblFTEntry>
                  </c15:dlblFieldTable>
                  <c15:showDataLabelsRange val="0"/>
                </c:ext>
                <c:ext xmlns:c16="http://schemas.microsoft.com/office/drawing/2014/chart" uri="{C3380CC4-5D6E-409C-BE32-E72D297353CC}">
                  <c16:uniqueId val="{00000018-2079-4048-B428-A0030A703A6C}"/>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{38A49559-47F2-4D9B-8F5D-9F75DBC1A526}</c15:txfldGUID>
                      <c15:f>Diagramm!$K$48</c15:f>
                      <c15:dlblFieldTableCache>
                        <c:ptCount val="1"/>
                      </c15:dlblFieldTableCache>
                    </c15:dlblFTEntry>
                  </c15:dlblFieldTable>
                  <c15:showDataLabelsRange val="0"/>
                </c:ext>
                <c:ext xmlns:c16="http://schemas.microsoft.com/office/drawing/2014/chart" uri="{C3380CC4-5D6E-409C-BE32-E72D297353CC}">
                  <c16:uniqueId val="{00000019-2079-4048-B428-A0030A703A6C}"/>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{B8790472-7F35-4850-98A4-EAA580FA02D6}</c15:txfldGUID>
                      <c15:f>Diagramm!$K$49</c15:f>
                      <c15:dlblFieldTableCache>
                        <c:ptCount val="1"/>
                      </c15:dlblFieldTableCache>
                    </c15:dlblFTEntry>
                  </c15:dlblFieldTable>
                  <c15:showDataLabelsRange val="0"/>
                </c:ext>
                <c:ext xmlns:c16="http://schemas.microsoft.com/office/drawing/2014/chart" uri="{C3380CC4-5D6E-409C-BE32-E72D297353CC}">
                  <c16:uniqueId val="{0000001A-2079-4048-B428-A0030A703A6C}"/>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{AF3FA530-E5FC-4146-9E74-B08D034CE080}</c15:txfldGUID>
                      <c15:f>Diagramm!$K$50</c15:f>
                      <c15:dlblFieldTableCache>
                        <c:ptCount val="1"/>
                      </c15:dlblFieldTableCache>
                    </c15:dlblFTEntry>
                  </c15:dlblFieldTable>
                  <c15:showDataLabelsRange val="0"/>
                </c:ext>
                <c:ext xmlns:c16="http://schemas.microsoft.com/office/drawing/2014/chart" uri="{C3380CC4-5D6E-409C-BE32-E72D297353CC}">
                  <c16:uniqueId val="{0000001B-2079-4048-B428-A0030A703A6C}"/>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{35AC05FD-EEBD-4AD2-B077-B859C5E7FEE3}</c15:txfldGUID>
                      <c15:f>Diagramm!$K$51</c15:f>
                      <c15:dlblFieldTableCache>
                        <c:ptCount val="1"/>
                      </c15:dlblFieldTableCache>
                    </c15:dlblFTEntry>
                  </c15:dlblFieldTable>
                  <c15:showDataLabelsRange val="0"/>
                </c:ext>
                <c:ext xmlns:c16="http://schemas.microsoft.com/office/drawing/2014/chart" uri="{C3380CC4-5D6E-409C-BE32-E72D297353CC}">
                  <c16:uniqueId val="{0000001C-2079-4048-B428-A0030A703A6C}"/>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{B7D9A916-817B-4ED8-B093-227ADDE3A0DB}</c15:txfldGUID>
                      <c15:f>Diagramm!$K$52</c15:f>
                      <c15:dlblFieldTableCache>
                        <c:ptCount val="1"/>
                      </c15:dlblFieldTableCache>
                    </c15:dlblFTEntry>
                  </c15:dlblFieldTable>
                  <c15:showDataLabelsRange val="0"/>
                </c:ext>
                <c:ext xmlns:c16="http://schemas.microsoft.com/office/drawing/2014/chart" uri="{C3380CC4-5D6E-409C-BE32-E72D297353CC}">
                  <c16:uniqueId val="{0000001D-2079-4048-B428-A0030A703A6C}"/>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{A2AC8D79-FEE0-4727-90A7-59BEFAC11675}</c15:txfldGUID>
                      <c15:f>Diagramm!$K$53</c15:f>
                      <c15:dlblFieldTableCache>
                        <c:ptCount val="1"/>
                      </c15:dlblFieldTableCache>
                    </c15:dlblFTEntry>
                  </c15:dlblFieldTable>
                  <c15:showDataLabelsRange val="0"/>
                </c:ext>
                <c:ext xmlns:c16="http://schemas.microsoft.com/office/drawing/2014/chart" uri="{C3380CC4-5D6E-409C-BE32-E72D297353CC}">
                  <c16:uniqueId val="{0000001E-2079-4048-B428-A0030A703A6C}"/>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{785F46BE-427E-4BDD-A9DE-D4B73B1AF5CF}</c15:txfldGUID>
                      <c15:f>Diagramm!$K$54</c15:f>
                      <c15:dlblFieldTableCache>
                        <c:ptCount val="1"/>
                      </c15:dlblFieldTableCache>
                    </c15:dlblFTEntry>
                  </c15:dlblFieldTable>
                  <c15:showDataLabelsRange val="0"/>
                </c:ext>
                <c:ext xmlns:c16="http://schemas.microsoft.com/office/drawing/2014/chart" uri="{C3380CC4-5D6E-409C-BE32-E72D297353CC}">
                  <c16:uniqueId val="{0000001F-2079-4048-B428-A0030A703A6C}"/>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{13C95672-802A-43A7-AABA-DED0E1974548}</c15:txfldGUID>
                      <c15:f>Diagramm!$K$55</c15:f>
                      <c15:dlblFieldTableCache>
                        <c:ptCount val="1"/>
                      </c15:dlblFieldTableCache>
                    </c15:dlblFTEntry>
                  </c15:dlblFieldTable>
                  <c15:showDataLabelsRange val="0"/>
                </c:ext>
                <c:ext xmlns:c16="http://schemas.microsoft.com/office/drawing/2014/chart" uri="{C3380CC4-5D6E-409C-BE32-E72D297353CC}">
                  <c16:uniqueId val="{00000020-2079-4048-B428-A0030A703A6C}"/>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{88AC81CB-3D56-4A11-8801-C313F1A67F90}</c15:txfldGUID>
                      <c15:f>Diagramm!$K$56</c15:f>
                      <c15:dlblFieldTableCache>
                        <c:ptCount val="1"/>
                      </c15:dlblFieldTableCache>
                    </c15:dlblFTEntry>
                  </c15:dlblFieldTable>
                  <c15:showDataLabelsRange val="0"/>
                </c:ext>
                <c:ext xmlns:c16="http://schemas.microsoft.com/office/drawing/2014/chart" uri="{C3380CC4-5D6E-409C-BE32-E72D297353CC}">
                  <c16:uniqueId val="{00000021-2079-4048-B428-A0030A703A6C}"/>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{82740308-3B6C-490E-BE23-23A9854835A3}</c15:txfldGUID>
                      <c15:f>Diagramm!$K$57</c15:f>
                      <c15:dlblFieldTableCache>
                        <c:ptCount val="1"/>
                      </c15:dlblFieldTableCache>
                    </c15:dlblFTEntry>
                  </c15:dlblFieldTable>
                  <c15:showDataLabelsRange val="0"/>
                </c:ext>
                <c:ext xmlns:c16="http://schemas.microsoft.com/office/drawing/2014/chart" uri="{C3380CC4-5D6E-409C-BE32-E72D297353CC}">
                  <c16:uniqueId val="{00000022-2079-4048-B428-A0030A703A6C}"/>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{8142FA4C-72FC-4BE4-AE07-B3E2E0F7C5F0}</c15:txfldGUID>
                      <c15:f>Diagramm!$K$58</c15:f>
                      <c15:dlblFieldTableCache>
                        <c:ptCount val="1"/>
                      </c15:dlblFieldTableCache>
                    </c15:dlblFTEntry>
                  </c15:dlblFieldTable>
                  <c15:showDataLabelsRange val="0"/>
                </c:ext>
                <c:ext xmlns:c16="http://schemas.microsoft.com/office/drawing/2014/chart" uri="{C3380CC4-5D6E-409C-BE32-E72D297353CC}">
                  <c16:uniqueId val="{00000023-2079-4048-B428-A0030A703A6C}"/>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{8AF8D1B3-FA6A-4E8C-A691-5AB7F8C70CCB}</c15:txfldGUID>
                      <c15:f>Diagramm!$K$59</c15:f>
                      <c15:dlblFieldTableCache>
                        <c:ptCount val="1"/>
                      </c15:dlblFieldTableCache>
                    </c15:dlblFTEntry>
                  </c15:dlblFieldTable>
                  <c15:showDataLabelsRange val="0"/>
                </c:ext>
                <c:ext xmlns:c16="http://schemas.microsoft.com/office/drawing/2014/chart" uri="{C3380CC4-5D6E-409C-BE32-E72D297353CC}">
                  <c16:uniqueId val="{00000024-2079-4048-B428-A0030A703A6C}"/>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{EFA3A950-29FC-4FF6-8CB3-84386AF2BB68}</c15:txfldGUID>
                      <c15:f>Diagramm!$K$60</c15:f>
                      <c15:dlblFieldTableCache>
                        <c:ptCount val="1"/>
                      </c15:dlblFieldTableCache>
                    </c15:dlblFTEntry>
                  </c15:dlblFieldTable>
                  <c15:showDataLabelsRange val="0"/>
                </c:ext>
                <c:ext xmlns:c16="http://schemas.microsoft.com/office/drawing/2014/chart" uri="{C3380CC4-5D6E-409C-BE32-E72D297353CC}">
                  <c16:uniqueId val="{00000025-2079-4048-B428-A0030A703A6C}"/>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{AE33C236-4D97-49AB-BD89-0ACA98586AFB}</c15:txfldGUID>
                      <c15:f>Diagramm!$K$61</c15:f>
                      <c15:dlblFieldTableCache>
                        <c:ptCount val="1"/>
                      </c15:dlblFieldTableCache>
                    </c15:dlblFTEntry>
                  </c15:dlblFieldTable>
                  <c15:showDataLabelsRange val="0"/>
                </c:ext>
                <c:ext xmlns:c16="http://schemas.microsoft.com/office/drawing/2014/chart" uri="{C3380CC4-5D6E-409C-BE32-E72D297353CC}">
                  <c16:uniqueId val="{00000026-2079-4048-B428-A0030A703A6C}"/>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{2A8965DB-AB19-48D4-A23F-19FDC50CC843}</c15:txfldGUID>
                      <c15:f>Diagramm!$K$62</c15:f>
                      <c15:dlblFieldTableCache>
                        <c:ptCount val="1"/>
                      </c15:dlblFieldTableCache>
                    </c15:dlblFTEntry>
                  </c15:dlblFieldTable>
                  <c15:showDataLabelsRange val="0"/>
                </c:ext>
                <c:ext xmlns:c16="http://schemas.microsoft.com/office/drawing/2014/chart" uri="{C3380CC4-5D6E-409C-BE32-E72D297353CC}">
                  <c16:uniqueId val="{00000027-2079-4048-B428-A0030A703A6C}"/>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{F26DEB21-AB50-4207-B9E3-DE6021B182B8}</c15:txfldGUID>
                      <c15:f>Diagramm!$K$63</c15:f>
                      <c15:dlblFieldTableCache>
                        <c:ptCount val="1"/>
                      </c15:dlblFieldTableCache>
                    </c15:dlblFTEntry>
                  </c15:dlblFieldTable>
                  <c15:showDataLabelsRange val="0"/>
                </c:ext>
                <c:ext xmlns:c16="http://schemas.microsoft.com/office/drawing/2014/chart" uri="{C3380CC4-5D6E-409C-BE32-E72D297353CC}">
                  <c16:uniqueId val="{00000028-2079-4048-B428-A0030A703A6C}"/>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{319B3B9A-FAE6-4E1A-AC9C-0B7E22BD1216}</c15:txfldGUID>
                      <c15:f>Diagramm!$K$64</c15:f>
                      <c15:dlblFieldTableCache>
                        <c:ptCount val="1"/>
                      </c15:dlblFieldTableCache>
                    </c15:dlblFTEntry>
                  </c15:dlblFieldTable>
                  <c15:showDataLabelsRange val="0"/>
                </c:ext>
                <c:ext xmlns:c16="http://schemas.microsoft.com/office/drawing/2014/chart" uri="{C3380CC4-5D6E-409C-BE32-E72D297353CC}">
                  <c16:uniqueId val="{00000029-2079-4048-B428-A0030A703A6C}"/>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{5D6610CB-B538-48A3-8D30-A969235A1A4B}</c15:txfldGUID>
                      <c15:f>Diagramm!$K$65</c15:f>
                      <c15:dlblFieldTableCache>
                        <c:ptCount val="1"/>
                      </c15:dlblFieldTableCache>
                    </c15:dlblFTEntry>
                  </c15:dlblFieldTable>
                  <c15:showDataLabelsRange val="0"/>
                </c:ext>
                <c:ext xmlns:c16="http://schemas.microsoft.com/office/drawing/2014/chart" uri="{C3380CC4-5D6E-409C-BE32-E72D297353CC}">
                  <c16:uniqueId val="{0000002A-2079-4048-B428-A0030A703A6C}"/>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{1EE59970-6964-4CA6-A571-DB48C3D29525}</c15:txfldGUID>
                      <c15:f>Diagramm!$K$66</c15:f>
                      <c15:dlblFieldTableCache>
                        <c:ptCount val="1"/>
                      </c15:dlblFieldTableCache>
                    </c15:dlblFTEntry>
                  </c15:dlblFieldTable>
                  <c15:showDataLabelsRange val="0"/>
                </c:ext>
                <c:ext xmlns:c16="http://schemas.microsoft.com/office/drawing/2014/chart" uri="{C3380CC4-5D6E-409C-BE32-E72D297353CC}">
                  <c16:uniqueId val="{0000002B-2079-4048-B428-A0030A703A6C}"/>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{8EBB403B-9478-43D5-BF41-5CD742773251}</c15:txfldGUID>
                      <c15:f>Diagramm!$K$67</c15:f>
                      <c15:dlblFieldTableCache>
                        <c:ptCount val="1"/>
                      </c15:dlblFieldTableCache>
                    </c15:dlblFTEntry>
                  </c15:dlblFieldTable>
                  <c15:showDataLabelsRange val="0"/>
                </c:ext>
                <c:ext xmlns:c16="http://schemas.microsoft.com/office/drawing/2014/chart" uri="{C3380CC4-5D6E-409C-BE32-E72D297353CC}">
                  <c16:uniqueId val="{0000002C-2079-4048-B428-A0030A703A6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2079-4048-B428-A0030A703A6C}"/>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{0972F5E7-0E4A-469E-97BE-41CF6DD0A052}</c15:txfldGUID>
                      <c15:f>Diagramm!$J$46</c15:f>
                      <c15:dlblFieldTableCache>
                        <c:ptCount val="1"/>
                      </c15:dlblFieldTableCache>
                    </c15:dlblFTEntry>
                  </c15:dlblFieldTable>
                  <c15:showDataLabelsRange val="0"/>
                </c:ext>
                <c:ext xmlns:c16="http://schemas.microsoft.com/office/drawing/2014/chart" uri="{C3380CC4-5D6E-409C-BE32-E72D297353CC}">
                  <c16:uniqueId val="{0000002E-2079-4048-B428-A0030A703A6C}"/>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{ADC02695-5EA9-43B0-97F0-70C3A1A181B6}</c15:txfldGUID>
                      <c15:f>Diagramm!$J$47</c15:f>
                      <c15:dlblFieldTableCache>
                        <c:ptCount val="1"/>
                      </c15:dlblFieldTableCache>
                    </c15:dlblFTEntry>
                  </c15:dlblFieldTable>
                  <c15:showDataLabelsRange val="0"/>
                </c:ext>
                <c:ext xmlns:c16="http://schemas.microsoft.com/office/drawing/2014/chart" uri="{C3380CC4-5D6E-409C-BE32-E72D297353CC}">
                  <c16:uniqueId val="{0000002F-2079-4048-B428-A0030A703A6C}"/>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{8321C593-E275-4C49-8E6A-3ABF56C3D32B}</c15:txfldGUID>
                      <c15:f>Diagramm!$J$48</c15:f>
                      <c15:dlblFieldTableCache>
                        <c:ptCount val="1"/>
                      </c15:dlblFieldTableCache>
                    </c15:dlblFTEntry>
                  </c15:dlblFieldTable>
                  <c15:showDataLabelsRange val="0"/>
                </c:ext>
                <c:ext xmlns:c16="http://schemas.microsoft.com/office/drawing/2014/chart" uri="{C3380CC4-5D6E-409C-BE32-E72D297353CC}">
                  <c16:uniqueId val="{00000030-2079-4048-B428-A0030A703A6C}"/>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{7A0CEB44-8861-494F-92B3-37D34411877E}</c15:txfldGUID>
                      <c15:f>Diagramm!$J$49</c15:f>
                      <c15:dlblFieldTableCache>
                        <c:ptCount val="1"/>
                      </c15:dlblFieldTableCache>
                    </c15:dlblFTEntry>
                  </c15:dlblFieldTable>
                  <c15:showDataLabelsRange val="0"/>
                </c:ext>
                <c:ext xmlns:c16="http://schemas.microsoft.com/office/drawing/2014/chart" uri="{C3380CC4-5D6E-409C-BE32-E72D297353CC}">
                  <c16:uniqueId val="{00000031-2079-4048-B428-A0030A703A6C}"/>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{FD9EDB56-3627-4B5C-B136-81535CE6D246}</c15:txfldGUID>
                      <c15:f>Diagramm!$J$50</c15:f>
                      <c15:dlblFieldTableCache>
                        <c:ptCount val="1"/>
                      </c15:dlblFieldTableCache>
                    </c15:dlblFTEntry>
                  </c15:dlblFieldTable>
                  <c15:showDataLabelsRange val="0"/>
                </c:ext>
                <c:ext xmlns:c16="http://schemas.microsoft.com/office/drawing/2014/chart" uri="{C3380CC4-5D6E-409C-BE32-E72D297353CC}">
                  <c16:uniqueId val="{00000032-2079-4048-B428-A0030A703A6C}"/>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{60E0E9E5-165B-4856-A9EF-CA092B6D548D}</c15:txfldGUID>
                      <c15:f>Diagramm!$J$51</c15:f>
                      <c15:dlblFieldTableCache>
                        <c:ptCount val="1"/>
                      </c15:dlblFieldTableCache>
                    </c15:dlblFTEntry>
                  </c15:dlblFieldTable>
                  <c15:showDataLabelsRange val="0"/>
                </c:ext>
                <c:ext xmlns:c16="http://schemas.microsoft.com/office/drawing/2014/chart" uri="{C3380CC4-5D6E-409C-BE32-E72D297353CC}">
                  <c16:uniqueId val="{00000033-2079-4048-B428-A0030A703A6C}"/>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{33E00053-D95E-40FF-BB43-CB3A85943F8B}</c15:txfldGUID>
                      <c15:f>Diagramm!$J$52</c15:f>
                      <c15:dlblFieldTableCache>
                        <c:ptCount val="1"/>
                      </c15:dlblFieldTableCache>
                    </c15:dlblFTEntry>
                  </c15:dlblFieldTable>
                  <c15:showDataLabelsRange val="0"/>
                </c:ext>
                <c:ext xmlns:c16="http://schemas.microsoft.com/office/drawing/2014/chart" uri="{C3380CC4-5D6E-409C-BE32-E72D297353CC}">
                  <c16:uniqueId val="{00000034-2079-4048-B428-A0030A703A6C}"/>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{753FF9F3-9ABE-4808-8EDE-B74D0C8EBF47}</c15:txfldGUID>
                      <c15:f>Diagramm!$J$53</c15:f>
                      <c15:dlblFieldTableCache>
                        <c:ptCount val="1"/>
                      </c15:dlblFieldTableCache>
                    </c15:dlblFTEntry>
                  </c15:dlblFieldTable>
                  <c15:showDataLabelsRange val="0"/>
                </c:ext>
                <c:ext xmlns:c16="http://schemas.microsoft.com/office/drawing/2014/chart" uri="{C3380CC4-5D6E-409C-BE32-E72D297353CC}">
                  <c16:uniqueId val="{00000035-2079-4048-B428-A0030A703A6C}"/>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{18A98D09-EB48-4DA7-AC6D-5A1D3D9DEAB7}</c15:txfldGUID>
                      <c15:f>Diagramm!$J$54</c15:f>
                      <c15:dlblFieldTableCache>
                        <c:ptCount val="1"/>
                      </c15:dlblFieldTableCache>
                    </c15:dlblFTEntry>
                  </c15:dlblFieldTable>
                  <c15:showDataLabelsRange val="0"/>
                </c:ext>
                <c:ext xmlns:c16="http://schemas.microsoft.com/office/drawing/2014/chart" uri="{C3380CC4-5D6E-409C-BE32-E72D297353CC}">
                  <c16:uniqueId val="{00000036-2079-4048-B428-A0030A703A6C}"/>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{EE3FE872-7F78-43BC-B865-B7BFAAC60D8D}</c15:txfldGUID>
                      <c15:f>Diagramm!$J$55</c15:f>
                      <c15:dlblFieldTableCache>
                        <c:ptCount val="1"/>
                      </c15:dlblFieldTableCache>
                    </c15:dlblFTEntry>
                  </c15:dlblFieldTable>
                  <c15:showDataLabelsRange val="0"/>
                </c:ext>
                <c:ext xmlns:c16="http://schemas.microsoft.com/office/drawing/2014/chart" uri="{C3380CC4-5D6E-409C-BE32-E72D297353CC}">
                  <c16:uniqueId val="{00000037-2079-4048-B428-A0030A703A6C}"/>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{2648B0ED-E877-44DC-90E5-2D2025C408BB}</c15:txfldGUID>
                      <c15:f>Diagramm!$J$56</c15:f>
                      <c15:dlblFieldTableCache>
                        <c:ptCount val="1"/>
                      </c15:dlblFieldTableCache>
                    </c15:dlblFTEntry>
                  </c15:dlblFieldTable>
                  <c15:showDataLabelsRange val="0"/>
                </c:ext>
                <c:ext xmlns:c16="http://schemas.microsoft.com/office/drawing/2014/chart" uri="{C3380CC4-5D6E-409C-BE32-E72D297353CC}">
                  <c16:uniqueId val="{00000038-2079-4048-B428-A0030A703A6C}"/>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{055B64C8-39D5-4BB9-A4E1-5EC52A0BA05D}</c15:txfldGUID>
                      <c15:f>Diagramm!$J$57</c15:f>
                      <c15:dlblFieldTableCache>
                        <c:ptCount val="1"/>
                      </c15:dlblFieldTableCache>
                    </c15:dlblFTEntry>
                  </c15:dlblFieldTable>
                  <c15:showDataLabelsRange val="0"/>
                </c:ext>
                <c:ext xmlns:c16="http://schemas.microsoft.com/office/drawing/2014/chart" uri="{C3380CC4-5D6E-409C-BE32-E72D297353CC}">
                  <c16:uniqueId val="{00000039-2079-4048-B428-A0030A703A6C}"/>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{C10171FC-278E-4BFD-87B1-C21A7AB46B10}</c15:txfldGUID>
                      <c15:f>Diagramm!$J$58</c15:f>
                      <c15:dlblFieldTableCache>
                        <c:ptCount val="1"/>
                      </c15:dlblFieldTableCache>
                    </c15:dlblFTEntry>
                  </c15:dlblFieldTable>
                  <c15:showDataLabelsRange val="0"/>
                </c:ext>
                <c:ext xmlns:c16="http://schemas.microsoft.com/office/drawing/2014/chart" uri="{C3380CC4-5D6E-409C-BE32-E72D297353CC}">
                  <c16:uniqueId val="{0000003A-2079-4048-B428-A0030A703A6C}"/>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{06396108-238C-4D87-BC36-11271FEB9FD3}</c15:txfldGUID>
                      <c15:f>Diagramm!$J$59</c15:f>
                      <c15:dlblFieldTableCache>
                        <c:ptCount val="1"/>
                      </c15:dlblFieldTableCache>
                    </c15:dlblFTEntry>
                  </c15:dlblFieldTable>
                  <c15:showDataLabelsRange val="0"/>
                </c:ext>
                <c:ext xmlns:c16="http://schemas.microsoft.com/office/drawing/2014/chart" uri="{C3380CC4-5D6E-409C-BE32-E72D297353CC}">
                  <c16:uniqueId val="{0000003B-2079-4048-B428-A0030A703A6C}"/>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{DF887550-59F6-4D89-8C0E-53D490B29A28}</c15:txfldGUID>
                      <c15:f>Diagramm!$J$60</c15:f>
                      <c15:dlblFieldTableCache>
                        <c:ptCount val="1"/>
                      </c15:dlblFieldTableCache>
                    </c15:dlblFTEntry>
                  </c15:dlblFieldTable>
                  <c15:showDataLabelsRange val="0"/>
                </c:ext>
                <c:ext xmlns:c16="http://schemas.microsoft.com/office/drawing/2014/chart" uri="{C3380CC4-5D6E-409C-BE32-E72D297353CC}">
                  <c16:uniqueId val="{0000003C-2079-4048-B428-A0030A703A6C}"/>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{27339593-24F9-43C8-826E-C847F426B918}</c15:txfldGUID>
                      <c15:f>Diagramm!$J$61</c15:f>
                      <c15:dlblFieldTableCache>
                        <c:ptCount val="1"/>
                      </c15:dlblFieldTableCache>
                    </c15:dlblFTEntry>
                  </c15:dlblFieldTable>
                  <c15:showDataLabelsRange val="0"/>
                </c:ext>
                <c:ext xmlns:c16="http://schemas.microsoft.com/office/drawing/2014/chart" uri="{C3380CC4-5D6E-409C-BE32-E72D297353CC}">
                  <c16:uniqueId val="{0000003D-2079-4048-B428-A0030A703A6C}"/>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{4EA3D902-73FC-4F00-BCA1-0F8056605BD0}</c15:txfldGUID>
                      <c15:f>Diagramm!$J$62</c15:f>
                      <c15:dlblFieldTableCache>
                        <c:ptCount val="1"/>
                      </c15:dlblFieldTableCache>
                    </c15:dlblFTEntry>
                  </c15:dlblFieldTable>
                  <c15:showDataLabelsRange val="0"/>
                </c:ext>
                <c:ext xmlns:c16="http://schemas.microsoft.com/office/drawing/2014/chart" uri="{C3380CC4-5D6E-409C-BE32-E72D297353CC}">
                  <c16:uniqueId val="{0000003E-2079-4048-B428-A0030A703A6C}"/>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{0EA25302-FD5A-44C6-AFD6-04B73BA00376}</c15:txfldGUID>
                      <c15:f>Diagramm!$J$63</c15:f>
                      <c15:dlblFieldTableCache>
                        <c:ptCount val="1"/>
                      </c15:dlblFieldTableCache>
                    </c15:dlblFTEntry>
                  </c15:dlblFieldTable>
                  <c15:showDataLabelsRange val="0"/>
                </c:ext>
                <c:ext xmlns:c16="http://schemas.microsoft.com/office/drawing/2014/chart" uri="{C3380CC4-5D6E-409C-BE32-E72D297353CC}">
                  <c16:uniqueId val="{0000003F-2079-4048-B428-A0030A703A6C}"/>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{8EEA0495-26DD-4FE6-9056-3AE35606B549}</c15:txfldGUID>
                      <c15:f>Diagramm!$J$64</c15:f>
                      <c15:dlblFieldTableCache>
                        <c:ptCount val="1"/>
                      </c15:dlblFieldTableCache>
                    </c15:dlblFTEntry>
                  </c15:dlblFieldTable>
                  <c15:showDataLabelsRange val="0"/>
                </c:ext>
                <c:ext xmlns:c16="http://schemas.microsoft.com/office/drawing/2014/chart" uri="{C3380CC4-5D6E-409C-BE32-E72D297353CC}">
                  <c16:uniqueId val="{00000040-2079-4048-B428-A0030A703A6C}"/>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{8E94E391-0459-403C-B9F9-4BB07C7992AE}</c15:txfldGUID>
                      <c15:f>Diagramm!$J$65</c15:f>
                      <c15:dlblFieldTableCache>
                        <c:ptCount val="1"/>
                      </c15:dlblFieldTableCache>
                    </c15:dlblFTEntry>
                  </c15:dlblFieldTable>
                  <c15:showDataLabelsRange val="0"/>
                </c:ext>
                <c:ext xmlns:c16="http://schemas.microsoft.com/office/drawing/2014/chart" uri="{C3380CC4-5D6E-409C-BE32-E72D297353CC}">
                  <c16:uniqueId val="{00000041-2079-4048-B428-A0030A703A6C}"/>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{7DA22A2A-FE35-492C-966C-5CB06FC4EF30}</c15:txfldGUID>
                      <c15:f>Diagramm!$J$66</c15:f>
                      <c15:dlblFieldTableCache>
                        <c:ptCount val="1"/>
                      </c15:dlblFieldTableCache>
                    </c15:dlblFTEntry>
                  </c15:dlblFieldTable>
                  <c15:showDataLabelsRange val="0"/>
                </c:ext>
                <c:ext xmlns:c16="http://schemas.microsoft.com/office/drawing/2014/chart" uri="{C3380CC4-5D6E-409C-BE32-E72D297353CC}">
                  <c16:uniqueId val="{00000042-2079-4048-B428-A0030A703A6C}"/>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{39BB2E22-6F19-4908-8BDE-BE7A32DB63F1}</c15:txfldGUID>
                      <c15:f>Diagramm!$J$67</c15:f>
                      <c15:dlblFieldTableCache>
                        <c:ptCount val="1"/>
                      </c15:dlblFieldTableCache>
                    </c15:dlblFTEntry>
                  </c15:dlblFieldTable>
                  <c15:showDataLabelsRange val="0"/>
                </c:ext>
                <c:ext xmlns:c16="http://schemas.microsoft.com/office/drawing/2014/chart" uri="{C3380CC4-5D6E-409C-BE32-E72D297353CC}">
                  <c16:uniqueId val="{00000043-2079-4048-B428-A0030A703A6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2079-4048-B428-A0030A703A6C}"/>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47D-4854-B8EE-A20E3B2CAAC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47D-4854-B8EE-A20E3B2CAAC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47D-4854-B8EE-A20E3B2CAAC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47D-4854-B8EE-A20E3B2CAAC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47D-4854-B8EE-A20E3B2CAAC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47D-4854-B8EE-A20E3B2CAAC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47D-4854-B8EE-A20E3B2CAAC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47D-4854-B8EE-A20E3B2CAAC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47D-4854-B8EE-A20E3B2CAAC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47D-4854-B8EE-A20E3B2CAAC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47D-4854-B8EE-A20E3B2CAAC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47D-4854-B8EE-A20E3B2CAAC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47D-4854-B8EE-A20E3B2CAAC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47D-4854-B8EE-A20E3B2CAAC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47D-4854-B8EE-A20E3B2CAAC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47D-4854-B8EE-A20E3B2CAAC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47D-4854-B8EE-A20E3B2CAAC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47D-4854-B8EE-A20E3B2CAAC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C47D-4854-B8EE-A20E3B2CAAC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C47D-4854-B8EE-A20E3B2CAAC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C47D-4854-B8EE-A20E3B2CAAC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C47D-4854-B8EE-A20E3B2CAAC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47D-4854-B8EE-A20E3B2CAAC5}"/>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C47D-4854-B8EE-A20E3B2CAAC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C47D-4854-B8EE-A20E3B2CAAC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C47D-4854-B8EE-A20E3B2CAAC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C47D-4854-B8EE-A20E3B2CAAC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C47D-4854-B8EE-A20E3B2CAAC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C47D-4854-B8EE-A20E3B2CAAC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C47D-4854-B8EE-A20E3B2CAAC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C47D-4854-B8EE-A20E3B2CAAC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C47D-4854-B8EE-A20E3B2CAAC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C47D-4854-B8EE-A20E3B2CAAC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C47D-4854-B8EE-A20E3B2CAAC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C47D-4854-B8EE-A20E3B2CAAC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C47D-4854-B8EE-A20E3B2CAAC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C47D-4854-B8EE-A20E3B2CAAC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C47D-4854-B8EE-A20E3B2CAAC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C47D-4854-B8EE-A20E3B2CAAC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C47D-4854-B8EE-A20E3B2CAAC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C47D-4854-B8EE-A20E3B2CAAC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C47D-4854-B8EE-A20E3B2CAAC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C47D-4854-B8EE-A20E3B2CAAC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C47D-4854-B8EE-A20E3B2CAAC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C47D-4854-B8EE-A20E3B2CAAC5}"/>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47D-4854-B8EE-A20E3B2CAAC5}"/>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C47D-4854-B8EE-A20E3B2CAAC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C47D-4854-B8EE-A20E3B2CAAC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C47D-4854-B8EE-A20E3B2CAAC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C47D-4854-B8EE-A20E3B2CAAC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C47D-4854-B8EE-A20E3B2CAAC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C47D-4854-B8EE-A20E3B2CAAC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C47D-4854-B8EE-A20E3B2CAAC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C47D-4854-B8EE-A20E3B2CAAC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C47D-4854-B8EE-A20E3B2CAAC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C47D-4854-B8EE-A20E3B2CAAC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C47D-4854-B8EE-A20E3B2CAAC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C47D-4854-B8EE-A20E3B2CAAC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C47D-4854-B8EE-A20E3B2CAAC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C47D-4854-B8EE-A20E3B2CAAC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C47D-4854-B8EE-A20E3B2CAAC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C47D-4854-B8EE-A20E3B2CAAC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C47D-4854-B8EE-A20E3B2CAAC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C47D-4854-B8EE-A20E3B2CAAC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C47D-4854-B8EE-A20E3B2CAAC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C47D-4854-B8EE-A20E3B2CAAC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C47D-4854-B8EE-A20E3B2CAAC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C47D-4854-B8EE-A20E3B2CAAC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47D-4854-B8EE-A20E3B2CAAC5}"/>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99.83876664158592</c:v>
                </c:pt>
                <c:pt idx="2">
                  <c:v>101.90255362928613</c:v>
                </c:pt>
                <c:pt idx="3">
                  <c:v>101.58622913563565</c:v>
                </c:pt>
                <c:pt idx="4">
                  <c:v>102.19738034181472</c:v>
                </c:pt>
                <c:pt idx="5">
                  <c:v>103.17706493865455</c:v>
                </c:pt>
                <c:pt idx="6">
                  <c:v>104.65734072447523</c:v>
                </c:pt>
                <c:pt idx="7">
                  <c:v>105.01819633616387</c:v>
                </c:pt>
                <c:pt idx="8">
                  <c:v>105.5003608556117</c:v>
                </c:pt>
                <c:pt idx="9">
                  <c:v>106.50154323357339</c:v>
                </c:pt>
                <c:pt idx="10">
                  <c:v>108.78030803249237</c:v>
                </c:pt>
                <c:pt idx="11">
                  <c:v>108.50544354529121</c:v>
                </c:pt>
                <c:pt idx="12">
                  <c:v>108.19679683061285</c:v>
                </c:pt>
                <c:pt idx="13">
                  <c:v>108.49930132211354</c:v>
                </c:pt>
                <c:pt idx="14">
                  <c:v>111.02221949234526</c:v>
                </c:pt>
                <c:pt idx="15">
                  <c:v>110.5293060823365</c:v>
                </c:pt>
                <c:pt idx="16">
                  <c:v>110.09781490410455</c:v>
                </c:pt>
                <c:pt idx="17">
                  <c:v>110.93776392365216</c:v>
                </c:pt>
                <c:pt idx="18">
                  <c:v>112.44721526956683</c:v>
                </c:pt>
                <c:pt idx="19">
                  <c:v>111.80074628011609</c:v>
                </c:pt>
                <c:pt idx="20">
                  <c:v>111.65486847964621</c:v>
                </c:pt>
                <c:pt idx="21">
                  <c:v>110.31432827111773</c:v>
                </c:pt>
                <c:pt idx="22">
                  <c:v>112.5009597223715</c:v>
                </c:pt>
                <c:pt idx="23">
                  <c:v>112.089430769467</c:v>
                </c:pt>
                <c:pt idx="24">
                  <c:v>111.39996621777253</c:v>
                </c:pt>
              </c:numCache>
            </c:numRef>
          </c:val>
          <c:smooth val="0"/>
          <c:extLst>
            <c:ext xmlns:c16="http://schemas.microsoft.com/office/drawing/2014/chart" uri="{C3380CC4-5D6E-409C-BE32-E72D297353CC}">
              <c16:uniqueId val="{00000000-2F9B-42FF-9B6E-CCE5BD6CC2F0}"/>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101.15092548647367</c:v>
                </c:pt>
                <c:pt idx="2">
                  <c:v>112.88561936402468</c:v>
                </c:pt>
                <c:pt idx="3">
                  <c:v>90.306122448979593</c:v>
                </c:pt>
                <c:pt idx="4">
                  <c:v>87.86188894162315</c:v>
                </c:pt>
                <c:pt idx="5">
                  <c:v>90.175605125771241</c:v>
                </c:pt>
                <c:pt idx="6">
                  <c:v>92.085904129093493</c:v>
                </c:pt>
                <c:pt idx="7">
                  <c:v>95.170859041290939</c:v>
                </c:pt>
                <c:pt idx="8">
                  <c:v>93.260560037968673</c:v>
                </c:pt>
                <c:pt idx="9">
                  <c:v>95.123398196487898</c:v>
                </c:pt>
                <c:pt idx="10">
                  <c:v>97.662553393450395</c:v>
                </c:pt>
                <c:pt idx="11">
                  <c:v>97.935453251067869</c:v>
                </c:pt>
                <c:pt idx="12">
                  <c:v>97.615092548647368</c:v>
                </c:pt>
                <c:pt idx="13">
                  <c:v>100.85429520645468</c:v>
                </c:pt>
                <c:pt idx="14">
                  <c:v>101.64926435690556</c:v>
                </c:pt>
                <c:pt idx="15">
                  <c:v>101.29330802088276</c:v>
                </c:pt>
                <c:pt idx="16">
                  <c:v>98.766018035121022</c:v>
                </c:pt>
                <c:pt idx="17">
                  <c:v>100.80683436165162</c:v>
                </c:pt>
                <c:pt idx="18">
                  <c:v>102.77645942097769</c:v>
                </c:pt>
                <c:pt idx="19">
                  <c:v>103.48837209302326</c:v>
                </c:pt>
                <c:pt idx="20">
                  <c:v>103.02562885619363</c:v>
                </c:pt>
                <c:pt idx="21">
                  <c:v>104.88846701471286</c:v>
                </c:pt>
                <c:pt idx="22">
                  <c:v>108.36497389653536</c:v>
                </c:pt>
                <c:pt idx="23">
                  <c:v>108.12766967252017</c:v>
                </c:pt>
                <c:pt idx="24">
                  <c:v>104.1765543426673</c:v>
                </c:pt>
              </c:numCache>
            </c:numRef>
          </c:val>
          <c:smooth val="0"/>
          <c:extLst>
            <c:ext xmlns:c16="http://schemas.microsoft.com/office/drawing/2014/chart" uri="{C3380CC4-5D6E-409C-BE32-E72D297353CC}">
              <c16:uniqueId val="{00000001-2F9B-42FF-9B6E-CCE5BD6CC2F0}"/>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100.37854579420875</c:v>
                </c:pt>
                <c:pt idx="2">
                  <c:v>99.08067449977878</c:v>
                </c:pt>
                <c:pt idx="3">
                  <c:v>57.263654687576818</c:v>
                </c:pt>
                <c:pt idx="4">
                  <c:v>53.625682119856442</c:v>
                </c:pt>
                <c:pt idx="5">
                  <c:v>54.4024384248562</c:v>
                </c:pt>
                <c:pt idx="6">
                  <c:v>52.288481392261929</c:v>
                </c:pt>
                <c:pt idx="7">
                  <c:v>53.778083673369061</c:v>
                </c:pt>
                <c:pt idx="8">
                  <c:v>52.907919964603508</c:v>
                </c:pt>
                <c:pt idx="9">
                  <c:v>53.6945086278944</c:v>
                </c:pt>
                <c:pt idx="10">
                  <c:v>52.140996017894892</c:v>
                </c:pt>
                <c:pt idx="11">
                  <c:v>52.883339068875671</c:v>
                </c:pt>
                <c:pt idx="12">
                  <c:v>52.372056437736589</c:v>
                </c:pt>
                <c:pt idx="13">
                  <c:v>52.681775723907379</c:v>
                </c:pt>
                <c:pt idx="14">
                  <c:v>51.167592547072417</c:v>
                </c:pt>
                <c:pt idx="15">
                  <c:v>51.423233862641958</c:v>
                </c:pt>
                <c:pt idx="16">
                  <c:v>49.756649132294378</c:v>
                </c:pt>
                <c:pt idx="17">
                  <c:v>50.43999803352834</c:v>
                </c:pt>
                <c:pt idx="18">
                  <c:v>48.896317781819967</c:v>
                </c:pt>
                <c:pt idx="19">
                  <c:v>50.74971731969913</c:v>
                </c:pt>
                <c:pt idx="20">
                  <c:v>50.258099405142318</c:v>
                </c:pt>
                <c:pt idx="21">
                  <c:v>51.359323533749567</c:v>
                </c:pt>
                <c:pt idx="22">
                  <c:v>49.953296298117102</c:v>
                </c:pt>
                <c:pt idx="23">
                  <c:v>51.093849859888898</c:v>
                </c:pt>
                <c:pt idx="24">
                  <c:v>49.289612113465417</c:v>
                </c:pt>
              </c:numCache>
            </c:numRef>
          </c:val>
          <c:smooth val="0"/>
          <c:extLst>
            <c:ext xmlns:c16="http://schemas.microsoft.com/office/drawing/2014/chart" uri="{C3380CC4-5D6E-409C-BE32-E72D297353CC}">
              <c16:uniqueId val="{00000002-2F9B-42FF-9B6E-CCE5BD6CC2F0}"/>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2F9B-42FF-9B6E-CCE5BD6CC2F0}"/>
                </c:ext>
              </c:extLst>
            </c:dLbl>
            <c:dLbl>
              <c:idx val="1"/>
              <c:delete val="1"/>
              <c:extLst>
                <c:ext xmlns:c15="http://schemas.microsoft.com/office/drawing/2012/chart" uri="{CE6537A1-D6FC-4f65-9D91-7224C49458BB}"/>
                <c:ext xmlns:c16="http://schemas.microsoft.com/office/drawing/2014/chart" uri="{C3380CC4-5D6E-409C-BE32-E72D297353CC}">
                  <c16:uniqueId val="{00000004-2F9B-42FF-9B6E-CCE5BD6CC2F0}"/>
                </c:ext>
              </c:extLst>
            </c:dLbl>
            <c:dLbl>
              <c:idx val="2"/>
              <c:delete val="1"/>
              <c:extLst>
                <c:ext xmlns:c15="http://schemas.microsoft.com/office/drawing/2012/chart" uri="{CE6537A1-D6FC-4f65-9D91-7224C49458BB}"/>
                <c:ext xmlns:c16="http://schemas.microsoft.com/office/drawing/2014/chart" uri="{C3380CC4-5D6E-409C-BE32-E72D297353CC}">
                  <c16:uniqueId val="{00000005-2F9B-42FF-9B6E-CCE5BD6CC2F0}"/>
                </c:ext>
              </c:extLst>
            </c:dLbl>
            <c:dLbl>
              <c:idx val="3"/>
              <c:delete val="1"/>
              <c:extLst>
                <c:ext xmlns:c15="http://schemas.microsoft.com/office/drawing/2012/chart" uri="{CE6537A1-D6FC-4f65-9D91-7224C49458BB}"/>
                <c:ext xmlns:c16="http://schemas.microsoft.com/office/drawing/2014/chart" uri="{C3380CC4-5D6E-409C-BE32-E72D297353CC}">
                  <c16:uniqueId val="{00000006-2F9B-42FF-9B6E-CCE5BD6CC2F0}"/>
                </c:ext>
              </c:extLst>
            </c:dLbl>
            <c:dLbl>
              <c:idx val="4"/>
              <c:delete val="1"/>
              <c:extLst>
                <c:ext xmlns:c15="http://schemas.microsoft.com/office/drawing/2012/chart" uri="{CE6537A1-D6FC-4f65-9D91-7224C49458BB}"/>
                <c:ext xmlns:c16="http://schemas.microsoft.com/office/drawing/2014/chart" uri="{C3380CC4-5D6E-409C-BE32-E72D297353CC}">
                  <c16:uniqueId val="{00000007-2F9B-42FF-9B6E-CCE5BD6CC2F0}"/>
                </c:ext>
              </c:extLst>
            </c:dLbl>
            <c:dLbl>
              <c:idx val="5"/>
              <c:delete val="1"/>
              <c:extLst>
                <c:ext xmlns:c15="http://schemas.microsoft.com/office/drawing/2012/chart" uri="{CE6537A1-D6FC-4f65-9D91-7224C49458BB}"/>
                <c:ext xmlns:c16="http://schemas.microsoft.com/office/drawing/2014/chart" uri="{C3380CC4-5D6E-409C-BE32-E72D297353CC}">
                  <c16:uniqueId val="{00000008-2F9B-42FF-9B6E-CCE5BD6CC2F0}"/>
                </c:ext>
              </c:extLst>
            </c:dLbl>
            <c:dLbl>
              <c:idx val="6"/>
              <c:delete val="1"/>
              <c:extLst>
                <c:ext xmlns:c15="http://schemas.microsoft.com/office/drawing/2012/chart" uri="{CE6537A1-D6FC-4f65-9D91-7224C49458BB}"/>
                <c:ext xmlns:c16="http://schemas.microsoft.com/office/drawing/2014/chart" uri="{C3380CC4-5D6E-409C-BE32-E72D297353CC}">
                  <c16:uniqueId val="{00000009-2F9B-42FF-9B6E-CCE5BD6CC2F0}"/>
                </c:ext>
              </c:extLst>
            </c:dLbl>
            <c:dLbl>
              <c:idx val="7"/>
              <c:delete val="1"/>
              <c:extLst>
                <c:ext xmlns:c15="http://schemas.microsoft.com/office/drawing/2012/chart" uri="{CE6537A1-D6FC-4f65-9D91-7224C49458BB}"/>
                <c:ext xmlns:c16="http://schemas.microsoft.com/office/drawing/2014/chart" uri="{C3380CC4-5D6E-409C-BE32-E72D297353CC}">
                  <c16:uniqueId val="{0000000A-2F9B-42FF-9B6E-CCE5BD6CC2F0}"/>
                </c:ext>
              </c:extLst>
            </c:dLbl>
            <c:dLbl>
              <c:idx val="8"/>
              <c:delete val="1"/>
              <c:extLst>
                <c:ext xmlns:c15="http://schemas.microsoft.com/office/drawing/2012/chart" uri="{CE6537A1-D6FC-4f65-9D91-7224C49458BB}"/>
                <c:ext xmlns:c16="http://schemas.microsoft.com/office/drawing/2014/chart" uri="{C3380CC4-5D6E-409C-BE32-E72D297353CC}">
                  <c16:uniqueId val="{0000000B-2F9B-42FF-9B6E-CCE5BD6CC2F0}"/>
                </c:ext>
              </c:extLst>
            </c:dLbl>
            <c:dLbl>
              <c:idx val="9"/>
              <c:delete val="1"/>
              <c:extLst>
                <c:ext xmlns:c15="http://schemas.microsoft.com/office/drawing/2012/chart" uri="{CE6537A1-D6FC-4f65-9D91-7224C49458BB}"/>
                <c:ext xmlns:c16="http://schemas.microsoft.com/office/drawing/2014/chart" uri="{C3380CC4-5D6E-409C-BE32-E72D297353CC}">
                  <c16:uniqueId val="{0000000C-2F9B-42FF-9B6E-CCE5BD6CC2F0}"/>
                </c:ext>
              </c:extLst>
            </c:dLbl>
            <c:dLbl>
              <c:idx val="10"/>
              <c:delete val="1"/>
              <c:extLst>
                <c:ext xmlns:c15="http://schemas.microsoft.com/office/drawing/2012/chart" uri="{CE6537A1-D6FC-4f65-9D91-7224C49458BB}"/>
                <c:ext xmlns:c16="http://schemas.microsoft.com/office/drawing/2014/chart" uri="{C3380CC4-5D6E-409C-BE32-E72D297353CC}">
                  <c16:uniqueId val="{0000000D-2F9B-42FF-9B6E-CCE5BD6CC2F0}"/>
                </c:ext>
              </c:extLst>
            </c:dLbl>
            <c:dLbl>
              <c:idx val="11"/>
              <c:delete val="1"/>
              <c:extLst>
                <c:ext xmlns:c15="http://schemas.microsoft.com/office/drawing/2012/chart" uri="{CE6537A1-D6FC-4f65-9D91-7224C49458BB}"/>
                <c:ext xmlns:c16="http://schemas.microsoft.com/office/drawing/2014/chart" uri="{C3380CC4-5D6E-409C-BE32-E72D297353CC}">
                  <c16:uniqueId val="{0000000E-2F9B-42FF-9B6E-CCE5BD6CC2F0}"/>
                </c:ext>
              </c:extLst>
            </c:dLbl>
            <c:dLbl>
              <c:idx val="12"/>
              <c:delete val="1"/>
              <c:extLst>
                <c:ext xmlns:c15="http://schemas.microsoft.com/office/drawing/2012/chart" uri="{CE6537A1-D6FC-4f65-9D91-7224C49458BB}"/>
                <c:ext xmlns:c16="http://schemas.microsoft.com/office/drawing/2014/chart" uri="{C3380CC4-5D6E-409C-BE32-E72D297353CC}">
                  <c16:uniqueId val="{0000000F-2F9B-42FF-9B6E-CCE5BD6CC2F0}"/>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F9B-42FF-9B6E-CCE5BD6CC2F0}"/>
                </c:ext>
              </c:extLst>
            </c:dLbl>
            <c:dLbl>
              <c:idx val="14"/>
              <c:delete val="1"/>
              <c:extLst>
                <c:ext xmlns:c15="http://schemas.microsoft.com/office/drawing/2012/chart" uri="{CE6537A1-D6FC-4f65-9D91-7224C49458BB}"/>
                <c:ext xmlns:c16="http://schemas.microsoft.com/office/drawing/2014/chart" uri="{C3380CC4-5D6E-409C-BE32-E72D297353CC}">
                  <c16:uniqueId val="{00000011-2F9B-42FF-9B6E-CCE5BD6CC2F0}"/>
                </c:ext>
              </c:extLst>
            </c:dLbl>
            <c:dLbl>
              <c:idx val="15"/>
              <c:delete val="1"/>
              <c:extLst>
                <c:ext xmlns:c15="http://schemas.microsoft.com/office/drawing/2012/chart" uri="{CE6537A1-D6FC-4f65-9D91-7224C49458BB}"/>
                <c:ext xmlns:c16="http://schemas.microsoft.com/office/drawing/2014/chart" uri="{C3380CC4-5D6E-409C-BE32-E72D297353CC}">
                  <c16:uniqueId val="{00000012-2F9B-42FF-9B6E-CCE5BD6CC2F0}"/>
                </c:ext>
              </c:extLst>
            </c:dLbl>
            <c:dLbl>
              <c:idx val="16"/>
              <c:delete val="1"/>
              <c:extLst>
                <c:ext xmlns:c15="http://schemas.microsoft.com/office/drawing/2012/chart" uri="{CE6537A1-D6FC-4f65-9D91-7224C49458BB}"/>
                <c:ext xmlns:c16="http://schemas.microsoft.com/office/drawing/2014/chart" uri="{C3380CC4-5D6E-409C-BE32-E72D297353CC}">
                  <c16:uniqueId val="{00000013-2F9B-42FF-9B6E-CCE5BD6CC2F0}"/>
                </c:ext>
              </c:extLst>
            </c:dLbl>
            <c:dLbl>
              <c:idx val="17"/>
              <c:delete val="1"/>
              <c:extLst>
                <c:ext xmlns:c15="http://schemas.microsoft.com/office/drawing/2012/chart" uri="{CE6537A1-D6FC-4f65-9D91-7224C49458BB}"/>
                <c:ext xmlns:c16="http://schemas.microsoft.com/office/drawing/2014/chart" uri="{C3380CC4-5D6E-409C-BE32-E72D297353CC}">
                  <c16:uniqueId val="{00000014-2F9B-42FF-9B6E-CCE5BD6CC2F0}"/>
                </c:ext>
              </c:extLst>
            </c:dLbl>
            <c:dLbl>
              <c:idx val="18"/>
              <c:delete val="1"/>
              <c:extLst>
                <c:ext xmlns:c15="http://schemas.microsoft.com/office/drawing/2012/chart" uri="{CE6537A1-D6FC-4f65-9D91-7224C49458BB}"/>
                <c:ext xmlns:c16="http://schemas.microsoft.com/office/drawing/2014/chart" uri="{C3380CC4-5D6E-409C-BE32-E72D297353CC}">
                  <c16:uniqueId val="{00000015-2F9B-42FF-9B6E-CCE5BD6CC2F0}"/>
                </c:ext>
              </c:extLst>
            </c:dLbl>
            <c:dLbl>
              <c:idx val="19"/>
              <c:delete val="1"/>
              <c:extLst>
                <c:ext xmlns:c15="http://schemas.microsoft.com/office/drawing/2012/chart" uri="{CE6537A1-D6FC-4f65-9D91-7224C49458BB}"/>
                <c:ext xmlns:c16="http://schemas.microsoft.com/office/drawing/2014/chart" uri="{C3380CC4-5D6E-409C-BE32-E72D297353CC}">
                  <c16:uniqueId val="{00000016-2F9B-42FF-9B6E-CCE5BD6CC2F0}"/>
                </c:ext>
              </c:extLst>
            </c:dLbl>
            <c:dLbl>
              <c:idx val="20"/>
              <c:delete val="1"/>
              <c:extLst>
                <c:ext xmlns:c15="http://schemas.microsoft.com/office/drawing/2012/chart" uri="{CE6537A1-D6FC-4f65-9D91-7224C49458BB}"/>
                <c:ext xmlns:c16="http://schemas.microsoft.com/office/drawing/2014/chart" uri="{C3380CC4-5D6E-409C-BE32-E72D297353CC}">
                  <c16:uniqueId val="{00000017-2F9B-42FF-9B6E-CCE5BD6CC2F0}"/>
                </c:ext>
              </c:extLst>
            </c:dLbl>
            <c:dLbl>
              <c:idx val="21"/>
              <c:delete val="1"/>
              <c:extLst>
                <c:ext xmlns:c15="http://schemas.microsoft.com/office/drawing/2012/chart" uri="{CE6537A1-D6FC-4f65-9D91-7224C49458BB}"/>
                <c:ext xmlns:c16="http://schemas.microsoft.com/office/drawing/2014/chart" uri="{C3380CC4-5D6E-409C-BE32-E72D297353CC}">
                  <c16:uniqueId val="{00000018-2F9B-42FF-9B6E-CCE5BD6CC2F0}"/>
                </c:ext>
              </c:extLst>
            </c:dLbl>
            <c:dLbl>
              <c:idx val="22"/>
              <c:delete val="1"/>
              <c:extLst>
                <c:ext xmlns:c15="http://schemas.microsoft.com/office/drawing/2012/chart" uri="{CE6537A1-D6FC-4f65-9D91-7224C49458BB}"/>
                <c:ext xmlns:c16="http://schemas.microsoft.com/office/drawing/2014/chart" uri="{C3380CC4-5D6E-409C-BE32-E72D297353CC}">
                  <c16:uniqueId val="{00000019-2F9B-42FF-9B6E-CCE5BD6CC2F0}"/>
                </c:ext>
              </c:extLst>
            </c:dLbl>
            <c:dLbl>
              <c:idx val="23"/>
              <c:delete val="1"/>
              <c:extLst>
                <c:ext xmlns:c15="http://schemas.microsoft.com/office/drawing/2012/chart" uri="{CE6537A1-D6FC-4f65-9D91-7224C49458BB}"/>
                <c:ext xmlns:c16="http://schemas.microsoft.com/office/drawing/2014/chart" uri="{C3380CC4-5D6E-409C-BE32-E72D297353CC}">
                  <c16:uniqueId val="{0000001A-2F9B-42FF-9B6E-CCE5BD6CC2F0}"/>
                </c:ext>
              </c:extLst>
            </c:dLbl>
            <c:dLbl>
              <c:idx val="24"/>
              <c:delete val="1"/>
              <c:extLst>
                <c:ext xmlns:c15="http://schemas.microsoft.com/office/drawing/2012/chart" uri="{CE6537A1-D6FC-4f65-9D91-7224C49458BB}"/>
                <c:ext xmlns:c16="http://schemas.microsoft.com/office/drawing/2014/chart" uri="{C3380CC4-5D6E-409C-BE32-E72D297353CC}">
                  <c16:uniqueId val="{0000001B-2F9B-42FF-9B6E-CCE5BD6CC2F0}"/>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2F9B-42FF-9B6E-CCE5BD6CC2F0}"/>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Heilbronn, Stadt (08121)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72547</v>
      </c>
      <c r="F11" s="238">
        <v>72996</v>
      </c>
      <c r="G11" s="238">
        <v>73264</v>
      </c>
      <c r="H11" s="238">
        <v>71840</v>
      </c>
      <c r="I11" s="265">
        <v>72713</v>
      </c>
      <c r="J11" s="263">
        <v>-166</v>
      </c>
      <c r="K11" s="266">
        <v>-0.22829480285506032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15.136394337463988</v>
      </c>
      <c r="E13" s="115">
        <v>10981</v>
      </c>
      <c r="F13" s="114">
        <v>10897</v>
      </c>
      <c r="G13" s="114">
        <v>11246</v>
      </c>
      <c r="H13" s="114">
        <v>11350</v>
      </c>
      <c r="I13" s="140">
        <v>11332</v>
      </c>
      <c r="J13" s="115">
        <v>-351</v>
      </c>
      <c r="K13" s="116">
        <v>-3.0974232262619132</v>
      </c>
    </row>
    <row r="14" spans="1:255" ht="14.1" customHeight="1" x14ac:dyDescent="0.2">
      <c r="A14" s="306" t="s">
        <v>230</v>
      </c>
      <c r="B14" s="307"/>
      <c r="C14" s="308"/>
      <c r="D14" s="113">
        <v>58.888720415730489</v>
      </c>
      <c r="E14" s="115">
        <v>42722</v>
      </c>
      <c r="F14" s="114">
        <v>43400</v>
      </c>
      <c r="G14" s="114">
        <v>43571</v>
      </c>
      <c r="H14" s="114">
        <v>42899</v>
      </c>
      <c r="I14" s="140">
        <v>43115</v>
      </c>
      <c r="J14" s="115">
        <v>-393</v>
      </c>
      <c r="K14" s="116">
        <v>-0.91151571378870466</v>
      </c>
    </row>
    <row r="15" spans="1:255" ht="14.1" customHeight="1" x14ac:dyDescent="0.2">
      <c r="A15" s="306" t="s">
        <v>231</v>
      </c>
      <c r="B15" s="307"/>
      <c r="C15" s="308"/>
      <c r="D15" s="113">
        <v>13.491943154093208</v>
      </c>
      <c r="E15" s="115">
        <v>9788</v>
      </c>
      <c r="F15" s="114">
        <v>9748</v>
      </c>
      <c r="G15" s="114">
        <v>9575</v>
      </c>
      <c r="H15" s="114">
        <v>8922</v>
      </c>
      <c r="I15" s="140">
        <v>9392</v>
      </c>
      <c r="J15" s="115">
        <v>396</v>
      </c>
      <c r="K15" s="116">
        <v>4.2163543441226574</v>
      </c>
    </row>
    <row r="16" spans="1:255" ht="14.1" customHeight="1" x14ac:dyDescent="0.2">
      <c r="A16" s="306" t="s">
        <v>232</v>
      </c>
      <c r="B16" s="307"/>
      <c r="C16" s="308"/>
      <c r="D16" s="113">
        <v>11.519428784098585</v>
      </c>
      <c r="E16" s="115">
        <v>8357</v>
      </c>
      <c r="F16" s="114">
        <v>8233</v>
      </c>
      <c r="G16" s="114">
        <v>8142</v>
      </c>
      <c r="H16" s="114">
        <v>7937</v>
      </c>
      <c r="I16" s="140">
        <v>8103</v>
      </c>
      <c r="J16" s="115">
        <v>254</v>
      </c>
      <c r="K16" s="116">
        <v>3.1346414908058744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0.32668476987332351</v>
      </c>
      <c r="E18" s="115">
        <v>237</v>
      </c>
      <c r="F18" s="114">
        <v>232</v>
      </c>
      <c r="G18" s="114">
        <v>305</v>
      </c>
      <c r="H18" s="114">
        <v>295</v>
      </c>
      <c r="I18" s="140">
        <v>280</v>
      </c>
      <c r="J18" s="115">
        <v>-43</v>
      </c>
      <c r="K18" s="116">
        <v>-15.357142857142858</v>
      </c>
    </row>
    <row r="19" spans="1:255" ht="14.1" customHeight="1" x14ac:dyDescent="0.2">
      <c r="A19" s="306" t="s">
        <v>235</v>
      </c>
      <c r="B19" s="307" t="s">
        <v>236</v>
      </c>
      <c r="C19" s="308"/>
      <c r="D19" s="113">
        <v>0.23157401408741918</v>
      </c>
      <c r="E19" s="115">
        <v>168</v>
      </c>
      <c r="F19" s="114">
        <v>143</v>
      </c>
      <c r="G19" s="114">
        <v>211</v>
      </c>
      <c r="H19" s="114">
        <v>196</v>
      </c>
      <c r="I19" s="140">
        <v>181</v>
      </c>
      <c r="J19" s="115">
        <v>-13</v>
      </c>
      <c r="K19" s="116">
        <v>-7.1823204419889501</v>
      </c>
    </row>
    <row r="20" spans="1:255" ht="14.1" customHeight="1" x14ac:dyDescent="0.2">
      <c r="A20" s="306">
        <v>12</v>
      </c>
      <c r="B20" s="307" t="s">
        <v>237</v>
      </c>
      <c r="C20" s="308"/>
      <c r="D20" s="113">
        <v>0.72642562752422568</v>
      </c>
      <c r="E20" s="115">
        <v>527</v>
      </c>
      <c r="F20" s="114">
        <v>503</v>
      </c>
      <c r="G20" s="114">
        <v>549</v>
      </c>
      <c r="H20" s="114">
        <v>538</v>
      </c>
      <c r="I20" s="140">
        <v>515</v>
      </c>
      <c r="J20" s="115">
        <v>12</v>
      </c>
      <c r="K20" s="116">
        <v>2.3300970873786406</v>
      </c>
    </row>
    <row r="21" spans="1:255" ht="14.1" customHeight="1" x14ac:dyDescent="0.2">
      <c r="A21" s="306">
        <v>21</v>
      </c>
      <c r="B21" s="307" t="s">
        <v>238</v>
      </c>
      <c r="C21" s="308"/>
      <c r="D21" s="113">
        <v>0.48933794643472506</v>
      </c>
      <c r="E21" s="115">
        <v>355</v>
      </c>
      <c r="F21" s="114">
        <v>363</v>
      </c>
      <c r="G21" s="114">
        <v>368</v>
      </c>
      <c r="H21" s="114">
        <v>359</v>
      </c>
      <c r="I21" s="140">
        <v>355</v>
      </c>
      <c r="J21" s="115">
        <v>0</v>
      </c>
      <c r="K21" s="116">
        <v>0</v>
      </c>
    </row>
    <row r="22" spans="1:255" ht="14.1" customHeight="1" x14ac:dyDescent="0.2">
      <c r="A22" s="306">
        <v>22</v>
      </c>
      <c r="B22" s="307" t="s">
        <v>239</v>
      </c>
      <c r="C22" s="308"/>
      <c r="D22" s="113">
        <v>0.84359105131845558</v>
      </c>
      <c r="E22" s="115">
        <v>612</v>
      </c>
      <c r="F22" s="114">
        <v>599</v>
      </c>
      <c r="G22" s="114">
        <v>650</v>
      </c>
      <c r="H22" s="114">
        <v>662</v>
      </c>
      <c r="I22" s="140">
        <v>698</v>
      </c>
      <c r="J22" s="115">
        <v>-86</v>
      </c>
      <c r="K22" s="116">
        <v>-12.320916905444125</v>
      </c>
    </row>
    <row r="23" spans="1:255" ht="14.1" customHeight="1" x14ac:dyDescent="0.2">
      <c r="A23" s="306">
        <v>23</v>
      </c>
      <c r="B23" s="307" t="s">
        <v>240</v>
      </c>
      <c r="C23" s="308"/>
      <c r="D23" s="113">
        <v>1.0475967303954679</v>
      </c>
      <c r="E23" s="115">
        <v>760</v>
      </c>
      <c r="F23" s="114">
        <v>835</v>
      </c>
      <c r="G23" s="114">
        <v>867</v>
      </c>
      <c r="H23" s="114">
        <v>892</v>
      </c>
      <c r="I23" s="140">
        <v>887</v>
      </c>
      <c r="J23" s="115">
        <v>-127</v>
      </c>
      <c r="K23" s="116">
        <v>-14.317925591882751</v>
      </c>
    </row>
    <row r="24" spans="1:255" ht="14.1" customHeight="1" x14ac:dyDescent="0.2">
      <c r="A24" s="306">
        <v>24</v>
      </c>
      <c r="B24" s="307" t="s">
        <v>241</v>
      </c>
      <c r="C24" s="308"/>
      <c r="D24" s="113">
        <v>3.5039353798227357</v>
      </c>
      <c r="E24" s="115">
        <v>2542</v>
      </c>
      <c r="F24" s="114">
        <v>2581</v>
      </c>
      <c r="G24" s="114">
        <v>2617</v>
      </c>
      <c r="H24" s="114">
        <v>2611</v>
      </c>
      <c r="I24" s="140">
        <v>2633</v>
      </c>
      <c r="J24" s="115">
        <v>-91</v>
      </c>
      <c r="K24" s="116">
        <v>-3.4561336878085833</v>
      </c>
    </row>
    <row r="25" spans="1:255" ht="14.1" customHeight="1" x14ac:dyDescent="0.2">
      <c r="A25" s="306">
        <v>25</v>
      </c>
      <c r="B25" s="307" t="s">
        <v>242</v>
      </c>
      <c r="C25" s="308"/>
      <c r="D25" s="113">
        <v>4.603911946737977</v>
      </c>
      <c r="E25" s="115">
        <v>3340</v>
      </c>
      <c r="F25" s="114">
        <v>3366</v>
      </c>
      <c r="G25" s="114">
        <v>3404</v>
      </c>
      <c r="H25" s="114">
        <v>3337</v>
      </c>
      <c r="I25" s="140">
        <v>3384</v>
      </c>
      <c r="J25" s="115">
        <v>-44</v>
      </c>
      <c r="K25" s="116">
        <v>-1.3002364066193854</v>
      </c>
    </row>
    <row r="26" spans="1:255" ht="14.1" customHeight="1" x14ac:dyDescent="0.2">
      <c r="A26" s="306">
        <v>26</v>
      </c>
      <c r="B26" s="307" t="s">
        <v>243</v>
      </c>
      <c r="C26" s="308"/>
      <c r="D26" s="113">
        <v>2.8657284243318126</v>
      </c>
      <c r="E26" s="115">
        <v>2079</v>
      </c>
      <c r="F26" s="114">
        <v>2124</v>
      </c>
      <c r="G26" s="114">
        <v>2141</v>
      </c>
      <c r="H26" s="114">
        <v>2067</v>
      </c>
      <c r="I26" s="140">
        <v>2117</v>
      </c>
      <c r="J26" s="115">
        <v>-38</v>
      </c>
      <c r="K26" s="116">
        <v>-1.7949929145016532</v>
      </c>
    </row>
    <row r="27" spans="1:255" ht="14.1" customHeight="1" x14ac:dyDescent="0.2">
      <c r="A27" s="306">
        <v>27</v>
      </c>
      <c r="B27" s="307" t="s">
        <v>244</v>
      </c>
      <c r="C27" s="308"/>
      <c r="D27" s="113">
        <v>2.7141025817745739</v>
      </c>
      <c r="E27" s="115">
        <v>1969</v>
      </c>
      <c r="F27" s="114">
        <v>1940</v>
      </c>
      <c r="G27" s="114">
        <v>1952</v>
      </c>
      <c r="H27" s="114">
        <v>1862</v>
      </c>
      <c r="I27" s="140">
        <v>1875</v>
      </c>
      <c r="J27" s="115">
        <v>94</v>
      </c>
      <c r="K27" s="116">
        <v>5.0133333333333336</v>
      </c>
    </row>
    <row r="28" spans="1:255" ht="14.1" customHeight="1" x14ac:dyDescent="0.2">
      <c r="A28" s="306">
        <v>28</v>
      </c>
      <c r="B28" s="307" t="s">
        <v>245</v>
      </c>
      <c r="C28" s="308"/>
      <c r="D28" s="113">
        <v>0.15851792630984052</v>
      </c>
      <c r="E28" s="115">
        <v>115</v>
      </c>
      <c r="F28" s="114">
        <v>108</v>
      </c>
      <c r="G28" s="114">
        <v>110</v>
      </c>
      <c r="H28" s="114">
        <v>107</v>
      </c>
      <c r="I28" s="140">
        <v>109</v>
      </c>
      <c r="J28" s="115">
        <v>6</v>
      </c>
      <c r="K28" s="116">
        <v>5.5045871559633026</v>
      </c>
    </row>
    <row r="29" spans="1:255" ht="14.1" customHeight="1" x14ac:dyDescent="0.2">
      <c r="A29" s="306">
        <v>29</v>
      </c>
      <c r="B29" s="307" t="s">
        <v>246</v>
      </c>
      <c r="C29" s="308"/>
      <c r="D29" s="113">
        <v>2.3060912236205495</v>
      </c>
      <c r="E29" s="115">
        <v>1673</v>
      </c>
      <c r="F29" s="114">
        <v>1737</v>
      </c>
      <c r="G29" s="114">
        <v>1764</v>
      </c>
      <c r="H29" s="114">
        <v>1773</v>
      </c>
      <c r="I29" s="140">
        <v>1722</v>
      </c>
      <c r="J29" s="115">
        <v>-49</v>
      </c>
      <c r="K29" s="116">
        <v>-2.845528455284553</v>
      </c>
    </row>
    <row r="30" spans="1:255" ht="14.1" customHeight="1" x14ac:dyDescent="0.2">
      <c r="A30" s="306" t="s">
        <v>247</v>
      </c>
      <c r="B30" s="307" t="s">
        <v>248</v>
      </c>
      <c r="C30" s="308"/>
      <c r="D30" s="113">
        <v>1.2006009897032268</v>
      </c>
      <c r="E30" s="115">
        <v>871</v>
      </c>
      <c r="F30" s="114">
        <v>915</v>
      </c>
      <c r="G30" s="114">
        <v>923</v>
      </c>
      <c r="H30" s="114">
        <v>928</v>
      </c>
      <c r="I30" s="140">
        <v>913</v>
      </c>
      <c r="J30" s="115">
        <v>-42</v>
      </c>
      <c r="K30" s="116">
        <v>-4.6002190580503832</v>
      </c>
    </row>
    <row r="31" spans="1:255" ht="14.1" customHeight="1" x14ac:dyDescent="0.2">
      <c r="A31" s="306" t="s">
        <v>249</v>
      </c>
      <c r="B31" s="307" t="s">
        <v>250</v>
      </c>
      <c r="C31" s="308"/>
      <c r="D31" s="113">
        <v>1.0820571491584765</v>
      </c>
      <c r="E31" s="115">
        <v>785</v>
      </c>
      <c r="F31" s="114">
        <v>805</v>
      </c>
      <c r="G31" s="114">
        <v>825</v>
      </c>
      <c r="H31" s="114">
        <v>829</v>
      </c>
      <c r="I31" s="140">
        <v>793</v>
      </c>
      <c r="J31" s="115">
        <v>-8</v>
      </c>
      <c r="K31" s="116">
        <v>-1.0088272383354351</v>
      </c>
    </row>
    <row r="32" spans="1:255" ht="14.1" customHeight="1" x14ac:dyDescent="0.2">
      <c r="A32" s="306">
        <v>31</v>
      </c>
      <c r="B32" s="307" t="s">
        <v>251</v>
      </c>
      <c r="C32" s="308"/>
      <c r="D32" s="113">
        <v>0.84910471832053702</v>
      </c>
      <c r="E32" s="115">
        <v>616</v>
      </c>
      <c r="F32" s="114">
        <v>606</v>
      </c>
      <c r="G32" s="114">
        <v>601</v>
      </c>
      <c r="H32" s="114">
        <v>602</v>
      </c>
      <c r="I32" s="140">
        <v>610</v>
      </c>
      <c r="J32" s="115">
        <v>6</v>
      </c>
      <c r="K32" s="116">
        <v>0.98360655737704916</v>
      </c>
    </row>
    <row r="33" spans="1:11" ht="14.1" customHeight="1" x14ac:dyDescent="0.2">
      <c r="A33" s="306">
        <v>32</v>
      </c>
      <c r="B33" s="307" t="s">
        <v>252</v>
      </c>
      <c r="C33" s="308"/>
      <c r="D33" s="113">
        <v>1.3797951672708726</v>
      </c>
      <c r="E33" s="115">
        <v>1001</v>
      </c>
      <c r="F33" s="114">
        <v>1019</v>
      </c>
      <c r="G33" s="114">
        <v>1034</v>
      </c>
      <c r="H33" s="114">
        <v>1076</v>
      </c>
      <c r="I33" s="140">
        <v>1070</v>
      </c>
      <c r="J33" s="115">
        <v>-69</v>
      </c>
      <c r="K33" s="116">
        <v>-6.4485981308411215</v>
      </c>
    </row>
    <row r="34" spans="1:11" ht="14.1" customHeight="1" x14ac:dyDescent="0.2">
      <c r="A34" s="306">
        <v>33</v>
      </c>
      <c r="B34" s="307" t="s">
        <v>253</v>
      </c>
      <c r="C34" s="308"/>
      <c r="D34" s="113">
        <v>1.1082470674183633</v>
      </c>
      <c r="E34" s="115">
        <v>804</v>
      </c>
      <c r="F34" s="114">
        <v>806</v>
      </c>
      <c r="G34" s="114">
        <v>832</v>
      </c>
      <c r="H34" s="114">
        <v>818</v>
      </c>
      <c r="I34" s="140">
        <v>813</v>
      </c>
      <c r="J34" s="115">
        <v>-9</v>
      </c>
      <c r="K34" s="116">
        <v>-1.1070110701107012</v>
      </c>
    </row>
    <row r="35" spans="1:11" ht="14.1" customHeight="1" x14ac:dyDescent="0.2">
      <c r="A35" s="306">
        <v>34</v>
      </c>
      <c r="B35" s="307" t="s">
        <v>254</v>
      </c>
      <c r="C35" s="308"/>
      <c r="D35" s="113">
        <v>2.030407873516479</v>
      </c>
      <c r="E35" s="115">
        <v>1473</v>
      </c>
      <c r="F35" s="114">
        <v>1491</v>
      </c>
      <c r="G35" s="114">
        <v>1482</v>
      </c>
      <c r="H35" s="114">
        <v>1414</v>
      </c>
      <c r="I35" s="140">
        <v>1386</v>
      </c>
      <c r="J35" s="115">
        <v>87</v>
      </c>
      <c r="K35" s="116">
        <v>6.2770562770562774</v>
      </c>
    </row>
    <row r="36" spans="1:11" ht="14.1" customHeight="1" x14ac:dyDescent="0.2">
      <c r="A36" s="306">
        <v>41</v>
      </c>
      <c r="B36" s="307" t="s">
        <v>255</v>
      </c>
      <c r="C36" s="308"/>
      <c r="D36" s="113">
        <v>0.81050904930596712</v>
      </c>
      <c r="E36" s="115">
        <v>588</v>
      </c>
      <c r="F36" s="114">
        <v>602</v>
      </c>
      <c r="G36" s="114">
        <v>598</v>
      </c>
      <c r="H36" s="114">
        <v>584</v>
      </c>
      <c r="I36" s="140">
        <v>591</v>
      </c>
      <c r="J36" s="115">
        <v>-3</v>
      </c>
      <c r="K36" s="116">
        <v>-0.50761421319796951</v>
      </c>
    </row>
    <row r="37" spans="1:11" ht="14.1" customHeight="1" x14ac:dyDescent="0.2">
      <c r="A37" s="306">
        <v>42</v>
      </c>
      <c r="B37" s="307" t="s">
        <v>256</v>
      </c>
      <c r="C37" s="308"/>
      <c r="D37" s="113" t="s">
        <v>513</v>
      </c>
      <c r="E37" s="115" t="s">
        <v>513</v>
      </c>
      <c r="F37" s="114">
        <v>59</v>
      </c>
      <c r="G37" s="114">
        <v>61</v>
      </c>
      <c r="H37" s="114">
        <v>58</v>
      </c>
      <c r="I37" s="140">
        <v>58</v>
      </c>
      <c r="J37" s="115" t="s">
        <v>513</v>
      </c>
      <c r="K37" s="116" t="s">
        <v>513</v>
      </c>
    </row>
    <row r="38" spans="1:11" ht="14.1" customHeight="1" x14ac:dyDescent="0.2">
      <c r="A38" s="306">
        <v>43</v>
      </c>
      <c r="B38" s="307" t="s">
        <v>257</v>
      </c>
      <c r="C38" s="308"/>
      <c r="D38" s="113">
        <v>3.2199815292155431</v>
      </c>
      <c r="E38" s="115">
        <v>2336</v>
      </c>
      <c r="F38" s="114">
        <v>2234</v>
      </c>
      <c r="G38" s="114">
        <v>2134</v>
      </c>
      <c r="H38" s="114">
        <v>1784</v>
      </c>
      <c r="I38" s="140">
        <v>1945</v>
      </c>
      <c r="J38" s="115">
        <v>391</v>
      </c>
      <c r="K38" s="116">
        <v>20.102827763496144</v>
      </c>
    </row>
    <row r="39" spans="1:11" ht="14.1" customHeight="1" x14ac:dyDescent="0.2">
      <c r="A39" s="306">
        <v>51</v>
      </c>
      <c r="B39" s="307" t="s">
        <v>258</v>
      </c>
      <c r="C39" s="308"/>
      <c r="D39" s="113">
        <v>7.2587426082401754</v>
      </c>
      <c r="E39" s="115">
        <v>5266</v>
      </c>
      <c r="F39" s="114">
        <v>5386</v>
      </c>
      <c r="G39" s="114">
        <v>5521</v>
      </c>
      <c r="H39" s="114">
        <v>5558</v>
      </c>
      <c r="I39" s="140">
        <v>5601</v>
      </c>
      <c r="J39" s="115">
        <v>-335</v>
      </c>
      <c r="K39" s="116">
        <v>-5.9810748080699874</v>
      </c>
    </row>
    <row r="40" spans="1:11" ht="14.1" customHeight="1" x14ac:dyDescent="0.2">
      <c r="A40" s="306" t="s">
        <v>259</v>
      </c>
      <c r="B40" s="307" t="s">
        <v>260</v>
      </c>
      <c r="C40" s="308"/>
      <c r="D40" s="113">
        <v>6.4427198919321267</v>
      </c>
      <c r="E40" s="115">
        <v>4674</v>
      </c>
      <c r="F40" s="114">
        <v>4799</v>
      </c>
      <c r="G40" s="114">
        <v>4923</v>
      </c>
      <c r="H40" s="114">
        <v>4969</v>
      </c>
      <c r="I40" s="140">
        <v>5010</v>
      </c>
      <c r="J40" s="115">
        <v>-336</v>
      </c>
      <c r="K40" s="116">
        <v>-6.706586826347305</v>
      </c>
    </row>
    <row r="41" spans="1:11" ht="14.1" customHeight="1" x14ac:dyDescent="0.2">
      <c r="A41" s="306"/>
      <c r="B41" s="307" t="s">
        <v>261</v>
      </c>
      <c r="C41" s="308"/>
      <c r="D41" s="113">
        <v>4.8189449598191514</v>
      </c>
      <c r="E41" s="115">
        <v>3496</v>
      </c>
      <c r="F41" s="114">
        <v>3591</v>
      </c>
      <c r="G41" s="114">
        <v>3727</v>
      </c>
      <c r="H41" s="114">
        <v>3804</v>
      </c>
      <c r="I41" s="140">
        <v>3842</v>
      </c>
      <c r="J41" s="115">
        <v>-346</v>
      </c>
      <c r="K41" s="116">
        <v>-9.0057261842790215</v>
      </c>
    </row>
    <row r="42" spans="1:11" ht="14.1" customHeight="1" x14ac:dyDescent="0.2">
      <c r="A42" s="306">
        <v>52</v>
      </c>
      <c r="B42" s="307" t="s">
        <v>262</v>
      </c>
      <c r="C42" s="308"/>
      <c r="D42" s="113">
        <v>3.8761079024632306</v>
      </c>
      <c r="E42" s="115">
        <v>2812</v>
      </c>
      <c r="F42" s="114">
        <v>2847</v>
      </c>
      <c r="G42" s="114">
        <v>2890</v>
      </c>
      <c r="H42" s="114">
        <v>2849</v>
      </c>
      <c r="I42" s="140">
        <v>2795</v>
      </c>
      <c r="J42" s="115">
        <v>17</v>
      </c>
      <c r="K42" s="116">
        <v>0.60822898032200357</v>
      </c>
    </row>
    <row r="43" spans="1:11" ht="14.1" customHeight="1" x14ac:dyDescent="0.2">
      <c r="A43" s="306" t="s">
        <v>263</v>
      </c>
      <c r="B43" s="307" t="s">
        <v>264</v>
      </c>
      <c r="C43" s="308"/>
      <c r="D43" s="113">
        <v>3.1634664424442085</v>
      </c>
      <c r="E43" s="115">
        <v>2295</v>
      </c>
      <c r="F43" s="114">
        <v>2322</v>
      </c>
      <c r="G43" s="114">
        <v>2358</v>
      </c>
      <c r="H43" s="114">
        <v>2319</v>
      </c>
      <c r="I43" s="140">
        <v>2265</v>
      </c>
      <c r="J43" s="115">
        <v>30</v>
      </c>
      <c r="K43" s="116">
        <v>1.3245033112582782</v>
      </c>
    </row>
    <row r="44" spans="1:11" ht="14.1" customHeight="1" x14ac:dyDescent="0.2">
      <c r="A44" s="306">
        <v>53</v>
      </c>
      <c r="B44" s="307" t="s">
        <v>265</v>
      </c>
      <c r="C44" s="308"/>
      <c r="D44" s="113">
        <v>0.7415882117799496</v>
      </c>
      <c r="E44" s="115">
        <v>538</v>
      </c>
      <c r="F44" s="114">
        <v>524</v>
      </c>
      <c r="G44" s="114">
        <v>533</v>
      </c>
      <c r="H44" s="114">
        <v>537</v>
      </c>
      <c r="I44" s="140">
        <v>543</v>
      </c>
      <c r="J44" s="115">
        <v>-5</v>
      </c>
      <c r="K44" s="116">
        <v>-0.92081031307550643</v>
      </c>
    </row>
    <row r="45" spans="1:11" ht="14.1" customHeight="1" x14ac:dyDescent="0.2">
      <c r="A45" s="306" t="s">
        <v>266</v>
      </c>
      <c r="B45" s="307" t="s">
        <v>267</v>
      </c>
      <c r="C45" s="308"/>
      <c r="D45" s="113">
        <v>0.64923428949508599</v>
      </c>
      <c r="E45" s="115">
        <v>471</v>
      </c>
      <c r="F45" s="114">
        <v>461</v>
      </c>
      <c r="G45" s="114">
        <v>472</v>
      </c>
      <c r="H45" s="114">
        <v>476</v>
      </c>
      <c r="I45" s="140">
        <v>485</v>
      </c>
      <c r="J45" s="115">
        <v>-14</v>
      </c>
      <c r="K45" s="116">
        <v>-2.8865979381443299</v>
      </c>
    </row>
    <row r="46" spans="1:11" ht="14.1" customHeight="1" x14ac:dyDescent="0.2">
      <c r="A46" s="306">
        <v>54</v>
      </c>
      <c r="B46" s="307" t="s">
        <v>268</v>
      </c>
      <c r="C46" s="308"/>
      <c r="D46" s="113">
        <v>2.5225026534522446</v>
      </c>
      <c r="E46" s="115">
        <v>1830</v>
      </c>
      <c r="F46" s="114">
        <v>1828</v>
      </c>
      <c r="G46" s="114">
        <v>1861</v>
      </c>
      <c r="H46" s="114">
        <v>1865</v>
      </c>
      <c r="I46" s="140">
        <v>1848</v>
      </c>
      <c r="J46" s="115">
        <v>-18</v>
      </c>
      <c r="K46" s="116">
        <v>-0.97402597402597402</v>
      </c>
    </row>
    <row r="47" spans="1:11" ht="14.1" customHeight="1" x14ac:dyDescent="0.2">
      <c r="A47" s="306">
        <v>61</v>
      </c>
      <c r="B47" s="307" t="s">
        <v>269</v>
      </c>
      <c r="C47" s="308"/>
      <c r="D47" s="113">
        <v>3.9395150729871671</v>
      </c>
      <c r="E47" s="115">
        <v>2858</v>
      </c>
      <c r="F47" s="114">
        <v>2849</v>
      </c>
      <c r="G47" s="114">
        <v>2864</v>
      </c>
      <c r="H47" s="114">
        <v>2901</v>
      </c>
      <c r="I47" s="140">
        <v>2951</v>
      </c>
      <c r="J47" s="115">
        <v>-93</v>
      </c>
      <c r="K47" s="116">
        <v>-3.1514740765842086</v>
      </c>
    </row>
    <row r="48" spans="1:11" ht="14.1" customHeight="1" x14ac:dyDescent="0.2">
      <c r="A48" s="306">
        <v>62</v>
      </c>
      <c r="B48" s="307" t="s">
        <v>270</v>
      </c>
      <c r="C48" s="308"/>
      <c r="D48" s="113">
        <v>6.6467255710091386</v>
      </c>
      <c r="E48" s="115">
        <v>4822</v>
      </c>
      <c r="F48" s="114">
        <v>4885</v>
      </c>
      <c r="G48" s="114">
        <v>4851</v>
      </c>
      <c r="H48" s="114">
        <v>4764</v>
      </c>
      <c r="I48" s="140">
        <v>4779</v>
      </c>
      <c r="J48" s="115">
        <v>43</v>
      </c>
      <c r="K48" s="116">
        <v>0.89976982632349867</v>
      </c>
    </row>
    <row r="49" spans="1:11" ht="14.1" customHeight="1" x14ac:dyDescent="0.2">
      <c r="A49" s="306">
        <v>63</v>
      </c>
      <c r="B49" s="307" t="s">
        <v>271</v>
      </c>
      <c r="C49" s="308"/>
      <c r="D49" s="113">
        <v>2.0276510400154382</v>
      </c>
      <c r="E49" s="115">
        <v>1471</v>
      </c>
      <c r="F49" s="114">
        <v>1524</v>
      </c>
      <c r="G49" s="114">
        <v>1562</v>
      </c>
      <c r="H49" s="114">
        <v>1553</v>
      </c>
      <c r="I49" s="140">
        <v>1469</v>
      </c>
      <c r="J49" s="115">
        <v>2</v>
      </c>
      <c r="K49" s="116">
        <v>0.13614703880190607</v>
      </c>
    </row>
    <row r="50" spans="1:11" ht="14.1" customHeight="1" x14ac:dyDescent="0.2">
      <c r="A50" s="306" t="s">
        <v>272</v>
      </c>
      <c r="B50" s="307" t="s">
        <v>273</v>
      </c>
      <c r="C50" s="308"/>
      <c r="D50" s="113">
        <v>0.38457827339517831</v>
      </c>
      <c r="E50" s="115">
        <v>279</v>
      </c>
      <c r="F50" s="114">
        <v>293</v>
      </c>
      <c r="G50" s="114">
        <v>289</v>
      </c>
      <c r="H50" s="114">
        <v>281</v>
      </c>
      <c r="I50" s="140">
        <v>271</v>
      </c>
      <c r="J50" s="115">
        <v>8</v>
      </c>
      <c r="K50" s="116">
        <v>2.9520295202952029</v>
      </c>
    </row>
    <row r="51" spans="1:11" ht="14.1" customHeight="1" x14ac:dyDescent="0.2">
      <c r="A51" s="306" t="s">
        <v>274</v>
      </c>
      <c r="B51" s="307" t="s">
        <v>275</v>
      </c>
      <c r="C51" s="308"/>
      <c r="D51" s="113">
        <v>1.357740499262547</v>
      </c>
      <c r="E51" s="115">
        <v>985</v>
      </c>
      <c r="F51" s="114">
        <v>1018</v>
      </c>
      <c r="G51" s="114">
        <v>1058</v>
      </c>
      <c r="H51" s="114">
        <v>1060</v>
      </c>
      <c r="I51" s="140">
        <v>986</v>
      </c>
      <c r="J51" s="115">
        <v>-1</v>
      </c>
      <c r="K51" s="116">
        <v>-0.10141987829614604</v>
      </c>
    </row>
    <row r="52" spans="1:11" ht="14.1" customHeight="1" x14ac:dyDescent="0.2">
      <c r="A52" s="306">
        <v>71</v>
      </c>
      <c r="B52" s="307" t="s">
        <v>276</v>
      </c>
      <c r="C52" s="308"/>
      <c r="D52" s="113">
        <v>16.132989648090202</v>
      </c>
      <c r="E52" s="115">
        <v>11704</v>
      </c>
      <c r="F52" s="114">
        <v>11774</v>
      </c>
      <c r="G52" s="114">
        <v>11708</v>
      </c>
      <c r="H52" s="114">
        <v>11252</v>
      </c>
      <c r="I52" s="140">
        <v>11826</v>
      </c>
      <c r="J52" s="115">
        <v>-122</v>
      </c>
      <c r="K52" s="116">
        <v>-1.0316252325384745</v>
      </c>
    </row>
    <row r="53" spans="1:11" ht="14.1" customHeight="1" x14ac:dyDescent="0.2">
      <c r="A53" s="306" t="s">
        <v>277</v>
      </c>
      <c r="B53" s="307" t="s">
        <v>278</v>
      </c>
      <c r="C53" s="308"/>
      <c r="D53" s="113">
        <v>9.1044426371869278</v>
      </c>
      <c r="E53" s="115">
        <v>6605</v>
      </c>
      <c r="F53" s="114">
        <v>6664</v>
      </c>
      <c r="G53" s="114">
        <v>6569</v>
      </c>
      <c r="H53" s="114">
        <v>6196</v>
      </c>
      <c r="I53" s="140">
        <v>6678</v>
      </c>
      <c r="J53" s="115">
        <v>-73</v>
      </c>
      <c r="K53" s="116">
        <v>-1.093141659179395</v>
      </c>
    </row>
    <row r="54" spans="1:11" ht="14.1" customHeight="1" x14ac:dyDescent="0.2">
      <c r="A54" s="306" t="s">
        <v>279</v>
      </c>
      <c r="B54" s="307" t="s">
        <v>280</v>
      </c>
      <c r="C54" s="308"/>
      <c r="D54" s="113">
        <v>5.5977504238631504</v>
      </c>
      <c r="E54" s="115">
        <v>4061</v>
      </c>
      <c r="F54" s="114">
        <v>4076</v>
      </c>
      <c r="G54" s="114">
        <v>4087</v>
      </c>
      <c r="H54" s="114">
        <v>4020</v>
      </c>
      <c r="I54" s="140">
        <v>4100</v>
      </c>
      <c r="J54" s="115">
        <v>-39</v>
      </c>
      <c r="K54" s="116">
        <v>-0.95121951219512191</v>
      </c>
    </row>
    <row r="55" spans="1:11" ht="14.1" customHeight="1" x14ac:dyDescent="0.2">
      <c r="A55" s="306">
        <v>72</v>
      </c>
      <c r="B55" s="307" t="s">
        <v>281</v>
      </c>
      <c r="C55" s="308"/>
      <c r="D55" s="113">
        <v>4.548775276717163</v>
      </c>
      <c r="E55" s="115">
        <v>3300</v>
      </c>
      <c r="F55" s="114">
        <v>3321</v>
      </c>
      <c r="G55" s="114">
        <v>3308</v>
      </c>
      <c r="H55" s="114">
        <v>3248</v>
      </c>
      <c r="I55" s="140">
        <v>3295</v>
      </c>
      <c r="J55" s="115">
        <v>5</v>
      </c>
      <c r="K55" s="116">
        <v>0.15174506828528073</v>
      </c>
    </row>
    <row r="56" spans="1:11" ht="14.1" customHeight="1" x14ac:dyDescent="0.2">
      <c r="A56" s="306" t="s">
        <v>282</v>
      </c>
      <c r="B56" s="307" t="s">
        <v>283</v>
      </c>
      <c r="C56" s="308"/>
      <c r="D56" s="113">
        <v>2.6658579955063613</v>
      </c>
      <c r="E56" s="115">
        <v>1934</v>
      </c>
      <c r="F56" s="114">
        <v>1933</v>
      </c>
      <c r="G56" s="114">
        <v>1934</v>
      </c>
      <c r="H56" s="114">
        <v>1899</v>
      </c>
      <c r="I56" s="140">
        <v>1909</v>
      </c>
      <c r="J56" s="115">
        <v>25</v>
      </c>
      <c r="K56" s="116">
        <v>1.3095861707700367</v>
      </c>
    </row>
    <row r="57" spans="1:11" ht="14.1" customHeight="1" x14ac:dyDescent="0.2">
      <c r="A57" s="306" t="s">
        <v>284</v>
      </c>
      <c r="B57" s="307" t="s">
        <v>285</v>
      </c>
      <c r="C57" s="308"/>
      <c r="D57" s="113">
        <v>1.2474671592209188</v>
      </c>
      <c r="E57" s="115">
        <v>905</v>
      </c>
      <c r="F57" s="114">
        <v>909</v>
      </c>
      <c r="G57" s="114">
        <v>900</v>
      </c>
      <c r="H57" s="114">
        <v>894</v>
      </c>
      <c r="I57" s="140">
        <v>905</v>
      </c>
      <c r="J57" s="115">
        <v>0</v>
      </c>
      <c r="K57" s="116">
        <v>0</v>
      </c>
    </row>
    <row r="58" spans="1:11" ht="14.1" customHeight="1" x14ac:dyDescent="0.2">
      <c r="A58" s="306">
        <v>73</v>
      </c>
      <c r="B58" s="307" t="s">
        <v>286</v>
      </c>
      <c r="C58" s="308"/>
      <c r="D58" s="113">
        <v>4.0938977490454462</v>
      </c>
      <c r="E58" s="115">
        <v>2970</v>
      </c>
      <c r="F58" s="114">
        <v>3020</v>
      </c>
      <c r="G58" s="114">
        <v>3024</v>
      </c>
      <c r="H58" s="114">
        <v>2927</v>
      </c>
      <c r="I58" s="140">
        <v>2956</v>
      </c>
      <c r="J58" s="115">
        <v>14</v>
      </c>
      <c r="K58" s="116">
        <v>0.4736129905277402</v>
      </c>
    </row>
    <row r="59" spans="1:11" ht="14.1" customHeight="1" x14ac:dyDescent="0.2">
      <c r="A59" s="306" t="s">
        <v>287</v>
      </c>
      <c r="B59" s="307" t="s">
        <v>288</v>
      </c>
      <c r="C59" s="308"/>
      <c r="D59" s="113">
        <v>3.0283816008932138</v>
      </c>
      <c r="E59" s="115">
        <v>2197</v>
      </c>
      <c r="F59" s="114">
        <v>2250</v>
      </c>
      <c r="G59" s="114">
        <v>2252</v>
      </c>
      <c r="H59" s="114">
        <v>2177</v>
      </c>
      <c r="I59" s="140">
        <v>2197</v>
      </c>
      <c r="J59" s="115">
        <v>0</v>
      </c>
      <c r="K59" s="116">
        <v>0</v>
      </c>
    </row>
    <row r="60" spans="1:11" ht="14.1" customHeight="1" x14ac:dyDescent="0.2">
      <c r="A60" s="306">
        <v>81</v>
      </c>
      <c r="B60" s="307" t="s">
        <v>289</v>
      </c>
      <c r="C60" s="308"/>
      <c r="D60" s="113">
        <v>7.523398624340083</v>
      </c>
      <c r="E60" s="115">
        <v>5458</v>
      </c>
      <c r="F60" s="114">
        <v>5473</v>
      </c>
      <c r="G60" s="114">
        <v>5403</v>
      </c>
      <c r="H60" s="114">
        <v>5328</v>
      </c>
      <c r="I60" s="140">
        <v>5334</v>
      </c>
      <c r="J60" s="115">
        <v>124</v>
      </c>
      <c r="K60" s="116">
        <v>2.3247094113235844</v>
      </c>
    </row>
    <row r="61" spans="1:11" ht="14.1" customHeight="1" x14ac:dyDescent="0.2">
      <c r="A61" s="306" t="s">
        <v>290</v>
      </c>
      <c r="B61" s="307" t="s">
        <v>291</v>
      </c>
      <c r="C61" s="308"/>
      <c r="D61" s="113">
        <v>2.3088480571215904</v>
      </c>
      <c r="E61" s="115">
        <v>1675</v>
      </c>
      <c r="F61" s="114">
        <v>1682</v>
      </c>
      <c r="G61" s="114">
        <v>1669</v>
      </c>
      <c r="H61" s="114">
        <v>1628</v>
      </c>
      <c r="I61" s="140">
        <v>1639</v>
      </c>
      <c r="J61" s="115">
        <v>36</v>
      </c>
      <c r="K61" s="116">
        <v>2.1964612568639414</v>
      </c>
    </row>
    <row r="62" spans="1:11" ht="14.1" customHeight="1" x14ac:dyDescent="0.2">
      <c r="A62" s="306" t="s">
        <v>292</v>
      </c>
      <c r="B62" s="307" t="s">
        <v>293</v>
      </c>
      <c r="C62" s="308"/>
      <c r="D62" s="113">
        <v>3.2792534494879182</v>
      </c>
      <c r="E62" s="115">
        <v>2379</v>
      </c>
      <c r="F62" s="114">
        <v>2398</v>
      </c>
      <c r="G62" s="114">
        <v>2379</v>
      </c>
      <c r="H62" s="114">
        <v>2376</v>
      </c>
      <c r="I62" s="140">
        <v>2392</v>
      </c>
      <c r="J62" s="115">
        <v>-13</v>
      </c>
      <c r="K62" s="116">
        <v>-0.54347826086956519</v>
      </c>
    </row>
    <row r="63" spans="1:11" ht="14.1" customHeight="1" x14ac:dyDescent="0.2">
      <c r="A63" s="306"/>
      <c r="B63" s="307" t="s">
        <v>294</v>
      </c>
      <c r="C63" s="308"/>
      <c r="D63" s="113">
        <v>2.5128537361986023</v>
      </c>
      <c r="E63" s="115">
        <v>1823</v>
      </c>
      <c r="F63" s="114">
        <v>1833</v>
      </c>
      <c r="G63" s="114">
        <v>1826</v>
      </c>
      <c r="H63" s="114">
        <v>1862</v>
      </c>
      <c r="I63" s="140">
        <v>1882</v>
      </c>
      <c r="J63" s="115">
        <v>-59</v>
      </c>
      <c r="K63" s="116">
        <v>-3.1349628055260363</v>
      </c>
    </row>
    <row r="64" spans="1:11" ht="14.1" customHeight="1" x14ac:dyDescent="0.2">
      <c r="A64" s="306" t="s">
        <v>295</v>
      </c>
      <c r="B64" s="307" t="s">
        <v>296</v>
      </c>
      <c r="C64" s="308"/>
      <c r="D64" s="113">
        <v>0.89045722083614764</v>
      </c>
      <c r="E64" s="115">
        <v>646</v>
      </c>
      <c r="F64" s="114">
        <v>638</v>
      </c>
      <c r="G64" s="114">
        <v>620</v>
      </c>
      <c r="H64" s="114">
        <v>610</v>
      </c>
      <c r="I64" s="140">
        <v>605</v>
      </c>
      <c r="J64" s="115">
        <v>41</v>
      </c>
      <c r="K64" s="116">
        <v>6.776859504132231</v>
      </c>
    </row>
    <row r="65" spans="1:11" ht="14.1" customHeight="1" x14ac:dyDescent="0.2">
      <c r="A65" s="306" t="s">
        <v>297</v>
      </c>
      <c r="B65" s="307" t="s">
        <v>298</v>
      </c>
      <c r="C65" s="308"/>
      <c r="D65" s="113">
        <v>0.34736102113112877</v>
      </c>
      <c r="E65" s="115">
        <v>252</v>
      </c>
      <c r="F65" s="114">
        <v>248</v>
      </c>
      <c r="G65" s="114">
        <v>238</v>
      </c>
      <c r="H65" s="114">
        <v>233</v>
      </c>
      <c r="I65" s="140">
        <v>229</v>
      </c>
      <c r="J65" s="115">
        <v>23</v>
      </c>
      <c r="K65" s="116">
        <v>10.043668122270743</v>
      </c>
    </row>
    <row r="66" spans="1:11" ht="14.1" customHeight="1" x14ac:dyDescent="0.2">
      <c r="A66" s="306">
        <v>82</v>
      </c>
      <c r="B66" s="307" t="s">
        <v>299</v>
      </c>
      <c r="C66" s="308"/>
      <c r="D66" s="113">
        <v>2.5514494052131722</v>
      </c>
      <c r="E66" s="115">
        <v>1851</v>
      </c>
      <c r="F66" s="114">
        <v>1847</v>
      </c>
      <c r="G66" s="114">
        <v>1830</v>
      </c>
      <c r="H66" s="114">
        <v>1756</v>
      </c>
      <c r="I66" s="140">
        <v>1776</v>
      </c>
      <c r="J66" s="115">
        <v>75</v>
      </c>
      <c r="K66" s="116">
        <v>4.2229729729729728</v>
      </c>
    </row>
    <row r="67" spans="1:11" ht="14.1" customHeight="1" x14ac:dyDescent="0.2">
      <c r="A67" s="306" t="s">
        <v>300</v>
      </c>
      <c r="B67" s="307" t="s">
        <v>301</v>
      </c>
      <c r="C67" s="308"/>
      <c r="D67" s="113">
        <v>1.5824224295973646</v>
      </c>
      <c r="E67" s="115">
        <v>1148</v>
      </c>
      <c r="F67" s="114">
        <v>1150</v>
      </c>
      <c r="G67" s="114">
        <v>1138</v>
      </c>
      <c r="H67" s="114">
        <v>1096</v>
      </c>
      <c r="I67" s="140">
        <v>1116</v>
      </c>
      <c r="J67" s="115">
        <v>32</v>
      </c>
      <c r="K67" s="116">
        <v>2.8673835125448028</v>
      </c>
    </row>
    <row r="68" spans="1:11" ht="14.1" customHeight="1" x14ac:dyDescent="0.2">
      <c r="A68" s="306" t="s">
        <v>302</v>
      </c>
      <c r="B68" s="307" t="s">
        <v>303</v>
      </c>
      <c r="C68" s="308"/>
      <c r="D68" s="113">
        <v>0.47555377892952155</v>
      </c>
      <c r="E68" s="115">
        <v>345</v>
      </c>
      <c r="F68" s="114">
        <v>347</v>
      </c>
      <c r="G68" s="114">
        <v>335</v>
      </c>
      <c r="H68" s="114">
        <v>321</v>
      </c>
      <c r="I68" s="140">
        <v>321</v>
      </c>
      <c r="J68" s="115">
        <v>24</v>
      </c>
      <c r="K68" s="116">
        <v>7.4766355140186915</v>
      </c>
    </row>
    <row r="69" spans="1:11" ht="14.1" customHeight="1" x14ac:dyDescent="0.2">
      <c r="A69" s="306">
        <v>83</v>
      </c>
      <c r="B69" s="307" t="s">
        <v>304</v>
      </c>
      <c r="C69" s="308"/>
      <c r="D69" s="113">
        <v>4.3461480143906712</v>
      </c>
      <c r="E69" s="115">
        <v>3153</v>
      </c>
      <c r="F69" s="114">
        <v>3145</v>
      </c>
      <c r="G69" s="114">
        <v>3108</v>
      </c>
      <c r="H69" s="114">
        <v>3116</v>
      </c>
      <c r="I69" s="140">
        <v>3130</v>
      </c>
      <c r="J69" s="115">
        <v>23</v>
      </c>
      <c r="K69" s="116">
        <v>0.73482428115015974</v>
      </c>
    </row>
    <row r="70" spans="1:11" ht="14.1" customHeight="1" x14ac:dyDescent="0.2">
      <c r="A70" s="306" t="s">
        <v>305</v>
      </c>
      <c r="B70" s="307" t="s">
        <v>306</v>
      </c>
      <c r="C70" s="308"/>
      <c r="D70" s="113">
        <v>3.6969137248955848</v>
      </c>
      <c r="E70" s="115">
        <v>2682</v>
      </c>
      <c r="F70" s="114">
        <v>2679</v>
      </c>
      <c r="G70" s="114">
        <v>2649</v>
      </c>
      <c r="H70" s="114">
        <v>2663</v>
      </c>
      <c r="I70" s="140">
        <v>2678</v>
      </c>
      <c r="J70" s="115">
        <v>4</v>
      </c>
      <c r="K70" s="116">
        <v>0.14936519790888722</v>
      </c>
    </row>
    <row r="71" spans="1:11" ht="14.1" customHeight="1" x14ac:dyDescent="0.2">
      <c r="A71" s="306"/>
      <c r="B71" s="307" t="s">
        <v>307</v>
      </c>
      <c r="C71" s="308"/>
      <c r="D71" s="113">
        <v>1.9876769542503481</v>
      </c>
      <c r="E71" s="115">
        <v>1442</v>
      </c>
      <c r="F71" s="114">
        <v>1450</v>
      </c>
      <c r="G71" s="114">
        <v>1446</v>
      </c>
      <c r="H71" s="114">
        <v>1449</v>
      </c>
      <c r="I71" s="140">
        <v>1459</v>
      </c>
      <c r="J71" s="115">
        <v>-17</v>
      </c>
      <c r="K71" s="116">
        <v>-1.1651816312542838</v>
      </c>
    </row>
    <row r="72" spans="1:11" ht="14.1" customHeight="1" x14ac:dyDescent="0.2">
      <c r="A72" s="306">
        <v>84</v>
      </c>
      <c r="B72" s="307" t="s">
        <v>308</v>
      </c>
      <c r="C72" s="308"/>
      <c r="D72" s="113">
        <v>1.4845548403104194</v>
      </c>
      <c r="E72" s="115">
        <v>1077</v>
      </c>
      <c r="F72" s="114">
        <v>1057</v>
      </c>
      <c r="G72" s="114">
        <v>1034</v>
      </c>
      <c r="H72" s="114">
        <v>1038</v>
      </c>
      <c r="I72" s="140">
        <v>1019</v>
      </c>
      <c r="J72" s="115">
        <v>58</v>
      </c>
      <c r="K72" s="116">
        <v>5.6918547595682041</v>
      </c>
    </row>
    <row r="73" spans="1:11" ht="14.1" customHeight="1" x14ac:dyDescent="0.2">
      <c r="A73" s="306" t="s">
        <v>309</v>
      </c>
      <c r="B73" s="307" t="s">
        <v>310</v>
      </c>
      <c r="C73" s="308"/>
      <c r="D73" s="113">
        <v>0.32392793637228279</v>
      </c>
      <c r="E73" s="115">
        <v>235</v>
      </c>
      <c r="F73" s="114">
        <v>227</v>
      </c>
      <c r="G73" s="114">
        <v>227</v>
      </c>
      <c r="H73" s="114">
        <v>221</v>
      </c>
      <c r="I73" s="140">
        <v>218</v>
      </c>
      <c r="J73" s="115">
        <v>17</v>
      </c>
      <c r="K73" s="116">
        <v>7.7981651376146788</v>
      </c>
    </row>
    <row r="74" spans="1:11" ht="14.1" customHeight="1" x14ac:dyDescent="0.2">
      <c r="A74" s="306" t="s">
        <v>311</v>
      </c>
      <c r="B74" s="307" t="s">
        <v>312</v>
      </c>
      <c r="C74" s="308"/>
      <c r="D74" s="113">
        <v>0.36390202213737299</v>
      </c>
      <c r="E74" s="115">
        <v>264</v>
      </c>
      <c r="F74" s="114">
        <v>254</v>
      </c>
      <c r="G74" s="114">
        <v>251</v>
      </c>
      <c r="H74" s="114">
        <v>260</v>
      </c>
      <c r="I74" s="140">
        <v>252</v>
      </c>
      <c r="J74" s="115">
        <v>12</v>
      </c>
      <c r="K74" s="116">
        <v>4.7619047619047619</v>
      </c>
    </row>
    <row r="75" spans="1:11" ht="14.1" customHeight="1" x14ac:dyDescent="0.2">
      <c r="A75" s="306" t="s">
        <v>313</v>
      </c>
      <c r="B75" s="307" t="s">
        <v>314</v>
      </c>
      <c r="C75" s="308"/>
      <c r="D75" s="113">
        <v>0.16816684356348299</v>
      </c>
      <c r="E75" s="115">
        <v>122</v>
      </c>
      <c r="F75" s="114">
        <v>123</v>
      </c>
      <c r="G75" s="114">
        <v>118</v>
      </c>
      <c r="H75" s="114">
        <v>137</v>
      </c>
      <c r="I75" s="140">
        <v>133</v>
      </c>
      <c r="J75" s="115">
        <v>-11</v>
      </c>
      <c r="K75" s="116">
        <v>-8.2706766917293226</v>
      </c>
    </row>
    <row r="76" spans="1:11" ht="14.1" customHeight="1" x14ac:dyDescent="0.2">
      <c r="A76" s="306">
        <v>91</v>
      </c>
      <c r="B76" s="307" t="s">
        <v>315</v>
      </c>
      <c r="C76" s="308"/>
      <c r="D76" s="113">
        <v>0.24673659834314307</v>
      </c>
      <c r="E76" s="115">
        <v>179</v>
      </c>
      <c r="F76" s="114">
        <v>141</v>
      </c>
      <c r="G76" s="114">
        <v>123</v>
      </c>
      <c r="H76" s="114">
        <v>117</v>
      </c>
      <c r="I76" s="140">
        <v>113</v>
      </c>
      <c r="J76" s="115">
        <v>66</v>
      </c>
      <c r="K76" s="116">
        <v>58.407079646017699</v>
      </c>
    </row>
    <row r="77" spans="1:11" ht="14.1" customHeight="1" x14ac:dyDescent="0.2">
      <c r="A77" s="306">
        <v>92</v>
      </c>
      <c r="B77" s="307" t="s">
        <v>316</v>
      </c>
      <c r="C77" s="308"/>
      <c r="D77" s="113">
        <v>1.4817980068093788</v>
      </c>
      <c r="E77" s="115">
        <v>1075</v>
      </c>
      <c r="F77" s="114">
        <v>1107</v>
      </c>
      <c r="G77" s="114">
        <v>1115</v>
      </c>
      <c r="H77" s="114">
        <v>1131</v>
      </c>
      <c r="I77" s="140">
        <v>1136</v>
      </c>
      <c r="J77" s="115">
        <v>-61</v>
      </c>
      <c r="K77" s="116">
        <v>-5.369718309859155</v>
      </c>
    </row>
    <row r="78" spans="1:11" ht="14.1" customHeight="1" x14ac:dyDescent="0.2">
      <c r="A78" s="306">
        <v>93</v>
      </c>
      <c r="B78" s="307" t="s">
        <v>317</v>
      </c>
      <c r="C78" s="308"/>
      <c r="D78" s="113">
        <v>0.18884309482128828</v>
      </c>
      <c r="E78" s="115">
        <v>137</v>
      </c>
      <c r="F78" s="114">
        <v>98</v>
      </c>
      <c r="G78" s="114">
        <v>100</v>
      </c>
      <c r="H78" s="114">
        <v>97</v>
      </c>
      <c r="I78" s="140">
        <v>97</v>
      </c>
      <c r="J78" s="115">
        <v>40</v>
      </c>
      <c r="K78" s="116">
        <v>41.237113402061858</v>
      </c>
    </row>
    <row r="79" spans="1:11" ht="14.1" customHeight="1" x14ac:dyDescent="0.2">
      <c r="A79" s="306">
        <v>94</v>
      </c>
      <c r="B79" s="307" t="s">
        <v>318</v>
      </c>
      <c r="C79" s="308"/>
      <c r="D79" s="113">
        <v>0.36252360538685269</v>
      </c>
      <c r="E79" s="115">
        <v>263</v>
      </c>
      <c r="F79" s="114">
        <v>247</v>
      </c>
      <c r="G79" s="114">
        <v>230</v>
      </c>
      <c r="H79" s="114">
        <v>232</v>
      </c>
      <c r="I79" s="140">
        <v>226</v>
      </c>
      <c r="J79" s="115">
        <v>37</v>
      </c>
      <c r="K79" s="116">
        <v>16.371681415929203</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224</v>
      </c>
      <c r="C81" s="312"/>
      <c r="D81" s="125">
        <v>0.9635133086137263</v>
      </c>
      <c r="E81" s="143">
        <v>699</v>
      </c>
      <c r="F81" s="144">
        <v>718</v>
      </c>
      <c r="G81" s="144">
        <v>730</v>
      </c>
      <c r="H81" s="144">
        <v>732</v>
      </c>
      <c r="I81" s="145">
        <v>771</v>
      </c>
      <c r="J81" s="143">
        <v>-72</v>
      </c>
      <c r="K81" s="146">
        <v>-9.3385214007782107</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18806</v>
      </c>
      <c r="E12" s="114">
        <v>19506</v>
      </c>
      <c r="F12" s="114">
        <v>19294</v>
      </c>
      <c r="G12" s="114">
        <v>19287</v>
      </c>
      <c r="H12" s="140">
        <v>18906</v>
      </c>
      <c r="I12" s="115">
        <v>-100</v>
      </c>
      <c r="J12" s="116">
        <v>-0.52893261398497826</v>
      </c>
      <c r="K12"/>
      <c r="L12"/>
      <c r="M12"/>
      <c r="N12"/>
      <c r="O12"/>
      <c r="P12"/>
    </row>
    <row r="13" spans="1:16" s="110" customFormat="1" ht="14.45" customHeight="1" x14ac:dyDescent="0.2">
      <c r="A13" s="120" t="s">
        <v>105</v>
      </c>
      <c r="B13" s="119" t="s">
        <v>106</v>
      </c>
      <c r="C13" s="113">
        <v>43.427629479953204</v>
      </c>
      <c r="D13" s="115">
        <v>8167</v>
      </c>
      <c r="E13" s="114">
        <v>8428</v>
      </c>
      <c r="F13" s="114">
        <v>8272</v>
      </c>
      <c r="G13" s="114">
        <v>8234</v>
      </c>
      <c r="H13" s="140">
        <v>8055</v>
      </c>
      <c r="I13" s="115">
        <v>112</v>
      </c>
      <c r="J13" s="116">
        <v>1.3904407200496587</v>
      </c>
      <c r="K13"/>
      <c r="L13"/>
      <c r="M13"/>
      <c r="N13"/>
      <c r="O13"/>
      <c r="P13"/>
    </row>
    <row r="14" spans="1:16" s="110" customFormat="1" ht="14.45" customHeight="1" x14ac:dyDescent="0.2">
      <c r="A14" s="120"/>
      <c r="B14" s="119" t="s">
        <v>107</v>
      </c>
      <c r="C14" s="113">
        <v>56.572370520046796</v>
      </c>
      <c r="D14" s="115">
        <v>10639</v>
      </c>
      <c r="E14" s="114">
        <v>11078</v>
      </c>
      <c r="F14" s="114">
        <v>11022</v>
      </c>
      <c r="G14" s="114">
        <v>11053</v>
      </c>
      <c r="H14" s="140">
        <v>10851</v>
      </c>
      <c r="I14" s="115">
        <v>-212</v>
      </c>
      <c r="J14" s="116">
        <v>-1.9537369827665654</v>
      </c>
      <c r="K14"/>
      <c r="L14"/>
      <c r="M14"/>
      <c r="N14"/>
      <c r="O14"/>
      <c r="P14"/>
    </row>
    <row r="15" spans="1:16" s="110" customFormat="1" ht="14.45" customHeight="1" x14ac:dyDescent="0.2">
      <c r="A15" s="118" t="s">
        <v>105</v>
      </c>
      <c r="B15" s="121" t="s">
        <v>108</v>
      </c>
      <c r="C15" s="113">
        <v>18.611081569711793</v>
      </c>
      <c r="D15" s="115">
        <v>3500</v>
      </c>
      <c r="E15" s="114">
        <v>3711</v>
      </c>
      <c r="F15" s="114">
        <v>3631</v>
      </c>
      <c r="G15" s="114">
        <v>3787</v>
      </c>
      <c r="H15" s="140">
        <v>3530</v>
      </c>
      <c r="I15" s="115">
        <v>-30</v>
      </c>
      <c r="J15" s="116">
        <v>-0.84985835694050993</v>
      </c>
      <c r="K15"/>
      <c r="L15"/>
      <c r="M15"/>
      <c r="N15"/>
      <c r="O15"/>
      <c r="P15"/>
    </row>
    <row r="16" spans="1:16" s="110" customFormat="1" ht="14.45" customHeight="1" x14ac:dyDescent="0.2">
      <c r="A16" s="118"/>
      <c r="B16" s="121" t="s">
        <v>109</v>
      </c>
      <c r="C16" s="113">
        <v>51.988727002020632</v>
      </c>
      <c r="D16" s="115">
        <v>9777</v>
      </c>
      <c r="E16" s="114">
        <v>10171</v>
      </c>
      <c r="F16" s="114">
        <v>10013</v>
      </c>
      <c r="G16" s="114">
        <v>10016</v>
      </c>
      <c r="H16" s="140">
        <v>9973</v>
      </c>
      <c r="I16" s="115">
        <v>-196</v>
      </c>
      <c r="J16" s="116">
        <v>-1.9653063270831244</v>
      </c>
      <c r="K16"/>
      <c r="L16"/>
      <c r="M16"/>
      <c r="N16"/>
      <c r="O16"/>
      <c r="P16"/>
    </row>
    <row r="17" spans="1:16" s="110" customFormat="1" ht="14.45" customHeight="1" x14ac:dyDescent="0.2">
      <c r="A17" s="118"/>
      <c r="B17" s="121" t="s">
        <v>110</v>
      </c>
      <c r="C17" s="113">
        <v>15.36211847282782</v>
      </c>
      <c r="D17" s="115">
        <v>2889</v>
      </c>
      <c r="E17" s="114">
        <v>2942</v>
      </c>
      <c r="F17" s="114">
        <v>2995</v>
      </c>
      <c r="G17" s="114">
        <v>2923</v>
      </c>
      <c r="H17" s="140">
        <v>2906</v>
      </c>
      <c r="I17" s="115">
        <v>-17</v>
      </c>
      <c r="J17" s="116">
        <v>-0.58499655884377155</v>
      </c>
      <c r="K17"/>
      <c r="L17"/>
      <c r="M17"/>
      <c r="N17"/>
      <c r="O17"/>
      <c r="P17"/>
    </row>
    <row r="18" spans="1:16" s="110" customFormat="1" ht="14.45" customHeight="1" x14ac:dyDescent="0.2">
      <c r="A18" s="120"/>
      <c r="B18" s="121" t="s">
        <v>111</v>
      </c>
      <c r="C18" s="113">
        <v>14.038072955439754</v>
      </c>
      <c r="D18" s="115">
        <v>2640</v>
      </c>
      <c r="E18" s="114">
        <v>2682</v>
      </c>
      <c r="F18" s="114">
        <v>2655</v>
      </c>
      <c r="G18" s="114">
        <v>2561</v>
      </c>
      <c r="H18" s="140">
        <v>2497</v>
      </c>
      <c r="I18" s="115">
        <v>143</v>
      </c>
      <c r="J18" s="116">
        <v>5.7268722466960353</v>
      </c>
      <c r="K18"/>
      <c r="L18"/>
      <c r="M18"/>
      <c r="N18"/>
      <c r="O18"/>
      <c r="P18"/>
    </row>
    <row r="19" spans="1:16" s="110" customFormat="1" ht="14.45" customHeight="1" x14ac:dyDescent="0.2">
      <c r="A19" s="120"/>
      <c r="B19" s="121" t="s">
        <v>112</v>
      </c>
      <c r="C19" s="113">
        <v>1.2549186429862809</v>
      </c>
      <c r="D19" s="115">
        <v>236</v>
      </c>
      <c r="E19" s="114">
        <v>257</v>
      </c>
      <c r="F19" s="114">
        <v>264</v>
      </c>
      <c r="G19" s="114">
        <v>223</v>
      </c>
      <c r="H19" s="140">
        <v>188</v>
      </c>
      <c r="I19" s="115">
        <v>48</v>
      </c>
      <c r="J19" s="116">
        <v>25.531914893617021</v>
      </c>
      <c r="K19"/>
      <c r="L19"/>
      <c r="M19"/>
      <c r="N19"/>
      <c r="O19"/>
      <c r="P19"/>
    </row>
    <row r="20" spans="1:16" s="110" customFormat="1" ht="14.45" customHeight="1" x14ac:dyDescent="0.2">
      <c r="A20" s="120" t="s">
        <v>113</v>
      </c>
      <c r="B20" s="119" t="s">
        <v>116</v>
      </c>
      <c r="C20" s="113">
        <v>75.677975114325221</v>
      </c>
      <c r="D20" s="115">
        <v>14232</v>
      </c>
      <c r="E20" s="114">
        <v>14782</v>
      </c>
      <c r="F20" s="114">
        <v>14658</v>
      </c>
      <c r="G20" s="114">
        <v>14720</v>
      </c>
      <c r="H20" s="140">
        <v>14367</v>
      </c>
      <c r="I20" s="115">
        <v>-135</v>
      </c>
      <c r="J20" s="116">
        <v>-0.93965337231154733</v>
      </c>
      <c r="K20"/>
      <c r="L20"/>
      <c r="M20"/>
      <c r="N20"/>
      <c r="O20"/>
      <c r="P20"/>
    </row>
    <row r="21" spans="1:16" s="110" customFormat="1" ht="14.45" customHeight="1" x14ac:dyDescent="0.2">
      <c r="A21" s="123"/>
      <c r="B21" s="124" t="s">
        <v>117</v>
      </c>
      <c r="C21" s="125">
        <v>24.050834839944699</v>
      </c>
      <c r="D21" s="143">
        <v>4523</v>
      </c>
      <c r="E21" s="144">
        <v>4669</v>
      </c>
      <c r="F21" s="144">
        <v>4589</v>
      </c>
      <c r="G21" s="144">
        <v>4521</v>
      </c>
      <c r="H21" s="145">
        <v>4489</v>
      </c>
      <c r="I21" s="143">
        <v>34</v>
      </c>
      <c r="J21" s="146">
        <v>0.75740699487636443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1140611</v>
      </c>
      <c r="E23" s="114">
        <v>1184384</v>
      </c>
      <c r="F23" s="114">
        <v>1183074</v>
      </c>
      <c r="G23" s="114">
        <v>1195441</v>
      </c>
      <c r="H23" s="140">
        <v>1172233</v>
      </c>
      <c r="I23" s="115">
        <v>-31622</v>
      </c>
      <c r="J23" s="116">
        <v>-2.6975865719528453</v>
      </c>
      <c r="K23"/>
      <c r="L23"/>
      <c r="M23"/>
      <c r="N23"/>
      <c r="O23"/>
      <c r="P23"/>
    </row>
    <row r="24" spans="1:16" s="110" customFormat="1" ht="14.45" customHeight="1" x14ac:dyDescent="0.2">
      <c r="A24" s="120" t="s">
        <v>105</v>
      </c>
      <c r="B24" s="119" t="s">
        <v>106</v>
      </c>
      <c r="C24" s="113">
        <v>41.325482570306619</v>
      </c>
      <c r="D24" s="115">
        <v>471363</v>
      </c>
      <c r="E24" s="114">
        <v>486739</v>
      </c>
      <c r="F24" s="114">
        <v>485918</v>
      </c>
      <c r="G24" s="114">
        <v>489287</v>
      </c>
      <c r="H24" s="140">
        <v>477942</v>
      </c>
      <c r="I24" s="115">
        <v>-6579</v>
      </c>
      <c r="J24" s="116">
        <v>-1.3765268589075661</v>
      </c>
      <c r="K24"/>
      <c r="L24"/>
      <c r="M24"/>
      <c r="N24"/>
      <c r="O24"/>
      <c r="P24"/>
    </row>
    <row r="25" spans="1:16" s="110" customFormat="1" ht="14.45" customHeight="1" x14ac:dyDescent="0.2">
      <c r="A25" s="120"/>
      <c r="B25" s="119" t="s">
        <v>107</v>
      </c>
      <c r="C25" s="113">
        <v>58.674517429693381</v>
      </c>
      <c r="D25" s="115">
        <v>669248</v>
      </c>
      <c r="E25" s="114">
        <v>697645</v>
      </c>
      <c r="F25" s="114">
        <v>697156</v>
      </c>
      <c r="G25" s="114">
        <v>706154</v>
      </c>
      <c r="H25" s="140">
        <v>694291</v>
      </c>
      <c r="I25" s="115">
        <v>-25043</v>
      </c>
      <c r="J25" s="116">
        <v>-3.606989000289504</v>
      </c>
      <c r="K25"/>
      <c r="L25"/>
      <c r="M25"/>
      <c r="N25"/>
      <c r="O25"/>
      <c r="P25"/>
    </row>
    <row r="26" spans="1:16" s="110" customFormat="1" ht="14.45" customHeight="1" x14ac:dyDescent="0.2">
      <c r="A26" s="118" t="s">
        <v>105</v>
      </c>
      <c r="B26" s="121" t="s">
        <v>108</v>
      </c>
      <c r="C26" s="113">
        <v>17.730321731072205</v>
      </c>
      <c r="D26" s="115">
        <v>202234</v>
      </c>
      <c r="E26" s="114">
        <v>215418</v>
      </c>
      <c r="F26" s="114">
        <v>212897</v>
      </c>
      <c r="G26" s="114">
        <v>222856</v>
      </c>
      <c r="H26" s="140">
        <v>210460</v>
      </c>
      <c r="I26" s="115">
        <v>-8226</v>
      </c>
      <c r="J26" s="116">
        <v>-3.9085812030789699</v>
      </c>
      <c r="K26"/>
      <c r="L26"/>
      <c r="M26"/>
      <c r="N26"/>
      <c r="O26"/>
      <c r="P26"/>
    </row>
    <row r="27" spans="1:16" s="110" customFormat="1" ht="14.45" customHeight="1" x14ac:dyDescent="0.2">
      <c r="A27" s="118"/>
      <c r="B27" s="121" t="s">
        <v>109</v>
      </c>
      <c r="C27" s="113">
        <v>50.175476126391906</v>
      </c>
      <c r="D27" s="115">
        <v>572307</v>
      </c>
      <c r="E27" s="114">
        <v>595991</v>
      </c>
      <c r="F27" s="114">
        <v>597468</v>
      </c>
      <c r="G27" s="114">
        <v>601630</v>
      </c>
      <c r="H27" s="140">
        <v>596367</v>
      </c>
      <c r="I27" s="115">
        <v>-24060</v>
      </c>
      <c r="J27" s="116">
        <v>-4.0344284643516488</v>
      </c>
      <c r="K27"/>
      <c r="L27"/>
      <c r="M27"/>
      <c r="N27"/>
      <c r="O27"/>
      <c r="P27"/>
    </row>
    <row r="28" spans="1:16" s="110" customFormat="1" ht="14.45" customHeight="1" x14ac:dyDescent="0.2">
      <c r="A28" s="118"/>
      <c r="B28" s="121" t="s">
        <v>110</v>
      </c>
      <c r="C28" s="113">
        <v>17.243652744011762</v>
      </c>
      <c r="D28" s="115">
        <v>196683</v>
      </c>
      <c r="E28" s="114">
        <v>200388</v>
      </c>
      <c r="F28" s="114">
        <v>200726</v>
      </c>
      <c r="G28" s="114">
        <v>200277</v>
      </c>
      <c r="H28" s="140">
        <v>198008</v>
      </c>
      <c r="I28" s="115">
        <v>-1325</v>
      </c>
      <c r="J28" s="116">
        <v>-0.66916488222698067</v>
      </c>
      <c r="K28"/>
      <c r="L28"/>
      <c r="M28"/>
      <c r="N28"/>
      <c r="O28"/>
      <c r="P28"/>
    </row>
    <row r="29" spans="1:16" s="110" customFormat="1" ht="14.45" customHeight="1" x14ac:dyDescent="0.2">
      <c r="A29" s="118"/>
      <c r="B29" s="121" t="s">
        <v>111</v>
      </c>
      <c r="C29" s="113">
        <v>14.850111036979303</v>
      </c>
      <c r="D29" s="115">
        <v>169382</v>
      </c>
      <c r="E29" s="114">
        <v>172584</v>
      </c>
      <c r="F29" s="114">
        <v>171980</v>
      </c>
      <c r="G29" s="114">
        <v>170674</v>
      </c>
      <c r="H29" s="140">
        <v>167393</v>
      </c>
      <c r="I29" s="115">
        <v>1989</v>
      </c>
      <c r="J29" s="116">
        <v>1.1882217297019588</v>
      </c>
      <c r="K29"/>
      <c r="L29"/>
      <c r="M29"/>
      <c r="N29"/>
      <c r="O29"/>
      <c r="P29"/>
    </row>
    <row r="30" spans="1:16" s="110" customFormat="1" ht="14.45" customHeight="1" x14ac:dyDescent="0.2">
      <c r="A30" s="120"/>
      <c r="B30" s="121" t="s">
        <v>112</v>
      </c>
      <c r="C30" s="113">
        <v>1.3398958979003359</v>
      </c>
      <c r="D30" s="115">
        <v>15283</v>
      </c>
      <c r="E30" s="114">
        <v>15543</v>
      </c>
      <c r="F30" s="114">
        <v>16133</v>
      </c>
      <c r="G30" s="114">
        <v>14330</v>
      </c>
      <c r="H30" s="140">
        <v>13906</v>
      </c>
      <c r="I30" s="115">
        <v>1377</v>
      </c>
      <c r="J30" s="116">
        <v>9.9022004889975559</v>
      </c>
      <c r="K30"/>
      <c r="L30"/>
      <c r="M30"/>
      <c r="N30"/>
      <c r="O30"/>
      <c r="P30"/>
    </row>
    <row r="31" spans="1:16" s="110" customFormat="1" ht="14.45" customHeight="1" x14ac:dyDescent="0.2">
      <c r="A31" s="120" t="s">
        <v>113</v>
      </c>
      <c r="B31" s="119" t="s">
        <v>116</v>
      </c>
      <c r="C31" s="113">
        <v>82.441691339115621</v>
      </c>
      <c r="D31" s="115">
        <v>940339</v>
      </c>
      <c r="E31" s="114">
        <v>976573</v>
      </c>
      <c r="F31" s="114">
        <v>977142</v>
      </c>
      <c r="G31" s="114">
        <v>988828</v>
      </c>
      <c r="H31" s="140">
        <v>970966</v>
      </c>
      <c r="I31" s="115">
        <v>-30627</v>
      </c>
      <c r="J31" s="116">
        <v>-3.1542814063520246</v>
      </c>
      <c r="K31"/>
      <c r="L31"/>
      <c r="M31"/>
      <c r="N31"/>
      <c r="O31"/>
      <c r="P31"/>
    </row>
    <row r="32" spans="1:16" s="110" customFormat="1" ht="14.45" customHeight="1" x14ac:dyDescent="0.2">
      <c r="A32" s="123"/>
      <c r="B32" s="124" t="s">
        <v>117</v>
      </c>
      <c r="C32" s="125">
        <v>17.374284484368467</v>
      </c>
      <c r="D32" s="143">
        <v>198173</v>
      </c>
      <c r="E32" s="144">
        <v>205661</v>
      </c>
      <c r="F32" s="144">
        <v>203889</v>
      </c>
      <c r="G32" s="144">
        <v>204504</v>
      </c>
      <c r="H32" s="145">
        <v>199267</v>
      </c>
      <c r="I32" s="143">
        <v>-1094</v>
      </c>
      <c r="J32" s="146">
        <v>-0.54901212945445055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13640</v>
      </c>
      <c r="E56" s="114">
        <v>14287</v>
      </c>
      <c r="F56" s="114">
        <v>14272</v>
      </c>
      <c r="G56" s="114">
        <v>14240</v>
      </c>
      <c r="H56" s="140">
        <v>13988</v>
      </c>
      <c r="I56" s="115">
        <v>-348</v>
      </c>
      <c r="J56" s="116">
        <v>-2.4878467257649413</v>
      </c>
      <c r="K56"/>
      <c r="L56"/>
      <c r="M56"/>
      <c r="N56"/>
      <c r="O56"/>
      <c r="P56"/>
    </row>
    <row r="57" spans="1:16" s="110" customFormat="1" ht="14.45" customHeight="1" x14ac:dyDescent="0.2">
      <c r="A57" s="120" t="s">
        <v>105</v>
      </c>
      <c r="B57" s="119" t="s">
        <v>106</v>
      </c>
      <c r="C57" s="113">
        <v>42.690615835777123</v>
      </c>
      <c r="D57" s="115">
        <v>5823</v>
      </c>
      <c r="E57" s="114">
        <v>6080</v>
      </c>
      <c r="F57" s="114">
        <v>6039</v>
      </c>
      <c r="G57" s="114">
        <v>5923</v>
      </c>
      <c r="H57" s="140">
        <v>5870</v>
      </c>
      <c r="I57" s="115">
        <v>-47</v>
      </c>
      <c r="J57" s="116">
        <v>-0.80068143100511069</v>
      </c>
    </row>
    <row r="58" spans="1:16" s="110" customFormat="1" ht="14.45" customHeight="1" x14ac:dyDescent="0.2">
      <c r="A58" s="120"/>
      <c r="B58" s="119" t="s">
        <v>107</v>
      </c>
      <c r="C58" s="113">
        <v>57.309384164222877</v>
      </c>
      <c r="D58" s="115">
        <v>7817</v>
      </c>
      <c r="E58" s="114">
        <v>8207</v>
      </c>
      <c r="F58" s="114">
        <v>8233</v>
      </c>
      <c r="G58" s="114">
        <v>8317</v>
      </c>
      <c r="H58" s="140">
        <v>8118</v>
      </c>
      <c r="I58" s="115">
        <v>-301</v>
      </c>
      <c r="J58" s="116">
        <v>-3.7078098053707809</v>
      </c>
    </row>
    <row r="59" spans="1:16" s="110" customFormat="1" ht="14.45" customHeight="1" x14ac:dyDescent="0.2">
      <c r="A59" s="118" t="s">
        <v>105</v>
      </c>
      <c r="B59" s="121" t="s">
        <v>108</v>
      </c>
      <c r="C59" s="113">
        <v>16.385630498533725</v>
      </c>
      <c r="D59" s="115">
        <v>2235</v>
      </c>
      <c r="E59" s="114">
        <v>2437</v>
      </c>
      <c r="F59" s="114">
        <v>2432</v>
      </c>
      <c r="G59" s="114">
        <v>2513</v>
      </c>
      <c r="H59" s="140">
        <v>2334</v>
      </c>
      <c r="I59" s="115">
        <v>-99</v>
      </c>
      <c r="J59" s="116">
        <v>-4.2416452442159382</v>
      </c>
    </row>
    <row r="60" spans="1:16" s="110" customFormat="1" ht="14.45" customHeight="1" x14ac:dyDescent="0.2">
      <c r="A60" s="118"/>
      <c r="B60" s="121" t="s">
        <v>109</v>
      </c>
      <c r="C60" s="113">
        <v>55.696480938416421</v>
      </c>
      <c r="D60" s="115">
        <v>7597</v>
      </c>
      <c r="E60" s="114">
        <v>7963</v>
      </c>
      <c r="F60" s="114">
        <v>7948</v>
      </c>
      <c r="G60" s="114">
        <v>7882</v>
      </c>
      <c r="H60" s="140">
        <v>7864</v>
      </c>
      <c r="I60" s="115">
        <v>-267</v>
      </c>
      <c r="J60" s="116">
        <v>-3.3952187182095628</v>
      </c>
    </row>
    <row r="61" spans="1:16" s="110" customFormat="1" ht="14.45" customHeight="1" x14ac:dyDescent="0.2">
      <c r="A61" s="118"/>
      <c r="B61" s="121" t="s">
        <v>110</v>
      </c>
      <c r="C61" s="113">
        <v>14.934017595307918</v>
      </c>
      <c r="D61" s="115">
        <v>2037</v>
      </c>
      <c r="E61" s="114">
        <v>2072</v>
      </c>
      <c r="F61" s="114">
        <v>2084</v>
      </c>
      <c r="G61" s="114">
        <v>2053</v>
      </c>
      <c r="H61" s="140">
        <v>2041</v>
      </c>
      <c r="I61" s="115">
        <v>-4</v>
      </c>
      <c r="J61" s="116">
        <v>-0.19598236158745713</v>
      </c>
    </row>
    <row r="62" spans="1:16" s="110" customFormat="1" ht="14.45" customHeight="1" x14ac:dyDescent="0.2">
      <c r="A62" s="120"/>
      <c r="B62" s="121" t="s">
        <v>111</v>
      </c>
      <c r="C62" s="113">
        <v>12.983870967741936</v>
      </c>
      <c r="D62" s="115">
        <v>1771</v>
      </c>
      <c r="E62" s="114">
        <v>1815</v>
      </c>
      <c r="F62" s="114">
        <v>1808</v>
      </c>
      <c r="G62" s="114">
        <v>1792</v>
      </c>
      <c r="H62" s="140">
        <v>1749</v>
      </c>
      <c r="I62" s="115">
        <v>22</v>
      </c>
      <c r="J62" s="116">
        <v>1.2578616352201257</v>
      </c>
    </row>
    <row r="63" spans="1:16" s="110" customFormat="1" ht="14.45" customHeight="1" x14ac:dyDescent="0.2">
      <c r="A63" s="120"/>
      <c r="B63" s="121" t="s">
        <v>112</v>
      </c>
      <c r="C63" s="113">
        <v>1.063049853372434</v>
      </c>
      <c r="D63" s="115">
        <v>145</v>
      </c>
      <c r="E63" s="114">
        <v>156</v>
      </c>
      <c r="F63" s="114">
        <v>152</v>
      </c>
      <c r="G63" s="114">
        <v>142</v>
      </c>
      <c r="H63" s="140">
        <v>129</v>
      </c>
      <c r="I63" s="115">
        <v>16</v>
      </c>
      <c r="J63" s="116">
        <v>12.403100775193799</v>
      </c>
    </row>
    <row r="64" spans="1:16" s="110" customFormat="1" ht="14.45" customHeight="1" x14ac:dyDescent="0.2">
      <c r="A64" s="120" t="s">
        <v>113</v>
      </c>
      <c r="B64" s="119" t="s">
        <v>116</v>
      </c>
      <c r="C64" s="113">
        <v>68.570381231671561</v>
      </c>
      <c r="D64" s="115">
        <v>9353</v>
      </c>
      <c r="E64" s="114">
        <v>9815</v>
      </c>
      <c r="F64" s="114">
        <v>9852</v>
      </c>
      <c r="G64" s="114">
        <v>9877</v>
      </c>
      <c r="H64" s="140">
        <v>9649</v>
      </c>
      <c r="I64" s="115">
        <v>-296</v>
      </c>
      <c r="J64" s="116">
        <v>-3.0676754067779046</v>
      </c>
    </row>
    <row r="65" spans="1:10" s="110" customFormat="1" ht="14.45" customHeight="1" x14ac:dyDescent="0.2">
      <c r="A65" s="123"/>
      <c r="B65" s="124" t="s">
        <v>117</v>
      </c>
      <c r="C65" s="125">
        <v>31.026392961876834</v>
      </c>
      <c r="D65" s="143">
        <v>4232</v>
      </c>
      <c r="E65" s="144">
        <v>4411</v>
      </c>
      <c r="F65" s="144">
        <v>4369</v>
      </c>
      <c r="G65" s="144">
        <v>4317</v>
      </c>
      <c r="H65" s="145">
        <v>4288</v>
      </c>
      <c r="I65" s="143">
        <v>-56</v>
      </c>
      <c r="J65" s="146">
        <v>-1.3059701492537314</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18806</v>
      </c>
      <c r="G11" s="114">
        <v>19506</v>
      </c>
      <c r="H11" s="114">
        <v>19294</v>
      </c>
      <c r="I11" s="114">
        <v>19287</v>
      </c>
      <c r="J11" s="140">
        <v>18906</v>
      </c>
      <c r="K11" s="114">
        <v>-100</v>
      </c>
      <c r="L11" s="116">
        <v>-0.52893261398497826</v>
      </c>
    </row>
    <row r="12" spans="1:17" s="110" customFormat="1" ht="24" customHeight="1" x14ac:dyDescent="0.2">
      <c r="A12" s="604" t="s">
        <v>185</v>
      </c>
      <c r="B12" s="605"/>
      <c r="C12" s="605"/>
      <c r="D12" s="606"/>
      <c r="E12" s="113">
        <v>43.427629479953204</v>
      </c>
      <c r="F12" s="115">
        <v>8167</v>
      </c>
      <c r="G12" s="114">
        <v>8428</v>
      </c>
      <c r="H12" s="114">
        <v>8272</v>
      </c>
      <c r="I12" s="114">
        <v>8234</v>
      </c>
      <c r="J12" s="140">
        <v>8055</v>
      </c>
      <c r="K12" s="114">
        <v>112</v>
      </c>
      <c r="L12" s="116">
        <v>1.3904407200496587</v>
      </c>
    </row>
    <row r="13" spans="1:17" s="110" customFormat="1" ht="15" customHeight="1" x14ac:dyDescent="0.2">
      <c r="A13" s="120"/>
      <c r="B13" s="612" t="s">
        <v>107</v>
      </c>
      <c r="C13" s="612"/>
      <c r="E13" s="113">
        <v>56.572370520046796</v>
      </c>
      <c r="F13" s="115">
        <v>10639</v>
      </c>
      <c r="G13" s="114">
        <v>11078</v>
      </c>
      <c r="H13" s="114">
        <v>11022</v>
      </c>
      <c r="I13" s="114">
        <v>11053</v>
      </c>
      <c r="J13" s="140">
        <v>10851</v>
      </c>
      <c r="K13" s="114">
        <v>-212</v>
      </c>
      <c r="L13" s="116">
        <v>-1.9537369827665654</v>
      </c>
    </row>
    <row r="14" spans="1:17" s="110" customFormat="1" ht="22.5" customHeight="1" x14ac:dyDescent="0.2">
      <c r="A14" s="604" t="s">
        <v>186</v>
      </c>
      <c r="B14" s="605"/>
      <c r="C14" s="605"/>
      <c r="D14" s="606"/>
      <c r="E14" s="113">
        <v>18.611081569711793</v>
      </c>
      <c r="F14" s="115">
        <v>3500</v>
      </c>
      <c r="G14" s="114">
        <v>3711</v>
      </c>
      <c r="H14" s="114">
        <v>3631</v>
      </c>
      <c r="I14" s="114">
        <v>3787</v>
      </c>
      <c r="J14" s="140">
        <v>3530</v>
      </c>
      <c r="K14" s="114">
        <v>-30</v>
      </c>
      <c r="L14" s="116">
        <v>-0.84985835694050993</v>
      </c>
    </row>
    <row r="15" spans="1:17" s="110" customFormat="1" ht="15" customHeight="1" x14ac:dyDescent="0.2">
      <c r="A15" s="120"/>
      <c r="B15" s="119"/>
      <c r="C15" s="258" t="s">
        <v>106</v>
      </c>
      <c r="E15" s="113">
        <v>50.142857142857146</v>
      </c>
      <c r="F15" s="115">
        <v>1755</v>
      </c>
      <c r="G15" s="114">
        <v>1844</v>
      </c>
      <c r="H15" s="114">
        <v>1791</v>
      </c>
      <c r="I15" s="114">
        <v>1864</v>
      </c>
      <c r="J15" s="140">
        <v>1764</v>
      </c>
      <c r="K15" s="114">
        <v>-9</v>
      </c>
      <c r="L15" s="116">
        <v>-0.51020408163265307</v>
      </c>
    </row>
    <row r="16" spans="1:17" s="110" customFormat="1" ht="15" customHeight="1" x14ac:dyDescent="0.2">
      <c r="A16" s="120"/>
      <c r="B16" s="119"/>
      <c r="C16" s="258" t="s">
        <v>107</v>
      </c>
      <c r="E16" s="113">
        <v>49.857142857142854</v>
      </c>
      <c r="F16" s="115">
        <v>1745</v>
      </c>
      <c r="G16" s="114">
        <v>1867</v>
      </c>
      <c r="H16" s="114">
        <v>1840</v>
      </c>
      <c r="I16" s="114">
        <v>1923</v>
      </c>
      <c r="J16" s="140">
        <v>1766</v>
      </c>
      <c r="K16" s="114">
        <v>-21</v>
      </c>
      <c r="L16" s="116">
        <v>-1.189127972819932</v>
      </c>
    </row>
    <row r="17" spans="1:12" s="110" customFormat="1" ht="15" customHeight="1" x14ac:dyDescent="0.2">
      <c r="A17" s="120"/>
      <c r="B17" s="121" t="s">
        <v>109</v>
      </c>
      <c r="C17" s="258"/>
      <c r="E17" s="113">
        <v>51.988727002020632</v>
      </c>
      <c r="F17" s="115">
        <v>9777</v>
      </c>
      <c r="G17" s="114">
        <v>10171</v>
      </c>
      <c r="H17" s="114">
        <v>10013</v>
      </c>
      <c r="I17" s="114">
        <v>10016</v>
      </c>
      <c r="J17" s="140">
        <v>9973</v>
      </c>
      <c r="K17" s="114">
        <v>-196</v>
      </c>
      <c r="L17" s="116">
        <v>-1.9653063270831244</v>
      </c>
    </row>
    <row r="18" spans="1:12" s="110" customFormat="1" ht="15" customHeight="1" x14ac:dyDescent="0.2">
      <c r="A18" s="120"/>
      <c r="B18" s="119"/>
      <c r="C18" s="258" t="s">
        <v>106</v>
      </c>
      <c r="E18" s="113">
        <v>40.257747775391223</v>
      </c>
      <c r="F18" s="115">
        <v>3936</v>
      </c>
      <c r="G18" s="114">
        <v>4070</v>
      </c>
      <c r="H18" s="114">
        <v>3978</v>
      </c>
      <c r="I18" s="114">
        <v>3971</v>
      </c>
      <c r="J18" s="140">
        <v>3925</v>
      </c>
      <c r="K18" s="114">
        <v>11</v>
      </c>
      <c r="L18" s="116">
        <v>0.28025477707006369</v>
      </c>
    </row>
    <row r="19" spans="1:12" s="110" customFormat="1" ht="15" customHeight="1" x14ac:dyDescent="0.2">
      <c r="A19" s="120"/>
      <c r="B19" s="119"/>
      <c r="C19" s="258" t="s">
        <v>107</v>
      </c>
      <c r="E19" s="113">
        <v>59.742252224608777</v>
      </c>
      <c r="F19" s="115">
        <v>5841</v>
      </c>
      <c r="G19" s="114">
        <v>6101</v>
      </c>
      <c r="H19" s="114">
        <v>6035</v>
      </c>
      <c r="I19" s="114">
        <v>6045</v>
      </c>
      <c r="J19" s="140">
        <v>6048</v>
      </c>
      <c r="K19" s="114">
        <v>-207</v>
      </c>
      <c r="L19" s="116">
        <v>-3.4226190476190474</v>
      </c>
    </row>
    <row r="20" spans="1:12" s="110" customFormat="1" ht="15" customHeight="1" x14ac:dyDescent="0.2">
      <c r="A20" s="120"/>
      <c r="B20" s="121" t="s">
        <v>110</v>
      </c>
      <c r="C20" s="258"/>
      <c r="E20" s="113">
        <v>15.36211847282782</v>
      </c>
      <c r="F20" s="115">
        <v>2889</v>
      </c>
      <c r="G20" s="114">
        <v>2942</v>
      </c>
      <c r="H20" s="114">
        <v>2995</v>
      </c>
      <c r="I20" s="114">
        <v>2923</v>
      </c>
      <c r="J20" s="140">
        <v>2906</v>
      </c>
      <c r="K20" s="114">
        <v>-17</v>
      </c>
      <c r="L20" s="116">
        <v>-0.58499655884377155</v>
      </c>
    </row>
    <row r="21" spans="1:12" s="110" customFormat="1" ht="15" customHeight="1" x14ac:dyDescent="0.2">
      <c r="A21" s="120"/>
      <c r="B21" s="119"/>
      <c r="C21" s="258" t="s">
        <v>106</v>
      </c>
      <c r="E21" s="113">
        <v>35.27172031844929</v>
      </c>
      <c r="F21" s="115">
        <v>1019</v>
      </c>
      <c r="G21" s="114">
        <v>1039</v>
      </c>
      <c r="H21" s="114">
        <v>1053</v>
      </c>
      <c r="I21" s="114">
        <v>996</v>
      </c>
      <c r="J21" s="140">
        <v>996</v>
      </c>
      <c r="K21" s="114">
        <v>23</v>
      </c>
      <c r="L21" s="116">
        <v>2.3092369477911645</v>
      </c>
    </row>
    <row r="22" spans="1:12" s="110" customFormat="1" ht="15" customHeight="1" x14ac:dyDescent="0.2">
      <c r="A22" s="120"/>
      <c r="B22" s="119"/>
      <c r="C22" s="258" t="s">
        <v>107</v>
      </c>
      <c r="E22" s="113">
        <v>64.728279681550703</v>
      </c>
      <c r="F22" s="115">
        <v>1870</v>
      </c>
      <c r="G22" s="114">
        <v>1903</v>
      </c>
      <c r="H22" s="114">
        <v>1942</v>
      </c>
      <c r="I22" s="114">
        <v>1927</v>
      </c>
      <c r="J22" s="140">
        <v>1910</v>
      </c>
      <c r="K22" s="114">
        <v>-40</v>
      </c>
      <c r="L22" s="116">
        <v>-2.0942408376963351</v>
      </c>
    </row>
    <row r="23" spans="1:12" s="110" customFormat="1" ht="15" customHeight="1" x14ac:dyDescent="0.2">
      <c r="A23" s="120"/>
      <c r="B23" s="121" t="s">
        <v>111</v>
      </c>
      <c r="C23" s="258"/>
      <c r="E23" s="113">
        <v>14.038072955439754</v>
      </c>
      <c r="F23" s="115">
        <v>2640</v>
      </c>
      <c r="G23" s="114">
        <v>2682</v>
      </c>
      <c r="H23" s="114">
        <v>2655</v>
      </c>
      <c r="I23" s="114">
        <v>2561</v>
      </c>
      <c r="J23" s="140">
        <v>2497</v>
      </c>
      <c r="K23" s="114">
        <v>143</v>
      </c>
      <c r="L23" s="116">
        <v>5.7268722466960353</v>
      </c>
    </row>
    <row r="24" spans="1:12" s="110" customFormat="1" ht="15" customHeight="1" x14ac:dyDescent="0.2">
      <c r="A24" s="120"/>
      <c r="B24" s="119"/>
      <c r="C24" s="258" t="s">
        <v>106</v>
      </c>
      <c r="E24" s="113">
        <v>55.189393939393938</v>
      </c>
      <c r="F24" s="115">
        <v>1457</v>
      </c>
      <c r="G24" s="114">
        <v>1475</v>
      </c>
      <c r="H24" s="114">
        <v>1450</v>
      </c>
      <c r="I24" s="114">
        <v>1403</v>
      </c>
      <c r="J24" s="140">
        <v>1370</v>
      </c>
      <c r="K24" s="114">
        <v>87</v>
      </c>
      <c r="L24" s="116">
        <v>6.3503649635036492</v>
      </c>
    </row>
    <row r="25" spans="1:12" s="110" customFormat="1" ht="15" customHeight="1" x14ac:dyDescent="0.2">
      <c r="A25" s="120"/>
      <c r="B25" s="119"/>
      <c r="C25" s="258" t="s">
        <v>107</v>
      </c>
      <c r="E25" s="113">
        <v>44.810606060606062</v>
      </c>
      <c r="F25" s="115">
        <v>1183</v>
      </c>
      <c r="G25" s="114">
        <v>1207</v>
      </c>
      <c r="H25" s="114">
        <v>1205</v>
      </c>
      <c r="I25" s="114">
        <v>1158</v>
      </c>
      <c r="J25" s="140">
        <v>1127</v>
      </c>
      <c r="K25" s="114">
        <v>56</v>
      </c>
      <c r="L25" s="116">
        <v>4.9689440993788816</v>
      </c>
    </row>
    <row r="26" spans="1:12" s="110" customFormat="1" ht="15" customHeight="1" x14ac:dyDescent="0.2">
      <c r="A26" s="120"/>
      <c r="C26" s="121" t="s">
        <v>187</v>
      </c>
      <c r="D26" s="110" t="s">
        <v>188</v>
      </c>
      <c r="E26" s="113">
        <v>1.2549186429862809</v>
      </c>
      <c r="F26" s="115">
        <v>236</v>
      </c>
      <c r="G26" s="114">
        <v>257</v>
      </c>
      <c r="H26" s="114">
        <v>264</v>
      </c>
      <c r="I26" s="114">
        <v>223</v>
      </c>
      <c r="J26" s="140">
        <v>188</v>
      </c>
      <c r="K26" s="114">
        <v>48</v>
      </c>
      <c r="L26" s="116">
        <v>25.531914893617021</v>
      </c>
    </row>
    <row r="27" spans="1:12" s="110" customFormat="1" ht="15" customHeight="1" x14ac:dyDescent="0.2">
      <c r="A27" s="120"/>
      <c r="B27" s="119"/>
      <c r="D27" s="259" t="s">
        <v>106</v>
      </c>
      <c r="E27" s="113">
        <v>47.881355932203391</v>
      </c>
      <c r="F27" s="115">
        <v>113</v>
      </c>
      <c r="G27" s="114">
        <v>118</v>
      </c>
      <c r="H27" s="114">
        <v>130</v>
      </c>
      <c r="I27" s="114">
        <v>113</v>
      </c>
      <c r="J27" s="140">
        <v>100</v>
      </c>
      <c r="K27" s="114">
        <v>13</v>
      </c>
      <c r="L27" s="116">
        <v>13</v>
      </c>
    </row>
    <row r="28" spans="1:12" s="110" customFormat="1" ht="15" customHeight="1" x14ac:dyDescent="0.2">
      <c r="A28" s="120"/>
      <c r="B28" s="119"/>
      <c r="D28" s="259" t="s">
        <v>107</v>
      </c>
      <c r="E28" s="113">
        <v>52.118644067796609</v>
      </c>
      <c r="F28" s="115">
        <v>123</v>
      </c>
      <c r="G28" s="114">
        <v>139</v>
      </c>
      <c r="H28" s="114">
        <v>134</v>
      </c>
      <c r="I28" s="114">
        <v>110</v>
      </c>
      <c r="J28" s="140">
        <v>88</v>
      </c>
      <c r="K28" s="114">
        <v>35</v>
      </c>
      <c r="L28" s="116">
        <v>39.772727272727273</v>
      </c>
    </row>
    <row r="29" spans="1:12" s="110" customFormat="1" ht="24" customHeight="1" x14ac:dyDescent="0.2">
      <c r="A29" s="604" t="s">
        <v>189</v>
      </c>
      <c r="B29" s="605"/>
      <c r="C29" s="605"/>
      <c r="D29" s="606"/>
      <c r="E29" s="113">
        <v>75.677975114325221</v>
      </c>
      <c r="F29" s="115">
        <v>14232</v>
      </c>
      <c r="G29" s="114">
        <v>14782</v>
      </c>
      <c r="H29" s="114">
        <v>14658</v>
      </c>
      <c r="I29" s="114">
        <v>14720</v>
      </c>
      <c r="J29" s="140">
        <v>14367</v>
      </c>
      <c r="K29" s="114">
        <v>-135</v>
      </c>
      <c r="L29" s="116">
        <v>-0.93965337231154733</v>
      </c>
    </row>
    <row r="30" spans="1:12" s="110" customFormat="1" ht="15" customHeight="1" x14ac:dyDescent="0.2">
      <c r="A30" s="120"/>
      <c r="B30" s="119"/>
      <c r="C30" s="258" t="s">
        <v>106</v>
      </c>
      <c r="E30" s="113">
        <v>42.355255761663855</v>
      </c>
      <c r="F30" s="115">
        <v>6028</v>
      </c>
      <c r="G30" s="114">
        <v>6228</v>
      </c>
      <c r="H30" s="114">
        <v>6132</v>
      </c>
      <c r="I30" s="114">
        <v>6158</v>
      </c>
      <c r="J30" s="140">
        <v>6009</v>
      </c>
      <c r="K30" s="114">
        <v>19</v>
      </c>
      <c r="L30" s="116">
        <v>0.31619237809951739</v>
      </c>
    </row>
    <row r="31" spans="1:12" s="110" customFormat="1" ht="15" customHeight="1" x14ac:dyDescent="0.2">
      <c r="A31" s="120"/>
      <c r="B31" s="119"/>
      <c r="C31" s="258" t="s">
        <v>107</v>
      </c>
      <c r="E31" s="113">
        <v>57.644744238336145</v>
      </c>
      <c r="F31" s="115">
        <v>8204</v>
      </c>
      <c r="G31" s="114">
        <v>8554</v>
      </c>
      <c r="H31" s="114">
        <v>8526</v>
      </c>
      <c r="I31" s="114">
        <v>8562</v>
      </c>
      <c r="J31" s="140">
        <v>8358</v>
      </c>
      <c r="K31" s="114">
        <v>-154</v>
      </c>
      <c r="L31" s="116">
        <v>-1.8425460636515913</v>
      </c>
    </row>
    <row r="32" spans="1:12" s="110" customFormat="1" ht="15" customHeight="1" x14ac:dyDescent="0.2">
      <c r="A32" s="120"/>
      <c r="B32" s="119" t="s">
        <v>117</v>
      </c>
      <c r="C32" s="258"/>
      <c r="E32" s="113">
        <v>24.050834839944699</v>
      </c>
      <c r="F32" s="114">
        <v>4523</v>
      </c>
      <c r="G32" s="114">
        <v>4669</v>
      </c>
      <c r="H32" s="114">
        <v>4589</v>
      </c>
      <c r="I32" s="114">
        <v>4521</v>
      </c>
      <c r="J32" s="140">
        <v>4489</v>
      </c>
      <c r="K32" s="114">
        <v>34</v>
      </c>
      <c r="L32" s="116">
        <v>0.75740699487636443</v>
      </c>
    </row>
    <row r="33" spans="1:12" s="110" customFormat="1" ht="15" customHeight="1" x14ac:dyDescent="0.2">
      <c r="A33" s="120"/>
      <c r="B33" s="119"/>
      <c r="C33" s="258" t="s">
        <v>106</v>
      </c>
      <c r="E33" s="113">
        <v>46.738890117178862</v>
      </c>
      <c r="F33" s="114">
        <v>2114</v>
      </c>
      <c r="G33" s="114">
        <v>2172</v>
      </c>
      <c r="H33" s="114">
        <v>2121</v>
      </c>
      <c r="I33" s="114">
        <v>2060</v>
      </c>
      <c r="J33" s="140">
        <v>2031</v>
      </c>
      <c r="K33" s="114">
        <v>83</v>
      </c>
      <c r="L33" s="116">
        <v>4.0866568193008375</v>
      </c>
    </row>
    <row r="34" spans="1:12" s="110" customFormat="1" ht="15" customHeight="1" x14ac:dyDescent="0.2">
      <c r="A34" s="120"/>
      <c r="B34" s="119"/>
      <c r="C34" s="258" t="s">
        <v>107</v>
      </c>
      <c r="E34" s="113">
        <v>53.261109882821138</v>
      </c>
      <c r="F34" s="114">
        <v>2409</v>
      </c>
      <c r="G34" s="114">
        <v>2497</v>
      </c>
      <c r="H34" s="114">
        <v>2468</v>
      </c>
      <c r="I34" s="114">
        <v>2461</v>
      </c>
      <c r="J34" s="140">
        <v>2458</v>
      </c>
      <c r="K34" s="114">
        <v>-49</v>
      </c>
      <c r="L34" s="116">
        <v>-1.9934906427990235</v>
      </c>
    </row>
    <row r="35" spans="1:12" s="110" customFormat="1" ht="24" customHeight="1" x14ac:dyDescent="0.2">
      <c r="A35" s="604" t="s">
        <v>192</v>
      </c>
      <c r="B35" s="605"/>
      <c r="C35" s="605"/>
      <c r="D35" s="606"/>
      <c r="E35" s="113">
        <v>24.220993300010633</v>
      </c>
      <c r="F35" s="114">
        <v>4555</v>
      </c>
      <c r="G35" s="114">
        <v>4779</v>
      </c>
      <c r="H35" s="114">
        <v>4719</v>
      </c>
      <c r="I35" s="114">
        <v>4736</v>
      </c>
      <c r="J35" s="114">
        <v>4585</v>
      </c>
      <c r="K35" s="318">
        <v>-30</v>
      </c>
      <c r="L35" s="319">
        <v>-0.65430752453653218</v>
      </c>
    </row>
    <row r="36" spans="1:12" s="110" customFormat="1" ht="15" customHeight="1" x14ac:dyDescent="0.2">
      <c r="A36" s="120"/>
      <c r="B36" s="119"/>
      <c r="C36" s="258" t="s">
        <v>106</v>
      </c>
      <c r="E36" s="113">
        <v>44.785949506037319</v>
      </c>
      <c r="F36" s="114">
        <v>2040</v>
      </c>
      <c r="G36" s="114">
        <v>2137</v>
      </c>
      <c r="H36" s="114">
        <v>2094</v>
      </c>
      <c r="I36" s="114">
        <v>2137</v>
      </c>
      <c r="J36" s="114">
        <v>2050</v>
      </c>
      <c r="K36" s="318">
        <v>-10</v>
      </c>
      <c r="L36" s="116">
        <v>-0.48780487804878048</v>
      </c>
    </row>
    <row r="37" spans="1:12" s="110" customFormat="1" ht="15" customHeight="1" x14ac:dyDescent="0.2">
      <c r="A37" s="120"/>
      <c r="B37" s="119"/>
      <c r="C37" s="258" t="s">
        <v>107</v>
      </c>
      <c r="E37" s="113">
        <v>55.214050493962681</v>
      </c>
      <c r="F37" s="114">
        <v>2515</v>
      </c>
      <c r="G37" s="114">
        <v>2642</v>
      </c>
      <c r="H37" s="114">
        <v>2625</v>
      </c>
      <c r="I37" s="114">
        <v>2599</v>
      </c>
      <c r="J37" s="140">
        <v>2535</v>
      </c>
      <c r="K37" s="114">
        <v>-20</v>
      </c>
      <c r="L37" s="116">
        <v>-0.78895463510848129</v>
      </c>
    </row>
    <row r="38" spans="1:12" s="110" customFormat="1" ht="15" customHeight="1" x14ac:dyDescent="0.2">
      <c r="A38" s="120"/>
      <c r="B38" s="119" t="s">
        <v>328</v>
      </c>
      <c r="C38" s="258"/>
      <c r="E38" s="113">
        <v>51.276188450494523</v>
      </c>
      <c r="F38" s="114">
        <v>9643</v>
      </c>
      <c r="G38" s="114">
        <v>9959</v>
      </c>
      <c r="H38" s="114">
        <v>9882</v>
      </c>
      <c r="I38" s="114">
        <v>9818</v>
      </c>
      <c r="J38" s="140">
        <v>9622</v>
      </c>
      <c r="K38" s="114">
        <v>21</v>
      </c>
      <c r="L38" s="116">
        <v>0.2182498441072542</v>
      </c>
    </row>
    <row r="39" spans="1:12" s="110" customFormat="1" ht="15" customHeight="1" x14ac:dyDescent="0.2">
      <c r="A39" s="120"/>
      <c r="B39" s="119"/>
      <c r="C39" s="258" t="s">
        <v>106</v>
      </c>
      <c r="E39" s="113">
        <v>43.264544228974387</v>
      </c>
      <c r="F39" s="115">
        <v>4172</v>
      </c>
      <c r="G39" s="114">
        <v>4269</v>
      </c>
      <c r="H39" s="114">
        <v>4216</v>
      </c>
      <c r="I39" s="114">
        <v>4151</v>
      </c>
      <c r="J39" s="140">
        <v>4088</v>
      </c>
      <c r="K39" s="114">
        <v>84</v>
      </c>
      <c r="L39" s="116">
        <v>2.0547945205479454</v>
      </c>
    </row>
    <row r="40" spans="1:12" s="110" customFormat="1" ht="15" customHeight="1" x14ac:dyDescent="0.2">
      <c r="A40" s="120"/>
      <c r="B40" s="119"/>
      <c r="C40" s="258" t="s">
        <v>107</v>
      </c>
      <c r="E40" s="113">
        <v>56.735455771025613</v>
      </c>
      <c r="F40" s="115">
        <v>5471</v>
      </c>
      <c r="G40" s="114">
        <v>5690</v>
      </c>
      <c r="H40" s="114">
        <v>5666</v>
      </c>
      <c r="I40" s="114">
        <v>5667</v>
      </c>
      <c r="J40" s="140">
        <v>5534</v>
      </c>
      <c r="K40" s="114">
        <v>-63</v>
      </c>
      <c r="L40" s="116">
        <v>-1.1384170581857607</v>
      </c>
    </row>
    <row r="41" spans="1:12" s="110" customFormat="1" ht="15" customHeight="1" x14ac:dyDescent="0.2">
      <c r="A41" s="120"/>
      <c r="B41" s="320" t="s">
        <v>516</v>
      </c>
      <c r="C41" s="258"/>
      <c r="E41" s="113">
        <v>7.1147506115069659</v>
      </c>
      <c r="F41" s="115">
        <v>1338</v>
      </c>
      <c r="G41" s="114">
        <v>1402</v>
      </c>
      <c r="H41" s="114">
        <v>1347</v>
      </c>
      <c r="I41" s="114">
        <v>1400</v>
      </c>
      <c r="J41" s="140">
        <v>1315</v>
      </c>
      <c r="K41" s="114">
        <v>23</v>
      </c>
      <c r="L41" s="116">
        <v>1.7490494296577948</v>
      </c>
    </row>
    <row r="42" spans="1:12" s="110" customFormat="1" ht="15" customHeight="1" x14ac:dyDescent="0.2">
      <c r="A42" s="120"/>
      <c r="B42" s="119"/>
      <c r="C42" s="268" t="s">
        <v>106</v>
      </c>
      <c r="D42" s="182"/>
      <c r="E42" s="113">
        <v>44.319880418535128</v>
      </c>
      <c r="F42" s="115">
        <v>593</v>
      </c>
      <c r="G42" s="114">
        <v>635</v>
      </c>
      <c r="H42" s="114">
        <v>605</v>
      </c>
      <c r="I42" s="114">
        <v>631</v>
      </c>
      <c r="J42" s="140">
        <v>586</v>
      </c>
      <c r="K42" s="114">
        <v>7</v>
      </c>
      <c r="L42" s="116">
        <v>1.1945392491467577</v>
      </c>
    </row>
    <row r="43" spans="1:12" s="110" customFormat="1" ht="15" customHeight="1" x14ac:dyDescent="0.2">
      <c r="A43" s="120"/>
      <c r="B43" s="119"/>
      <c r="C43" s="268" t="s">
        <v>107</v>
      </c>
      <c r="D43" s="182"/>
      <c r="E43" s="113">
        <v>55.680119581464872</v>
      </c>
      <c r="F43" s="115">
        <v>745</v>
      </c>
      <c r="G43" s="114">
        <v>767</v>
      </c>
      <c r="H43" s="114">
        <v>742</v>
      </c>
      <c r="I43" s="114">
        <v>769</v>
      </c>
      <c r="J43" s="140">
        <v>729</v>
      </c>
      <c r="K43" s="114">
        <v>16</v>
      </c>
      <c r="L43" s="116">
        <v>2.1947873799725652</v>
      </c>
    </row>
    <row r="44" spans="1:12" s="110" customFormat="1" ht="15" customHeight="1" x14ac:dyDescent="0.2">
      <c r="A44" s="120"/>
      <c r="B44" s="119" t="s">
        <v>205</v>
      </c>
      <c r="C44" s="268"/>
      <c r="D44" s="182"/>
      <c r="E44" s="113">
        <v>17.388067637987877</v>
      </c>
      <c r="F44" s="115">
        <v>3270</v>
      </c>
      <c r="G44" s="114">
        <v>3366</v>
      </c>
      <c r="H44" s="114">
        <v>3346</v>
      </c>
      <c r="I44" s="114">
        <v>3333</v>
      </c>
      <c r="J44" s="140">
        <v>3384</v>
      </c>
      <c r="K44" s="114">
        <v>-114</v>
      </c>
      <c r="L44" s="116">
        <v>-3.3687943262411348</v>
      </c>
    </row>
    <row r="45" spans="1:12" s="110" customFormat="1" ht="15" customHeight="1" x14ac:dyDescent="0.2">
      <c r="A45" s="120"/>
      <c r="B45" s="119"/>
      <c r="C45" s="268" t="s">
        <v>106</v>
      </c>
      <c r="D45" s="182"/>
      <c r="E45" s="113">
        <v>41.651376146788991</v>
      </c>
      <c r="F45" s="115">
        <v>1362</v>
      </c>
      <c r="G45" s="114">
        <v>1387</v>
      </c>
      <c r="H45" s="114">
        <v>1357</v>
      </c>
      <c r="I45" s="114">
        <v>1315</v>
      </c>
      <c r="J45" s="140">
        <v>1331</v>
      </c>
      <c r="K45" s="114">
        <v>31</v>
      </c>
      <c r="L45" s="116">
        <v>2.329075882794891</v>
      </c>
    </row>
    <row r="46" spans="1:12" s="110" customFormat="1" ht="15" customHeight="1" x14ac:dyDescent="0.2">
      <c r="A46" s="123"/>
      <c r="B46" s="124"/>
      <c r="C46" s="260" t="s">
        <v>107</v>
      </c>
      <c r="D46" s="261"/>
      <c r="E46" s="125">
        <v>58.348623853211009</v>
      </c>
      <c r="F46" s="143">
        <v>1908</v>
      </c>
      <c r="G46" s="144">
        <v>1979</v>
      </c>
      <c r="H46" s="144">
        <v>1989</v>
      </c>
      <c r="I46" s="144">
        <v>2018</v>
      </c>
      <c r="J46" s="145">
        <v>2053</v>
      </c>
      <c r="K46" s="144">
        <v>-145</v>
      </c>
      <c r="L46" s="146">
        <v>-7.0628348757915242</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18806</v>
      </c>
      <c r="E11" s="114">
        <v>19506</v>
      </c>
      <c r="F11" s="114">
        <v>19294</v>
      </c>
      <c r="G11" s="114">
        <v>19287</v>
      </c>
      <c r="H11" s="140">
        <v>18906</v>
      </c>
      <c r="I11" s="115">
        <v>-100</v>
      </c>
      <c r="J11" s="116">
        <v>-0.52893261398497826</v>
      </c>
    </row>
    <row r="12" spans="1:15" s="110" customFormat="1" ht="24.95" customHeight="1" x14ac:dyDescent="0.2">
      <c r="A12" s="193" t="s">
        <v>132</v>
      </c>
      <c r="B12" s="194" t="s">
        <v>133</v>
      </c>
      <c r="C12" s="113">
        <v>0.36158672764011485</v>
      </c>
      <c r="D12" s="115">
        <v>68</v>
      </c>
      <c r="E12" s="114">
        <v>72</v>
      </c>
      <c r="F12" s="114">
        <v>74</v>
      </c>
      <c r="G12" s="114">
        <v>74</v>
      </c>
      <c r="H12" s="140">
        <v>66</v>
      </c>
      <c r="I12" s="115">
        <v>2</v>
      </c>
      <c r="J12" s="116">
        <v>3.0303030303030303</v>
      </c>
    </row>
    <row r="13" spans="1:15" s="110" customFormat="1" ht="24.95" customHeight="1" x14ac:dyDescent="0.2">
      <c r="A13" s="193" t="s">
        <v>134</v>
      </c>
      <c r="B13" s="199" t="s">
        <v>214</v>
      </c>
      <c r="C13" s="113">
        <v>1.1113474423056471</v>
      </c>
      <c r="D13" s="115">
        <v>209</v>
      </c>
      <c r="E13" s="114">
        <v>193</v>
      </c>
      <c r="F13" s="114">
        <v>210</v>
      </c>
      <c r="G13" s="114">
        <v>209</v>
      </c>
      <c r="H13" s="140">
        <v>195</v>
      </c>
      <c r="I13" s="115">
        <v>14</v>
      </c>
      <c r="J13" s="116">
        <v>7.1794871794871797</v>
      </c>
    </row>
    <row r="14" spans="1:15" s="287" customFormat="1" ht="24.95" customHeight="1" x14ac:dyDescent="0.2">
      <c r="A14" s="193" t="s">
        <v>215</v>
      </c>
      <c r="B14" s="199" t="s">
        <v>137</v>
      </c>
      <c r="C14" s="113">
        <v>13.506327767733701</v>
      </c>
      <c r="D14" s="115">
        <v>2540</v>
      </c>
      <c r="E14" s="114">
        <v>2594</v>
      </c>
      <c r="F14" s="114">
        <v>2594</v>
      </c>
      <c r="G14" s="114">
        <v>2519</v>
      </c>
      <c r="H14" s="140">
        <v>2494</v>
      </c>
      <c r="I14" s="115">
        <v>46</v>
      </c>
      <c r="J14" s="116">
        <v>1.8444266238973537</v>
      </c>
      <c r="K14" s="110"/>
      <c r="L14" s="110"/>
      <c r="M14" s="110"/>
      <c r="N14" s="110"/>
      <c r="O14" s="110"/>
    </row>
    <row r="15" spans="1:15" s="110" customFormat="1" ht="24.95" customHeight="1" x14ac:dyDescent="0.2">
      <c r="A15" s="193" t="s">
        <v>216</v>
      </c>
      <c r="B15" s="199" t="s">
        <v>217</v>
      </c>
      <c r="C15" s="113">
        <v>11.198553653089439</v>
      </c>
      <c r="D15" s="115">
        <v>2106</v>
      </c>
      <c r="E15" s="114">
        <v>2140</v>
      </c>
      <c r="F15" s="114">
        <v>2136</v>
      </c>
      <c r="G15" s="114">
        <v>2043</v>
      </c>
      <c r="H15" s="140">
        <v>2029</v>
      </c>
      <c r="I15" s="115">
        <v>77</v>
      </c>
      <c r="J15" s="116">
        <v>3.794972893050764</v>
      </c>
    </row>
    <row r="16" spans="1:15" s="287" customFormat="1" ht="24.95" customHeight="1" x14ac:dyDescent="0.2">
      <c r="A16" s="193" t="s">
        <v>218</v>
      </c>
      <c r="B16" s="199" t="s">
        <v>141</v>
      </c>
      <c r="C16" s="113">
        <v>1.9621397426353291</v>
      </c>
      <c r="D16" s="115">
        <v>369</v>
      </c>
      <c r="E16" s="114">
        <v>388</v>
      </c>
      <c r="F16" s="114">
        <v>393</v>
      </c>
      <c r="G16" s="114">
        <v>413</v>
      </c>
      <c r="H16" s="140">
        <v>402</v>
      </c>
      <c r="I16" s="115">
        <v>-33</v>
      </c>
      <c r="J16" s="116">
        <v>-8.2089552238805972</v>
      </c>
      <c r="K16" s="110"/>
      <c r="L16" s="110"/>
      <c r="M16" s="110"/>
      <c r="N16" s="110"/>
      <c r="O16" s="110"/>
    </row>
    <row r="17" spans="1:15" s="110" customFormat="1" ht="24.95" customHeight="1" x14ac:dyDescent="0.2">
      <c r="A17" s="193" t="s">
        <v>142</v>
      </c>
      <c r="B17" s="199" t="s">
        <v>220</v>
      </c>
      <c r="C17" s="113">
        <v>0.34563437200893332</v>
      </c>
      <c r="D17" s="115">
        <v>65</v>
      </c>
      <c r="E17" s="114">
        <v>66</v>
      </c>
      <c r="F17" s="114">
        <v>65</v>
      </c>
      <c r="G17" s="114">
        <v>63</v>
      </c>
      <c r="H17" s="140">
        <v>63</v>
      </c>
      <c r="I17" s="115">
        <v>2</v>
      </c>
      <c r="J17" s="116">
        <v>3.1746031746031744</v>
      </c>
    </row>
    <row r="18" spans="1:15" s="287" customFormat="1" ht="24.95" customHeight="1" x14ac:dyDescent="0.2">
      <c r="A18" s="201" t="s">
        <v>144</v>
      </c>
      <c r="B18" s="202" t="s">
        <v>145</v>
      </c>
      <c r="C18" s="113">
        <v>2.7863447835797084</v>
      </c>
      <c r="D18" s="115">
        <v>524</v>
      </c>
      <c r="E18" s="114">
        <v>530</v>
      </c>
      <c r="F18" s="114">
        <v>521</v>
      </c>
      <c r="G18" s="114">
        <v>489</v>
      </c>
      <c r="H18" s="140">
        <v>487</v>
      </c>
      <c r="I18" s="115">
        <v>37</v>
      </c>
      <c r="J18" s="116">
        <v>7.5975359342915807</v>
      </c>
      <c r="K18" s="110"/>
      <c r="L18" s="110"/>
      <c r="M18" s="110"/>
      <c r="N18" s="110"/>
      <c r="O18" s="110"/>
    </row>
    <row r="19" spans="1:15" s="110" customFormat="1" ht="24.95" customHeight="1" x14ac:dyDescent="0.2">
      <c r="A19" s="193" t="s">
        <v>146</v>
      </c>
      <c r="B19" s="199" t="s">
        <v>147</v>
      </c>
      <c r="C19" s="113">
        <v>12.692757630543444</v>
      </c>
      <c r="D19" s="115">
        <v>2387</v>
      </c>
      <c r="E19" s="114">
        <v>2540</v>
      </c>
      <c r="F19" s="114">
        <v>2433</v>
      </c>
      <c r="G19" s="114">
        <v>2479</v>
      </c>
      <c r="H19" s="140">
        <v>2430</v>
      </c>
      <c r="I19" s="115">
        <v>-43</v>
      </c>
      <c r="J19" s="116">
        <v>-1.7695473251028806</v>
      </c>
    </row>
    <row r="20" spans="1:15" s="287" customFormat="1" ht="24.95" customHeight="1" x14ac:dyDescent="0.2">
      <c r="A20" s="193" t="s">
        <v>148</v>
      </c>
      <c r="B20" s="199" t="s">
        <v>149</v>
      </c>
      <c r="C20" s="113">
        <v>5.7481654791024139</v>
      </c>
      <c r="D20" s="115">
        <v>1081</v>
      </c>
      <c r="E20" s="114">
        <v>1090</v>
      </c>
      <c r="F20" s="114">
        <v>1071</v>
      </c>
      <c r="G20" s="114">
        <v>1060</v>
      </c>
      <c r="H20" s="140">
        <v>1083</v>
      </c>
      <c r="I20" s="115">
        <v>-2</v>
      </c>
      <c r="J20" s="116">
        <v>-0.18467220683287167</v>
      </c>
      <c r="K20" s="110"/>
      <c r="L20" s="110"/>
      <c r="M20" s="110"/>
      <c r="N20" s="110"/>
      <c r="O20" s="110"/>
    </row>
    <row r="21" spans="1:15" s="110" customFormat="1" ht="24.95" customHeight="1" x14ac:dyDescent="0.2">
      <c r="A21" s="201" t="s">
        <v>150</v>
      </c>
      <c r="B21" s="202" t="s">
        <v>151</v>
      </c>
      <c r="C21" s="113">
        <v>11.070934808039988</v>
      </c>
      <c r="D21" s="115">
        <v>2082</v>
      </c>
      <c r="E21" s="114">
        <v>2365</v>
      </c>
      <c r="F21" s="114">
        <v>2376</v>
      </c>
      <c r="G21" s="114">
        <v>2519</v>
      </c>
      <c r="H21" s="140">
        <v>2298</v>
      </c>
      <c r="I21" s="115">
        <v>-216</v>
      </c>
      <c r="J21" s="116">
        <v>-9.3994778067885125</v>
      </c>
    </row>
    <row r="22" spans="1:15" s="110" customFormat="1" ht="24.95" customHeight="1" x14ac:dyDescent="0.2">
      <c r="A22" s="201" t="s">
        <v>152</v>
      </c>
      <c r="B22" s="199" t="s">
        <v>153</v>
      </c>
      <c r="C22" s="113">
        <v>0.84547484845262155</v>
      </c>
      <c r="D22" s="115">
        <v>159</v>
      </c>
      <c r="E22" s="114">
        <v>161</v>
      </c>
      <c r="F22" s="114">
        <v>156</v>
      </c>
      <c r="G22" s="114">
        <v>169</v>
      </c>
      <c r="H22" s="140">
        <v>167</v>
      </c>
      <c r="I22" s="115">
        <v>-8</v>
      </c>
      <c r="J22" s="116">
        <v>-4.7904191616766463</v>
      </c>
    </row>
    <row r="23" spans="1:15" s="110" customFormat="1" ht="24.95" customHeight="1" x14ac:dyDescent="0.2">
      <c r="A23" s="193" t="s">
        <v>154</v>
      </c>
      <c r="B23" s="199" t="s">
        <v>155</v>
      </c>
      <c r="C23" s="113">
        <v>1.1964266723386154</v>
      </c>
      <c r="D23" s="115">
        <v>225</v>
      </c>
      <c r="E23" s="114">
        <v>232</v>
      </c>
      <c r="F23" s="114">
        <v>224</v>
      </c>
      <c r="G23" s="114">
        <v>229</v>
      </c>
      <c r="H23" s="140">
        <v>234</v>
      </c>
      <c r="I23" s="115">
        <v>-9</v>
      </c>
      <c r="J23" s="116">
        <v>-3.8461538461538463</v>
      </c>
    </row>
    <row r="24" spans="1:15" s="110" customFormat="1" ht="24.95" customHeight="1" x14ac:dyDescent="0.2">
      <c r="A24" s="193" t="s">
        <v>156</v>
      </c>
      <c r="B24" s="199" t="s">
        <v>221</v>
      </c>
      <c r="C24" s="113">
        <v>8.1995107944273098</v>
      </c>
      <c r="D24" s="115">
        <v>1542</v>
      </c>
      <c r="E24" s="114">
        <v>1541</v>
      </c>
      <c r="F24" s="114">
        <v>1567</v>
      </c>
      <c r="G24" s="114">
        <v>1475</v>
      </c>
      <c r="H24" s="140">
        <v>1453</v>
      </c>
      <c r="I24" s="115">
        <v>89</v>
      </c>
      <c r="J24" s="116">
        <v>6.1252580867171371</v>
      </c>
    </row>
    <row r="25" spans="1:15" s="110" customFormat="1" ht="24.95" customHeight="1" x14ac:dyDescent="0.2">
      <c r="A25" s="193" t="s">
        <v>222</v>
      </c>
      <c r="B25" s="204" t="s">
        <v>159</v>
      </c>
      <c r="C25" s="113">
        <v>14.856960544507071</v>
      </c>
      <c r="D25" s="115">
        <v>2794</v>
      </c>
      <c r="E25" s="114">
        <v>2832</v>
      </c>
      <c r="F25" s="114">
        <v>2924</v>
      </c>
      <c r="G25" s="114">
        <v>2841</v>
      </c>
      <c r="H25" s="140">
        <v>2880</v>
      </c>
      <c r="I25" s="115">
        <v>-86</v>
      </c>
      <c r="J25" s="116">
        <v>-2.9861111111111112</v>
      </c>
    </row>
    <row r="26" spans="1:15" s="110" customFormat="1" ht="24.95" customHeight="1" x14ac:dyDescent="0.2">
      <c r="A26" s="201">
        <v>782.78300000000002</v>
      </c>
      <c r="B26" s="203" t="s">
        <v>160</v>
      </c>
      <c r="C26" s="113">
        <v>0.64872912900138258</v>
      </c>
      <c r="D26" s="115">
        <v>122</v>
      </c>
      <c r="E26" s="114">
        <v>129</v>
      </c>
      <c r="F26" s="114">
        <v>119</v>
      </c>
      <c r="G26" s="114">
        <v>119</v>
      </c>
      <c r="H26" s="140">
        <v>118</v>
      </c>
      <c r="I26" s="115">
        <v>4</v>
      </c>
      <c r="J26" s="116">
        <v>3.3898305084745761</v>
      </c>
    </row>
    <row r="27" spans="1:15" s="110" customFormat="1" ht="24.95" customHeight="1" x14ac:dyDescent="0.2">
      <c r="A27" s="193" t="s">
        <v>161</v>
      </c>
      <c r="B27" s="199" t="s">
        <v>162</v>
      </c>
      <c r="C27" s="113">
        <v>0.90928427097734765</v>
      </c>
      <c r="D27" s="115">
        <v>171</v>
      </c>
      <c r="E27" s="114">
        <v>181</v>
      </c>
      <c r="F27" s="114">
        <v>170</v>
      </c>
      <c r="G27" s="114">
        <v>165</v>
      </c>
      <c r="H27" s="140">
        <v>166</v>
      </c>
      <c r="I27" s="115">
        <v>5</v>
      </c>
      <c r="J27" s="116">
        <v>3.0120481927710845</v>
      </c>
    </row>
    <row r="28" spans="1:15" s="110" customFormat="1" ht="24.95" customHeight="1" x14ac:dyDescent="0.2">
      <c r="A28" s="193" t="s">
        <v>163</v>
      </c>
      <c r="B28" s="199" t="s">
        <v>164</v>
      </c>
      <c r="C28" s="113">
        <v>4.865468467510369</v>
      </c>
      <c r="D28" s="115">
        <v>915</v>
      </c>
      <c r="E28" s="114">
        <v>946</v>
      </c>
      <c r="F28" s="114">
        <v>780</v>
      </c>
      <c r="G28" s="114">
        <v>862</v>
      </c>
      <c r="H28" s="140">
        <v>855</v>
      </c>
      <c r="I28" s="115">
        <v>60</v>
      </c>
      <c r="J28" s="116">
        <v>7.0175438596491224</v>
      </c>
    </row>
    <row r="29" spans="1:15" s="110" customFormat="1" ht="24.95" customHeight="1" x14ac:dyDescent="0.2">
      <c r="A29" s="193">
        <v>86</v>
      </c>
      <c r="B29" s="199" t="s">
        <v>165</v>
      </c>
      <c r="C29" s="113">
        <v>4.184834627246623</v>
      </c>
      <c r="D29" s="115">
        <v>787</v>
      </c>
      <c r="E29" s="114">
        <v>810</v>
      </c>
      <c r="F29" s="114">
        <v>793</v>
      </c>
      <c r="G29" s="114">
        <v>777</v>
      </c>
      <c r="H29" s="140">
        <v>757</v>
      </c>
      <c r="I29" s="115">
        <v>30</v>
      </c>
      <c r="J29" s="116">
        <v>3.9630118890356671</v>
      </c>
    </row>
    <row r="30" spans="1:15" s="110" customFormat="1" ht="24.95" customHeight="1" x14ac:dyDescent="0.2">
      <c r="A30" s="193">
        <v>87.88</v>
      </c>
      <c r="B30" s="204" t="s">
        <v>166</v>
      </c>
      <c r="C30" s="113">
        <v>3.6903116026799956</v>
      </c>
      <c r="D30" s="115">
        <v>694</v>
      </c>
      <c r="E30" s="114">
        <v>704</v>
      </c>
      <c r="F30" s="114">
        <v>719</v>
      </c>
      <c r="G30" s="114">
        <v>727</v>
      </c>
      <c r="H30" s="140">
        <v>718</v>
      </c>
      <c r="I30" s="115">
        <v>-24</v>
      </c>
      <c r="J30" s="116">
        <v>-3.3426183844011144</v>
      </c>
    </row>
    <row r="31" spans="1:15" s="110" customFormat="1" ht="24.95" customHeight="1" x14ac:dyDescent="0.2">
      <c r="A31" s="193" t="s">
        <v>167</v>
      </c>
      <c r="B31" s="199" t="s">
        <v>168</v>
      </c>
      <c r="C31" s="113">
        <v>13.325534403913645</v>
      </c>
      <c r="D31" s="115">
        <v>2506</v>
      </c>
      <c r="E31" s="114">
        <v>2586</v>
      </c>
      <c r="F31" s="114">
        <v>2563</v>
      </c>
      <c r="G31" s="114">
        <v>2574</v>
      </c>
      <c r="H31" s="140">
        <v>2505</v>
      </c>
      <c r="I31" s="115">
        <v>1</v>
      </c>
      <c r="J31" s="116">
        <v>3.9920159680638723E-2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0.36158672764011485</v>
      </c>
      <c r="D34" s="115">
        <v>68</v>
      </c>
      <c r="E34" s="114">
        <v>72</v>
      </c>
      <c r="F34" s="114">
        <v>74</v>
      </c>
      <c r="G34" s="114">
        <v>74</v>
      </c>
      <c r="H34" s="140">
        <v>66</v>
      </c>
      <c r="I34" s="115">
        <v>2</v>
      </c>
      <c r="J34" s="116">
        <v>3.0303030303030303</v>
      </c>
    </row>
    <row r="35" spans="1:10" s="110" customFormat="1" ht="24.95" customHeight="1" x14ac:dyDescent="0.2">
      <c r="A35" s="292" t="s">
        <v>171</v>
      </c>
      <c r="B35" s="293" t="s">
        <v>172</v>
      </c>
      <c r="C35" s="113">
        <v>17.404019993619059</v>
      </c>
      <c r="D35" s="115">
        <v>3273</v>
      </c>
      <c r="E35" s="114">
        <v>3317</v>
      </c>
      <c r="F35" s="114">
        <v>3325</v>
      </c>
      <c r="G35" s="114">
        <v>3217</v>
      </c>
      <c r="H35" s="140">
        <v>3176</v>
      </c>
      <c r="I35" s="115">
        <v>97</v>
      </c>
      <c r="J35" s="116">
        <v>3.0541561712846348</v>
      </c>
    </row>
    <row r="36" spans="1:10" s="110" customFormat="1" ht="24.95" customHeight="1" x14ac:dyDescent="0.2">
      <c r="A36" s="294" t="s">
        <v>173</v>
      </c>
      <c r="B36" s="295" t="s">
        <v>174</v>
      </c>
      <c r="C36" s="125">
        <v>82.234393278740825</v>
      </c>
      <c r="D36" s="143">
        <v>15465</v>
      </c>
      <c r="E36" s="144">
        <v>16117</v>
      </c>
      <c r="F36" s="144">
        <v>15895</v>
      </c>
      <c r="G36" s="144">
        <v>15996</v>
      </c>
      <c r="H36" s="145">
        <v>15664</v>
      </c>
      <c r="I36" s="143">
        <v>-199</v>
      </c>
      <c r="J36" s="146">
        <v>-1.2704290091930541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18806</v>
      </c>
      <c r="F11" s="264">
        <v>19506</v>
      </c>
      <c r="G11" s="264">
        <v>19294</v>
      </c>
      <c r="H11" s="264">
        <v>19287</v>
      </c>
      <c r="I11" s="265">
        <v>18906</v>
      </c>
      <c r="J11" s="263">
        <v>-100</v>
      </c>
      <c r="K11" s="266">
        <v>-0.52893261398497826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47.463575454642132</v>
      </c>
      <c r="E13" s="115">
        <v>8926</v>
      </c>
      <c r="F13" s="114">
        <v>9181</v>
      </c>
      <c r="G13" s="114">
        <v>9066</v>
      </c>
      <c r="H13" s="114">
        <v>9024</v>
      </c>
      <c r="I13" s="140">
        <v>8977</v>
      </c>
      <c r="J13" s="115">
        <v>-51</v>
      </c>
      <c r="K13" s="116">
        <v>-0.56811852511975047</v>
      </c>
    </row>
    <row r="14" spans="1:15" ht="15.95" customHeight="1" x14ac:dyDescent="0.2">
      <c r="A14" s="306" t="s">
        <v>230</v>
      </c>
      <c r="B14" s="307"/>
      <c r="C14" s="308"/>
      <c r="D14" s="113">
        <v>42.619376794640011</v>
      </c>
      <c r="E14" s="115">
        <v>8015</v>
      </c>
      <c r="F14" s="114">
        <v>8428</v>
      </c>
      <c r="G14" s="114">
        <v>8347</v>
      </c>
      <c r="H14" s="114">
        <v>8360</v>
      </c>
      <c r="I14" s="140">
        <v>8065</v>
      </c>
      <c r="J14" s="115">
        <v>-50</v>
      </c>
      <c r="K14" s="116">
        <v>-0.61996280223186606</v>
      </c>
    </row>
    <row r="15" spans="1:15" ht="15.95" customHeight="1" x14ac:dyDescent="0.2">
      <c r="A15" s="306" t="s">
        <v>231</v>
      </c>
      <c r="B15" s="307"/>
      <c r="C15" s="308"/>
      <c r="D15" s="113">
        <v>5.5939593746676595</v>
      </c>
      <c r="E15" s="115">
        <v>1052</v>
      </c>
      <c r="F15" s="114">
        <v>1072</v>
      </c>
      <c r="G15" s="114">
        <v>1019</v>
      </c>
      <c r="H15" s="114">
        <v>1002</v>
      </c>
      <c r="I15" s="140">
        <v>1008</v>
      </c>
      <c r="J15" s="115">
        <v>44</v>
      </c>
      <c r="K15" s="116">
        <v>4.3650793650793647</v>
      </c>
    </row>
    <row r="16" spans="1:15" ht="15.95" customHeight="1" x14ac:dyDescent="0.2">
      <c r="A16" s="306" t="s">
        <v>232</v>
      </c>
      <c r="B16" s="307"/>
      <c r="C16" s="308"/>
      <c r="D16" s="113">
        <v>2.3662660852919282</v>
      </c>
      <c r="E16" s="115">
        <v>445</v>
      </c>
      <c r="F16" s="114">
        <v>433</v>
      </c>
      <c r="G16" s="114">
        <v>476</v>
      </c>
      <c r="H16" s="114">
        <v>511</v>
      </c>
      <c r="I16" s="140">
        <v>472</v>
      </c>
      <c r="J16" s="115">
        <v>-27</v>
      </c>
      <c r="K16" s="116">
        <v>-5.7203389830508478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0.37222163139423586</v>
      </c>
      <c r="E18" s="115">
        <v>70</v>
      </c>
      <c r="F18" s="114">
        <v>80</v>
      </c>
      <c r="G18" s="114">
        <v>75</v>
      </c>
      <c r="H18" s="114">
        <v>73</v>
      </c>
      <c r="I18" s="140">
        <v>68</v>
      </c>
      <c r="J18" s="115">
        <v>2</v>
      </c>
      <c r="K18" s="116">
        <v>2.9411764705882355</v>
      </c>
    </row>
    <row r="19" spans="1:11" ht="14.1" customHeight="1" x14ac:dyDescent="0.2">
      <c r="A19" s="306" t="s">
        <v>235</v>
      </c>
      <c r="B19" s="307" t="s">
        <v>236</v>
      </c>
      <c r="C19" s="308"/>
      <c r="D19" s="113">
        <v>0.21801552695948101</v>
      </c>
      <c r="E19" s="115">
        <v>41</v>
      </c>
      <c r="F19" s="114">
        <v>50</v>
      </c>
      <c r="G19" s="114">
        <v>50</v>
      </c>
      <c r="H19" s="114">
        <v>48</v>
      </c>
      <c r="I19" s="140">
        <v>46</v>
      </c>
      <c r="J19" s="115">
        <v>-5</v>
      </c>
      <c r="K19" s="116">
        <v>-10.869565217391305</v>
      </c>
    </row>
    <row r="20" spans="1:11" ht="14.1" customHeight="1" x14ac:dyDescent="0.2">
      <c r="A20" s="306">
        <v>12</v>
      </c>
      <c r="B20" s="307" t="s">
        <v>237</v>
      </c>
      <c r="C20" s="308"/>
      <c r="D20" s="113">
        <v>1.483569073699883</v>
      </c>
      <c r="E20" s="115">
        <v>279</v>
      </c>
      <c r="F20" s="114">
        <v>258</v>
      </c>
      <c r="G20" s="114">
        <v>276</v>
      </c>
      <c r="H20" s="114">
        <v>282</v>
      </c>
      <c r="I20" s="140">
        <v>272</v>
      </c>
      <c r="J20" s="115">
        <v>7</v>
      </c>
      <c r="K20" s="116">
        <v>2.5735294117647061</v>
      </c>
    </row>
    <row r="21" spans="1:11" ht="14.1" customHeight="1" x14ac:dyDescent="0.2">
      <c r="A21" s="306">
        <v>21</v>
      </c>
      <c r="B21" s="307" t="s">
        <v>238</v>
      </c>
      <c r="C21" s="308"/>
      <c r="D21" s="113">
        <v>9.0396681910028712E-2</v>
      </c>
      <c r="E21" s="115">
        <v>17</v>
      </c>
      <c r="F21" s="114">
        <v>17</v>
      </c>
      <c r="G21" s="114">
        <v>17</v>
      </c>
      <c r="H21" s="114">
        <v>18</v>
      </c>
      <c r="I21" s="140">
        <v>18</v>
      </c>
      <c r="J21" s="115">
        <v>-1</v>
      </c>
      <c r="K21" s="116">
        <v>-5.5555555555555554</v>
      </c>
    </row>
    <row r="22" spans="1:11" ht="14.1" customHeight="1" x14ac:dyDescent="0.2">
      <c r="A22" s="306">
        <v>22</v>
      </c>
      <c r="B22" s="307" t="s">
        <v>239</v>
      </c>
      <c r="C22" s="308"/>
      <c r="D22" s="113">
        <v>0.23396788259066256</v>
      </c>
      <c r="E22" s="115">
        <v>44</v>
      </c>
      <c r="F22" s="114">
        <v>54</v>
      </c>
      <c r="G22" s="114">
        <v>47</v>
      </c>
      <c r="H22" s="114">
        <v>45</v>
      </c>
      <c r="I22" s="140">
        <v>44</v>
      </c>
      <c r="J22" s="115">
        <v>0</v>
      </c>
      <c r="K22" s="116">
        <v>0</v>
      </c>
    </row>
    <row r="23" spans="1:11" ht="14.1" customHeight="1" x14ac:dyDescent="0.2">
      <c r="A23" s="306">
        <v>23</v>
      </c>
      <c r="B23" s="307" t="s">
        <v>240</v>
      </c>
      <c r="C23" s="308"/>
      <c r="D23" s="113">
        <v>0.3030947569924492</v>
      </c>
      <c r="E23" s="115">
        <v>57</v>
      </c>
      <c r="F23" s="114">
        <v>67</v>
      </c>
      <c r="G23" s="114">
        <v>66</v>
      </c>
      <c r="H23" s="114">
        <v>60</v>
      </c>
      <c r="I23" s="140">
        <v>60</v>
      </c>
      <c r="J23" s="115">
        <v>-3</v>
      </c>
      <c r="K23" s="116">
        <v>-5</v>
      </c>
    </row>
    <row r="24" spans="1:11" ht="14.1" customHeight="1" x14ac:dyDescent="0.2">
      <c r="A24" s="306">
        <v>24</v>
      </c>
      <c r="B24" s="307" t="s">
        <v>241</v>
      </c>
      <c r="C24" s="308"/>
      <c r="D24" s="113">
        <v>0.72849090715729026</v>
      </c>
      <c r="E24" s="115">
        <v>137</v>
      </c>
      <c r="F24" s="114">
        <v>158</v>
      </c>
      <c r="G24" s="114">
        <v>167</v>
      </c>
      <c r="H24" s="114">
        <v>180</v>
      </c>
      <c r="I24" s="140">
        <v>178</v>
      </c>
      <c r="J24" s="115">
        <v>-41</v>
      </c>
      <c r="K24" s="116">
        <v>-23.033707865168541</v>
      </c>
    </row>
    <row r="25" spans="1:11" ht="14.1" customHeight="1" x14ac:dyDescent="0.2">
      <c r="A25" s="306">
        <v>25</v>
      </c>
      <c r="B25" s="307" t="s">
        <v>242</v>
      </c>
      <c r="C25" s="308"/>
      <c r="D25" s="113">
        <v>0.97841114537913432</v>
      </c>
      <c r="E25" s="115">
        <v>184</v>
      </c>
      <c r="F25" s="114">
        <v>182</v>
      </c>
      <c r="G25" s="114">
        <v>177</v>
      </c>
      <c r="H25" s="114">
        <v>173</v>
      </c>
      <c r="I25" s="140">
        <v>176</v>
      </c>
      <c r="J25" s="115">
        <v>8</v>
      </c>
      <c r="K25" s="116">
        <v>4.5454545454545459</v>
      </c>
    </row>
    <row r="26" spans="1:11" ht="14.1" customHeight="1" x14ac:dyDescent="0.2">
      <c r="A26" s="306">
        <v>26</v>
      </c>
      <c r="B26" s="307" t="s">
        <v>243</v>
      </c>
      <c r="C26" s="308"/>
      <c r="D26" s="113">
        <v>0.43071360204190151</v>
      </c>
      <c r="E26" s="115">
        <v>81</v>
      </c>
      <c r="F26" s="114">
        <v>87</v>
      </c>
      <c r="G26" s="114">
        <v>78</v>
      </c>
      <c r="H26" s="114">
        <v>81</v>
      </c>
      <c r="I26" s="140">
        <v>83</v>
      </c>
      <c r="J26" s="115">
        <v>-2</v>
      </c>
      <c r="K26" s="116">
        <v>-2.4096385542168677</v>
      </c>
    </row>
    <row r="27" spans="1:11" ht="14.1" customHeight="1" x14ac:dyDescent="0.2">
      <c r="A27" s="306">
        <v>27</v>
      </c>
      <c r="B27" s="307" t="s">
        <v>244</v>
      </c>
      <c r="C27" s="308"/>
      <c r="D27" s="113">
        <v>0.54769754333723275</v>
      </c>
      <c r="E27" s="115">
        <v>103</v>
      </c>
      <c r="F27" s="114">
        <v>92</v>
      </c>
      <c r="G27" s="114">
        <v>98</v>
      </c>
      <c r="H27" s="114">
        <v>90</v>
      </c>
      <c r="I27" s="140">
        <v>94</v>
      </c>
      <c r="J27" s="115">
        <v>9</v>
      </c>
      <c r="K27" s="116">
        <v>9.5744680851063837</v>
      </c>
    </row>
    <row r="28" spans="1:11" ht="14.1" customHeight="1" x14ac:dyDescent="0.2">
      <c r="A28" s="306">
        <v>28</v>
      </c>
      <c r="B28" s="307" t="s">
        <v>245</v>
      </c>
      <c r="C28" s="308"/>
      <c r="D28" s="113">
        <v>0.19674571945123898</v>
      </c>
      <c r="E28" s="115">
        <v>37</v>
      </c>
      <c r="F28" s="114">
        <v>42</v>
      </c>
      <c r="G28" s="114">
        <v>39</v>
      </c>
      <c r="H28" s="114">
        <v>45</v>
      </c>
      <c r="I28" s="140">
        <v>42</v>
      </c>
      <c r="J28" s="115">
        <v>-5</v>
      </c>
      <c r="K28" s="116">
        <v>-11.904761904761905</v>
      </c>
    </row>
    <row r="29" spans="1:11" ht="14.1" customHeight="1" x14ac:dyDescent="0.2">
      <c r="A29" s="306">
        <v>29</v>
      </c>
      <c r="B29" s="307" t="s">
        <v>246</v>
      </c>
      <c r="C29" s="308"/>
      <c r="D29" s="113">
        <v>2.3024566627672018</v>
      </c>
      <c r="E29" s="115">
        <v>433</v>
      </c>
      <c r="F29" s="114">
        <v>457</v>
      </c>
      <c r="G29" s="114">
        <v>450</v>
      </c>
      <c r="H29" s="114">
        <v>462</v>
      </c>
      <c r="I29" s="140">
        <v>445</v>
      </c>
      <c r="J29" s="115">
        <v>-12</v>
      </c>
      <c r="K29" s="116">
        <v>-2.696629213483146</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1.8451558013399978</v>
      </c>
      <c r="E31" s="115">
        <v>347</v>
      </c>
      <c r="F31" s="114">
        <v>355</v>
      </c>
      <c r="G31" s="114">
        <v>350</v>
      </c>
      <c r="H31" s="114">
        <v>366</v>
      </c>
      <c r="I31" s="140">
        <v>345</v>
      </c>
      <c r="J31" s="115">
        <v>2</v>
      </c>
      <c r="K31" s="116">
        <v>0.57971014492753625</v>
      </c>
    </row>
    <row r="32" spans="1:11" ht="14.1" customHeight="1" x14ac:dyDescent="0.2">
      <c r="A32" s="306">
        <v>31</v>
      </c>
      <c r="B32" s="307" t="s">
        <v>251</v>
      </c>
      <c r="C32" s="308"/>
      <c r="D32" s="113">
        <v>0.10634903754121025</v>
      </c>
      <c r="E32" s="115">
        <v>20</v>
      </c>
      <c r="F32" s="114">
        <v>22</v>
      </c>
      <c r="G32" s="114">
        <v>22</v>
      </c>
      <c r="H32" s="114">
        <v>23</v>
      </c>
      <c r="I32" s="140">
        <v>23</v>
      </c>
      <c r="J32" s="115">
        <v>-3</v>
      </c>
      <c r="K32" s="116">
        <v>-13.043478260869565</v>
      </c>
    </row>
    <row r="33" spans="1:11" ht="14.1" customHeight="1" x14ac:dyDescent="0.2">
      <c r="A33" s="306">
        <v>32</v>
      </c>
      <c r="B33" s="307" t="s">
        <v>252</v>
      </c>
      <c r="C33" s="308"/>
      <c r="D33" s="113">
        <v>0.63809422524726156</v>
      </c>
      <c r="E33" s="115">
        <v>120</v>
      </c>
      <c r="F33" s="114">
        <v>120</v>
      </c>
      <c r="G33" s="114">
        <v>103</v>
      </c>
      <c r="H33" s="114">
        <v>100</v>
      </c>
      <c r="I33" s="140">
        <v>99</v>
      </c>
      <c r="J33" s="115">
        <v>21</v>
      </c>
      <c r="K33" s="116">
        <v>21.212121212121211</v>
      </c>
    </row>
    <row r="34" spans="1:11" ht="14.1" customHeight="1" x14ac:dyDescent="0.2">
      <c r="A34" s="306">
        <v>33</v>
      </c>
      <c r="B34" s="307" t="s">
        <v>253</v>
      </c>
      <c r="C34" s="308"/>
      <c r="D34" s="113">
        <v>0.36690417951717536</v>
      </c>
      <c r="E34" s="115">
        <v>69</v>
      </c>
      <c r="F34" s="114">
        <v>73</v>
      </c>
      <c r="G34" s="114">
        <v>70</v>
      </c>
      <c r="H34" s="114">
        <v>73</v>
      </c>
      <c r="I34" s="140">
        <v>68</v>
      </c>
      <c r="J34" s="115">
        <v>1</v>
      </c>
      <c r="K34" s="116">
        <v>1.4705882352941178</v>
      </c>
    </row>
    <row r="35" spans="1:11" ht="14.1" customHeight="1" x14ac:dyDescent="0.2">
      <c r="A35" s="306">
        <v>34</v>
      </c>
      <c r="B35" s="307" t="s">
        <v>254</v>
      </c>
      <c r="C35" s="308"/>
      <c r="D35" s="113">
        <v>4.1316601084760185</v>
      </c>
      <c r="E35" s="115">
        <v>777</v>
      </c>
      <c r="F35" s="114">
        <v>781</v>
      </c>
      <c r="G35" s="114">
        <v>790</v>
      </c>
      <c r="H35" s="114">
        <v>698</v>
      </c>
      <c r="I35" s="140">
        <v>681</v>
      </c>
      <c r="J35" s="115">
        <v>96</v>
      </c>
      <c r="K35" s="116">
        <v>14.096916299559471</v>
      </c>
    </row>
    <row r="36" spans="1:11" ht="14.1" customHeight="1" x14ac:dyDescent="0.2">
      <c r="A36" s="306">
        <v>41</v>
      </c>
      <c r="B36" s="307" t="s">
        <v>255</v>
      </c>
      <c r="C36" s="308"/>
      <c r="D36" s="113">
        <v>0.10103158566414974</v>
      </c>
      <c r="E36" s="115">
        <v>19</v>
      </c>
      <c r="F36" s="114">
        <v>15</v>
      </c>
      <c r="G36" s="114">
        <v>15</v>
      </c>
      <c r="H36" s="114">
        <v>14</v>
      </c>
      <c r="I36" s="140">
        <v>14</v>
      </c>
      <c r="J36" s="115">
        <v>5</v>
      </c>
      <c r="K36" s="116">
        <v>35.714285714285715</v>
      </c>
    </row>
    <row r="37" spans="1:11" ht="14.1" customHeight="1" x14ac:dyDescent="0.2">
      <c r="A37" s="306">
        <v>42</v>
      </c>
      <c r="B37" s="307" t="s">
        <v>256</v>
      </c>
      <c r="C37" s="308"/>
      <c r="D37" s="113">
        <v>0.13825374880357333</v>
      </c>
      <c r="E37" s="115">
        <v>26</v>
      </c>
      <c r="F37" s="114">
        <v>29</v>
      </c>
      <c r="G37" s="114">
        <v>29</v>
      </c>
      <c r="H37" s="114">
        <v>28</v>
      </c>
      <c r="I37" s="140">
        <v>31</v>
      </c>
      <c r="J37" s="115">
        <v>-5</v>
      </c>
      <c r="K37" s="116">
        <v>-16.129032258064516</v>
      </c>
    </row>
    <row r="38" spans="1:11" ht="14.1" customHeight="1" x14ac:dyDescent="0.2">
      <c r="A38" s="306">
        <v>43</v>
      </c>
      <c r="B38" s="307" t="s">
        <v>257</v>
      </c>
      <c r="C38" s="308"/>
      <c r="D38" s="113">
        <v>0.37753908327129637</v>
      </c>
      <c r="E38" s="115">
        <v>71</v>
      </c>
      <c r="F38" s="114">
        <v>72</v>
      </c>
      <c r="G38" s="114">
        <v>68</v>
      </c>
      <c r="H38" s="114">
        <v>72</v>
      </c>
      <c r="I38" s="140">
        <v>78</v>
      </c>
      <c r="J38" s="115">
        <v>-7</v>
      </c>
      <c r="K38" s="116">
        <v>-8.9743589743589745</v>
      </c>
    </row>
    <row r="39" spans="1:11" ht="14.1" customHeight="1" x14ac:dyDescent="0.2">
      <c r="A39" s="306">
        <v>51</v>
      </c>
      <c r="B39" s="307" t="s">
        <v>258</v>
      </c>
      <c r="C39" s="308"/>
      <c r="D39" s="113">
        <v>20.615760927363606</v>
      </c>
      <c r="E39" s="115">
        <v>3877</v>
      </c>
      <c r="F39" s="114">
        <v>3866</v>
      </c>
      <c r="G39" s="114">
        <v>3834</v>
      </c>
      <c r="H39" s="114">
        <v>3764</v>
      </c>
      <c r="I39" s="140">
        <v>3819</v>
      </c>
      <c r="J39" s="115">
        <v>58</v>
      </c>
      <c r="K39" s="116">
        <v>1.5187221785807803</v>
      </c>
    </row>
    <row r="40" spans="1:11" ht="14.1" customHeight="1" x14ac:dyDescent="0.2">
      <c r="A40" s="306" t="s">
        <v>259</v>
      </c>
      <c r="B40" s="307" t="s">
        <v>260</v>
      </c>
      <c r="C40" s="308"/>
      <c r="D40" s="113">
        <v>20.413697756035308</v>
      </c>
      <c r="E40" s="115">
        <v>3839</v>
      </c>
      <c r="F40" s="114">
        <v>3830</v>
      </c>
      <c r="G40" s="114">
        <v>3797</v>
      </c>
      <c r="H40" s="114">
        <v>3727</v>
      </c>
      <c r="I40" s="140">
        <v>3781</v>
      </c>
      <c r="J40" s="115">
        <v>58</v>
      </c>
      <c r="K40" s="116">
        <v>1.5339857180640042</v>
      </c>
    </row>
    <row r="41" spans="1:11" ht="14.1" customHeight="1" x14ac:dyDescent="0.2">
      <c r="A41" s="306"/>
      <c r="B41" s="307" t="s">
        <v>261</v>
      </c>
      <c r="C41" s="308"/>
      <c r="D41" s="113">
        <v>6.1203871104966501</v>
      </c>
      <c r="E41" s="115">
        <v>1151</v>
      </c>
      <c r="F41" s="114">
        <v>1169</v>
      </c>
      <c r="G41" s="114">
        <v>1166</v>
      </c>
      <c r="H41" s="114">
        <v>1195</v>
      </c>
      <c r="I41" s="140">
        <v>1247</v>
      </c>
      <c r="J41" s="115">
        <v>-96</v>
      </c>
      <c r="K41" s="116">
        <v>-7.6984763432237369</v>
      </c>
    </row>
    <row r="42" spans="1:11" ht="14.1" customHeight="1" x14ac:dyDescent="0.2">
      <c r="A42" s="306">
        <v>52</v>
      </c>
      <c r="B42" s="307" t="s">
        <v>262</v>
      </c>
      <c r="C42" s="308"/>
      <c r="D42" s="113">
        <v>4.8016590449856427</v>
      </c>
      <c r="E42" s="115">
        <v>903</v>
      </c>
      <c r="F42" s="114">
        <v>914</v>
      </c>
      <c r="G42" s="114">
        <v>881</v>
      </c>
      <c r="H42" s="114">
        <v>876</v>
      </c>
      <c r="I42" s="140">
        <v>864</v>
      </c>
      <c r="J42" s="115">
        <v>39</v>
      </c>
      <c r="K42" s="116">
        <v>4.5138888888888893</v>
      </c>
    </row>
    <row r="43" spans="1:11" ht="14.1" customHeight="1" x14ac:dyDescent="0.2">
      <c r="A43" s="306" t="s">
        <v>263</v>
      </c>
      <c r="B43" s="307" t="s">
        <v>264</v>
      </c>
      <c r="C43" s="308"/>
      <c r="D43" s="113">
        <v>4.7378496224609163</v>
      </c>
      <c r="E43" s="115">
        <v>891</v>
      </c>
      <c r="F43" s="114">
        <v>902</v>
      </c>
      <c r="G43" s="114">
        <v>867</v>
      </c>
      <c r="H43" s="114">
        <v>864</v>
      </c>
      <c r="I43" s="140">
        <v>850</v>
      </c>
      <c r="J43" s="115">
        <v>41</v>
      </c>
      <c r="K43" s="116">
        <v>4.8235294117647056</v>
      </c>
    </row>
    <row r="44" spans="1:11" ht="14.1" customHeight="1" x14ac:dyDescent="0.2">
      <c r="A44" s="306">
        <v>53</v>
      </c>
      <c r="B44" s="307" t="s">
        <v>265</v>
      </c>
      <c r="C44" s="308"/>
      <c r="D44" s="113">
        <v>2.334361374029565</v>
      </c>
      <c r="E44" s="115">
        <v>439</v>
      </c>
      <c r="F44" s="114">
        <v>450</v>
      </c>
      <c r="G44" s="114">
        <v>461</v>
      </c>
      <c r="H44" s="114">
        <v>415</v>
      </c>
      <c r="I44" s="140">
        <v>423</v>
      </c>
      <c r="J44" s="115">
        <v>16</v>
      </c>
      <c r="K44" s="116">
        <v>3.7825059101654848</v>
      </c>
    </row>
    <row r="45" spans="1:11" ht="14.1" customHeight="1" x14ac:dyDescent="0.2">
      <c r="A45" s="306" t="s">
        <v>266</v>
      </c>
      <c r="B45" s="307" t="s">
        <v>267</v>
      </c>
      <c r="C45" s="308"/>
      <c r="D45" s="113">
        <v>2.2918217590130809</v>
      </c>
      <c r="E45" s="115">
        <v>431</v>
      </c>
      <c r="F45" s="114">
        <v>440</v>
      </c>
      <c r="G45" s="114">
        <v>450</v>
      </c>
      <c r="H45" s="114">
        <v>405</v>
      </c>
      <c r="I45" s="140">
        <v>415</v>
      </c>
      <c r="J45" s="115">
        <v>16</v>
      </c>
      <c r="K45" s="116">
        <v>3.8554216867469879</v>
      </c>
    </row>
    <row r="46" spans="1:11" ht="14.1" customHeight="1" x14ac:dyDescent="0.2">
      <c r="A46" s="306">
        <v>54</v>
      </c>
      <c r="B46" s="307" t="s">
        <v>268</v>
      </c>
      <c r="C46" s="308"/>
      <c r="D46" s="113">
        <v>15.064341167712433</v>
      </c>
      <c r="E46" s="115">
        <v>2833</v>
      </c>
      <c r="F46" s="114">
        <v>2879</v>
      </c>
      <c r="G46" s="114">
        <v>2901</v>
      </c>
      <c r="H46" s="114">
        <v>2843</v>
      </c>
      <c r="I46" s="140">
        <v>2849</v>
      </c>
      <c r="J46" s="115">
        <v>-16</v>
      </c>
      <c r="K46" s="116">
        <v>-0.5616005616005616</v>
      </c>
    </row>
    <row r="47" spans="1:11" ht="14.1" customHeight="1" x14ac:dyDescent="0.2">
      <c r="A47" s="306">
        <v>61</v>
      </c>
      <c r="B47" s="307" t="s">
        <v>269</v>
      </c>
      <c r="C47" s="308"/>
      <c r="D47" s="113">
        <v>0.54769754333723275</v>
      </c>
      <c r="E47" s="115">
        <v>103</v>
      </c>
      <c r="F47" s="114">
        <v>105</v>
      </c>
      <c r="G47" s="114">
        <v>109</v>
      </c>
      <c r="H47" s="114">
        <v>123</v>
      </c>
      <c r="I47" s="140">
        <v>113</v>
      </c>
      <c r="J47" s="115">
        <v>-10</v>
      </c>
      <c r="K47" s="116">
        <v>-8.8495575221238933</v>
      </c>
    </row>
    <row r="48" spans="1:11" ht="14.1" customHeight="1" x14ac:dyDescent="0.2">
      <c r="A48" s="306">
        <v>62</v>
      </c>
      <c r="B48" s="307" t="s">
        <v>270</v>
      </c>
      <c r="C48" s="308"/>
      <c r="D48" s="113">
        <v>7.7422099330001064</v>
      </c>
      <c r="E48" s="115">
        <v>1456</v>
      </c>
      <c r="F48" s="114">
        <v>1571</v>
      </c>
      <c r="G48" s="114">
        <v>1527</v>
      </c>
      <c r="H48" s="114">
        <v>1527</v>
      </c>
      <c r="I48" s="140">
        <v>1471</v>
      </c>
      <c r="J48" s="115">
        <v>-15</v>
      </c>
      <c r="K48" s="116">
        <v>-1.0197144799456153</v>
      </c>
    </row>
    <row r="49" spans="1:11" ht="14.1" customHeight="1" x14ac:dyDescent="0.2">
      <c r="A49" s="306">
        <v>63</v>
      </c>
      <c r="B49" s="307" t="s">
        <v>271</v>
      </c>
      <c r="C49" s="308"/>
      <c r="D49" s="113">
        <v>11.230458364351803</v>
      </c>
      <c r="E49" s="115">
        <v>2112</v>
      </c>
      <c r="F49" s="114">
        <v>2425</v>
      </c>
      <c r="G49" s="114">
        <v>2442</v>
      </c>
      <c r="H49" s="114">
        <v>2537</v>
      </c>
      <c r="I49" s="140">
        <v>2312</v>
      </c>
      <c r="J49" s="115">
        <v>-200</v>
      </c>
      <c r="K49" s="116">
        <v>-8.6505190311418687</v>
      </c>
    </row>
    <row r="50" spans="1:11" ht="14.1" customHeight="1" x14ac:dyDescent="0.2">
      <c r="A50" s="306" t="s">
        <v>272</v>
      </c>
      <c r="B50" s="307" t="s">
        <v>273</v>
      </c>
      <c r="C50" s="308"/>
      <c r="D50" s="113">
        <v>0.43071360204190151</v>
      </c>
      <c r="E50" s="115">
        <v>81</v>
      </c>
      <c r="F50" s="114">
        <v>93</v>
      </c>
      <c r="G50" s="114">
        <v>86</v>
      </c>
      <c r="H50" s="114">
        <v>71</v>
      </c>
      <c r="I50" s="140">
        <v>71</v>
      </c>
      <c r="J50" s="115">
        <v>10</v>
      </c>
      <c r="K50" s="116">
        <v>14.084507042253522</v>
      </c>
    </row>
    <row r="51" spans="1:11" ht="14.1" customHeight="1" x14ac:dyDescent="0.2">
      <c r="A51" s="306" t="s">
        <v>274</v>
      </c>
      <c r="B51" s="307" t="s">
        <v>275</v>
      </c>
      <c r="C51" s="308"/>
      <c r="D51" s="113">
        <v>8.5823673295756677</v>
      </c>
      <c r="E51" s="115">
        <v>1614</v>
      </c>
      <c r="F51" s="114">
        <v>1875</v>
      </c>
      <c r="G51" s="114">
        <v>1898</v>
      </c>
      <c r="H51" s="114">
        <v>2003</v>
      </c>
      <c r="I51" s="140">
        <v>1778</v>
      </c>
      <c r="J51" s="115">
        <v>-164</v>
      </c>
      <c r="K51" s="116">
        <v>-9.2238470191226103</v>
      </c>
    </row>
    <row r="52" spans="1:11" ht="14.1" customHeight="1" x14ac:dyDescent="0.2">
      <c r="A52" s="306">
        <v>71</v>
      </c>
      <c r="B52" s="307" t="s">
        <v>276</v>
      </c>
      <c r="C52" s="308"/>
      <c r="D52" s="113">
        <v>9.5607784749548017</v>
      </c>
      <c r="E52" s="115">
        <v>1798</v>
      </c>
      <c r="F52" s="114">
        <v>1905</v>
      </c>
      <c r="G52" s="114">
        <v>1773</v>
      </c>
      <c r="H52" s="114">
        <v>1835</v>
      </c>
      <c r="I52" s="140">
        <v>1821</v>
      </c>
      <c r="J52" s="115">
        <v>-23</v>
      </c>
      <c r="K52" s="116">
        <v>-1.2630422844590885</v>
      </c>
    </row>
    <row r="53" spans="1:11" ht="14.1" customHeight="1" x14ac:dyDescent="0.2">
      <c r="A53" s="306" t="s">
        <v>277</v>
      </c>
      <c r="B53" s="307" t="s">
        <v>278</v>
      </c>
      <c r="C53" s="308"/>
      <c r="D53" s="113">
        <v>1.0209507603956185</v>
      </c>
      <c r="E53" s="115">
        <v>192</v>
      </c>
      <c r="F53" s="114">
        <v>181</v>
      </c>
      <c r="G53" s="114">
        <v>182</v>
      </c>
      <c r="H53" s="114">
        <v>181</v>
      </c>
      <c r="I53" s="140">
        <v>176</v>
      </c>
      <c r="J53" s="115">
        <v>16</v>
      </c>
      <c r="K53" s="116">
        <v>9.0909090909090917</v>
      </c>
    </row>
    <row r="54" spans="1:11" ht="14.1" customHeight="1" x14ac:dyDescent="0.2">
      <c r="A54" s="306" t="s">
        <v>279</v>
      </c>
      <c r="B54" s="307" t="s">
        <v>280</v>
      </c>
      <c r="C54" s="308"/>
      <c r="D54" s="113">
        <v>8.1888758906731898</v>
      </c>
      <c r="E54" s="115">
        <v>1540</v>
      </c>
      <c r="F54" s="114">
        <v>1666</v>
      </c>
      <c r="G54" s="114">
        <v>1539</v>
      </c>
      <c r="H54" s="114">
        <v>1599</v>
      </c>
      <c r="I54" s="140">
        <v>1589</v>
      </c>
      <c r="J54" s="115">
        <v>-49</v>
      </c>
      <c r="K54" s="116">
        <v>-3.0837004405286343</v>
      </c>
    </row>
    <row r="55" spans="1:11" ht="14.1" customHeight="1" x14ac:dyDescent="0.2">
      <c r="A55" s="306">
        <v>72</v>
      </c>
      <c r="B55" s="307" t="s">
        <v>281</v>
      </c>
      <c r="C55" s="308"/>
      <c r="D55" s="113">
        <v>1.0741252791662235</v>
      </c>
      <c r="E55" s="115">
        <v>202</v>
      </c>
      <c r="F55" s="114">
        <v>210</v>
      </c>
      <c r="G55" s="114">
        <v>211</v>
      </c>
      <c r="H55" s="114">
        <v>199</v>
      </c>
      <c r="I55" s="140">
        <v>207</v>
      </c>
      <c r="J55" s="115">
        <v>-5</v>
      </c>
      <c r="K55" s="116">
        <v>-2.4154589371980677</v>
      </c>
    </row>
    <row r="56" spans="1:11" ht="14.1" customHeight="1" x14ac:dyDescent="0.2">
      <c r="A56" s="306" t="s">
        <v>282</v>
      </c>
      <c r="B56" s="307" t="s">
        <v>283</v>
      </c>
      <c r="C56" s="308"/>
      <c r="D56" s="113">
        <v>0.19142826757417844</v>
      </c>
      <c r="E56" s="115">
        <v>36</v>
      </c>
      <c r="F56" s="114">
        <v>36</v>
      </c>
      <c r="G56" s="114">
        <v>34</v>
      </c>
      <c r="H56" s="114">
        <v>31</v>
      </c>
      <c r="I56" s="140">
        <v>34</v>
      </c>
      <c r="J56" s="115">
        <v>2</v>
      </c>
      <c r="K56" s="116">
        <v>5.882352941176471</v>
      </c>
    </row>
    <row r="57" spans="1:11" ht="14.1" customHeight="1" x14ac:dyDescent="0.2">
      <c r="A57" s="306" t="s">
        <v>284</v>
      </c>
      <c r="B57" s="307" t="s">
        <v>285</v>
      </c>
      <c r="C57" s="308"/>
      <c r="D57" s="113">
        <v>0.66468148463256405</v>
      </c>
      <c r="E57" s="115">
        <v>125</v>
      </c>
      <c r="F57" s="114">
        <v>129</v>
      </c>
      <c r="G57" s="114">
        <v>137</v>
      </c>
      <c r="H57" s="114">
        <v>134</v>
      </c>
      <c r="I57" s="140">
        <v>136</v>
      </c>
      <c r="J57" s="115">
        <v>-11</v>
      </c>
      <c r="K57" s="116">
        <v>-8.0882352941176467</v>
      </c>
    </row>
    <row r="58" spans="1:11" ht="14.1" customHeight="1" x14ac:dyDescent="0.2">
      <c r="A58" s="306">
        <v>73</v>
      </c>
      <c r="B58" s="307" t="s">
        <v>286</v>
      </c>
      <c r="C58" s="308"/>
      <c r="D58" s="113">
        <v>0.82420504094437941</v>
      </c>
      <c r="E58" s="115">
        <v>155</v>
      </c>
      <c r="F58" s="114">
        <v>147</v>
      </c>
      <c r="G58" s="114">
        <v>196</v>
      </c>
      <c r="H58" s="114">
        <v>195</v>
      </c>
      <c r="I58" s="140">
        <v>148</v>
      </c>
      <c r="J58" s="115">
        <v>7</v>
      </c>
      <c r="K58" s="116">
        <v>4.7297297297297298</v>
      </c>
    </row>
    <row r="59" spans="1:11" ht="14.1" customHeight="1" x14ac:dyDescent="0.2">
      <c r="A59" s="306" t="s">
        <v>287</v>
      </c>
      <c r="B59" s="307" t="s">
        <v>288</v>
      </c>
      <c r="C59" s="308"/>
      <c r="D59" s="113">
        <v>0.52111028395193026</v>
      </c>
      <c r="E59" s="115">
        <v>98</v>
      </c>
      <c r="F59" s="114">
        <v>88</v>
      </c>
      <c r="G59" s="114">
        <v>103</v>
      </c>
      <c r="H59" s="114">
        <v>103</v>
      </c>
      <c r="I59" s="140">
        <v>81</v>
      </c>
      <c r="J59" s="115">
        <v>17</v>
      </c>
      <c r="K59" s="116">
        <v>20.987654320987655</v>
      </c>
    </row>
    <row r="60" spans="1:11" ht="14.1" customHeight="1" x14ac:dyDescent="0.2">
      <c r="A60" s="306">
        <v>81</v>
      </c>
      <c r="B60" s="307" t="s">
        <v>289</v>
      </c>
      <c r="C60" s="308"/>
      <c r="D60" s="113">
        <v>2.770392427948527</v>
      </c>
      <c r="E60" s="115">
        <v>521</v>
      </c>
      <c r="F60" s="114">
        <v>527</v>
      </c>
      <c r="G60" s="114">
        <v>528</v>
      </c>
      <c r="H60" s="114">
        <v>533</v>
      </c>
      <c r="I60" s="140">
        <v>496</v>
      </c>
      <c r="J60" s="115">
        <v>25</v>
      </c>
      <c r="K60" s="116">
        <v>5.040322580645161</v>
      </c>
    </row>
    <row r="61" spans="1:11" ht="14.1" customHeight="1" x14ac:dyDescent="0.2">
      <c r="A61" s="306" t="s">
        <v>290</v>
      </c>
      <c r="B61" s="307" t="s">
        <v>291</v>
      </c>
      <c r="C61" s="308"/>
      <c r="D61" s="113">
        <v>1.3719025842816122</v>
      </c>
      <c r="E61" s="115">
        <v>258</v>
      </c>
      <c r="F61" s="114">
        <v>255</v>
      </c>
      <c r="G61" s="114">
        <v>244</v>
      </c>
      <c r="H61" s="114">
        <v>244</v>
      </c>
      <c r="I61" s="140">
        <v>233</v>
      </c>
      <c r="J61" s="115">
        <v>25</v>
      </c>
      <c r="K61" s="116">
        <v>10.729613733905579</v>
      </c>
    </row>
    <row r="62" spans="1:11" ht="14.1" customHeight="1" x14ac:dyDescent="0.2">
      <c r="A62" s="306" t="s">
        <v>292</v>
      </c>
      <c r="B62" s="307" t="s">
        <v>293</v>
      </c>
      <c r="C62" s="308"/>
      <c r="D62" s="113">
        <v>0.70190364777198766</v>
      </c>
      <c r="E62" s="115">
        <v>132</v>
      </c>
      <c r="F62" s="114">
        <v>141</v>
      </c>
      <c r="G62" s="114">
        <v>160</v>
      </c>
      <c r="H62" s="114">
        <v>156</v>
      </c>
      <c r="I62" s="140">
        <v>125</v>
      </c>
      <c r="J62" s="115">
        <v>7</v>
      </c>
      <c r="K62" s="116">
        <v>5.6</v>
      </c>
    </row>
    <row r="63" spans="1:11" ht="14.1" customHeight="1" x14ac:dyDescent="0.2">
      <c r="A63" s="306"/>
      <c r="B63" s="307" t="s">
        <v>294</v>
      </c>
      <c r="C63" s="308"/>
      <c r="D63" s="113">
        <v>0.58491970647665636</v>
      </c>
      <c r="E63" s="115">
        <v>110</v>
      </c>
      <c r="F63" s="114">
        <v>118</v>
      </c>
      <c r="G63" s="114">
        <v>116</v>
      </c>
      <c r="H63" s="114">
        <v>114</v>
      </c>
      <c r="I63" s="140">
        <v>113</v>
      </c>
      <c r="J63" s="115">
        <v>-3</v>
      </c>
      <c r="K63" s="116">
        <v>-2.6548672566371683</v>
      </c>
    </row>
    <row r="64" spans="1:11" ht="14.1" customHeight="1" x14ac:dyDescent="0.2">
      <c r="A64" s="306" t="s">
        <v>295</v>
      </c>
      <c r="B64" s="307" t="s">
        <v>296</v>
      </c>
      <c r="C64" s="308"/>
      <c r="D64" s="113">
        <v>4.785706689354461E-2</v>
      </c>
      <c r="E64" s="115">
        <v>9</v>
      </c>
      <c r="F64" s="114">
        <v>8</v>
      </c>
      <c r="G64" s="114">
        <v>7</v>
      </c>
      <c r="H64" s="114">
        <v>8</v>
      </c>
      <c r="I64" s="140">
        <v>11</v>
      </c>
      <c r="J64" s="115">
        <v>-2</v>
      </c>
      <c r="K64" s="116">
        <v>-18.181818181818183</v>
      </c>
    </row>
    <row r="65" spans="1:11" ht="14.1" customHeight="1" x14ac:dyDescent="0.2">
      <c r="A65" s="306" t="s">
        <v>297</v>
      </c>
      <c r="B65" s="307" t="s">
        <v>298</v>
      </c>
      <c r="C65" s="308"/>
      <c r="D65" s="113">
        <v>0.34031692013187281</v>
      </c>
      <c r="E65" s="115">
        <v>64</v>
      </c>
      <c r="F65" s="114">
        <v>73</v>
      </c>
      <c r="G65" s="114">
        <v>68</v>
      </c>
      <c r="H65" s="114">
        <v>74</v>
      </c>
      <c r="I65" s="140">
        <v>74</v>
      </c>
      <c r="J65" s="115">
        <v>-10</v>
      </c>
      <c r="K65" s="116">
        <v>-13.513513513513514</v>
      </c>
    </row>
    <row r="66" spans="1:11" ht="14.1" customHeight="1" x14ac:dyDescent="0.2">
      <c r="A66" s="306">
        <v>82</v>
      </c>
      <c r="B66" s="307" t="s">
        <v>299</v>
      </c>
      <c r="C66" s="308"/>
      <c r="D66" s="113">
        <v>1.5633308518557907</v>
      </c>
      <c r="E66" s="115">
        <v>294</v>
      </c>
      <c r="F66" s="114">
        <v>292</v>
      </c>
      <c r="G66" s="114">
        <v>294</v>
      </c>
      <c r="H66" s="114">
        <v>301</v>
      </c>
      <c r="I66" s="140">
        <v>296</v>
      </c>
      <c r="J66" s="115">
        <v>-2</v>
      </c>
      <c r="K66" s="116">
        <v>-0.67567567567567566</v>
      </c>
    </row>
    <row r="67" spans="1:11" ht="14.1" customHeight="1" x14ac:dyDescent="0.2">
      <c r="A67" s="306" t="s">
        <v>300</v>
      </c>
      <c r="B67" s="307" t="s">
        <v>301</v>
      </c>
      <c r="C67" s="308"/>
      <c r="D67" s="113">
        <v>0.73912581091141127</v>
      </c>
      <c r="E67" s="115">
        <v>139</v>
      </c>
      <c r="F67" s="114">
        <v>129</v>
      </c>
      <c r="G67" s="114">
        <v>139</v>
      </c>
      <c r="H67" s="114">
        <v>139</v>
      </c>
      <c r="I67" s="140">
        <v>141</v>
      </c>
      <c r="J67" s="115">
        <v>-2</v>
      </c>
      <c r="K67" s="116">
        <v>-1.4184397163120568</v>
      </c>
    </row>
    <row r="68" spans="1:11" ht="14.1" customHeight="1" x14ac:dyDescent="0.2">
      <c r="A68" s="306" t="s">
        <v>302</v>
      </c>
      <c r="B68" s="307" t="s">
        <v>303</v>
      </c>
      <c r="C68" s="308"/>
      <c r="D68" s="113">
        <v>0.55301499521429331</v>
      </c>
      <c r="E68" s="115">
        <v>104</v>
      </c>
      <c r="F68" s="114">
        <v>118</v>
      </c>
      <c r="G68" s="114">
        <v>113</v>
      </c>
      <c r="H68" s="114">
        <v>118</v>
      </c>
      <c r="I68" s="140">
        <v>113</v>
      </c>
      <c r="J68" s="115">
        <v>-9</v>
      </c>
      <c r="K68" s="116">
        <v>-7.9646017699115044</v>
      </c>
    </row>
    <row r="69" spans="1:11" ht="14.1" customHeight="1" x14ac:dyDescent="0.2">
      <c r="A69" s="306">
        <v>83</v>
      </c>
      <c r="B69" s="307" t="s">
        <v>304</v>
      </c>
      <c r="C69" s="308"/>
      <c r="D69" s="113">
        <v>2.0791236839306606</v>
      </c>
      <c r="E69" s="115">
        <v>391</v>
      </c>
      <c r="F69" s="114">
        <v>405</v>
      </c>
      <c r="G69" s="114">
        <v>408</v>
      </c>
      <c r="H69" s="114">
        <v>459</v>
      </c>
      <c r="I69" s="140">
        <v>443</v>
      </c>
      <c r="J69" s="115">
        <v>-52</v>
      </c>
      <c r="K69" s="116">
        <v>-11.738148984198645</v>
      </c>
    </row>
    <row r="70" spans="1:11" ht="14.1" customHeight="1" x14ac:dyDescent="0.2">
      <c r="A70" s="306" t="s">
        <v>305</v>
      </c>
      <c r="B70" s="307" t="s">
        <v>306</v>
      </c>
      <c r="C70" s="308"/>
      <c r="D70" s="113">
        <v>1.5261086887163671</v>
      </c>
      <c r="E70" s="115">
        <v>287</v>
      </c>
      <c r="F70" s="114">
        <v>302</v>
      </c>
      <c r="G70" s="114">
        <v>310</v>
      </c>
      <c r="H70" s="114">
        <v>348</v>
      </c>
      <c r="I70" s="140">
        <v>333</v>
      </c>
      <c r="J70" s="115">
        <v>-46</v>
      </c>
      <c r="K70" s="116">
        <v>-13.813813813813814</v>
      </c>
    </row>
    <row r="71" spans="1:11" ht="14.1" customHeight="1" x14ac:dyDescent="0.2">
      <c r="A71" s="306"/>
      <c r="B71" s="307" t="s">
        <v>307</v>
      </c>
      <c r="C71" s="308"/>
      <c r="D71" s="113">
        <v>0.92523662660852923</v>
      </c>
      <c r="E71" s="115">
        <v>174</v>
      </c>
      <c r="F71" s="114">
        <v>184</v>
      </c>
      <c r="G71" s="114">
        <v>185</v>
      </c>
      <c r="H71" s="114">
        <v>216</v>
      </c>
      <c r="I71" s="140">
        <v>201</v>
      </c>
      <c r="J71" s="115">
        <v>-27</v>
      </c>
      <c r="K71" s="116">
        <v>-13.432835820895523</v>
      </c>
    </row>
    <row r="72" spans="1:11" ht="14.1" customHeight="1" x14ac:dyDescent="0.2">
      <c r="A72" s="306">
        <v>84</v>
      </c>
      <c r="B72" s="307" t="s">
        <v>308</v>
      </c>
      <c r="C72" s="308"/>
      <c r="D72" s="113">
        <v>3.2436456450069127</v>
      </c>
      <c r="E72" s="115">
        <v>610</v>
      </c>
      <c r="F72" s="114">
        <v>582</v>
      </c>
      <c r="G72" s="114">
        <v>532</v>
      </c>
      <c r="H72" s="114">
        <v>536</v>
      </c>
      <c r="I72" s="140">
        <v>533</v>
      </c>
      <c r="J72" s="115">
        <v>77</v>
      </c>
      <c r="K72" s="116">
        <v>14.446529080675422</v>
      </c>
    </row>
    <row r="73" spans="1:11" ht="14.1" customHeight="1" x14ac:dyDescent="0.2">
      <c r="A73" s="306" t="s">
        <v>309</v>
      </c>
      <c r="B73" s="307" t="s">
        <v>310</v>
      </c>
      <c r="C73" s="308"/>
      <c r="D73" s="113">
        <v>0.13825374880357333</v>
      </c>
      <c r="E73" s="115">
        <v>26</v>
      </c>
      <c r="F73" s="114">
        <v>25</v>
      </c>
      <c r="G73" s="114">
        <v>26</v>
      </c>
      <c r="H73" s="114">
        <v>27</v>
      </c>
      <c r="I73" s="140">
        <v>29</v>
      </c>
      <c r="J73" s="115">
        <v>-3</v>
      </c>
      <c r="K73" s="116">
        <v>-10.344827586206897</v>
      </c>
    </row>
    <row r="74" spans="1:11" ht="14.1" customHeight="1" x14ac:dyDescent="0.2">
      <c r="A74" s="306" t="s">
        <v>311</v>
      </c>
      <c r="B74" s="307" t="s">
        <v>312</v>
      </c>
      <c r="C74" s="308"/>
      <c r="D74" s="113">
        <v>7.4444326278847173E-2</v>
      </c>
      <c r="E74" s="115">
        <v>14</v>
      </c>
      <c r="F74" s="114">
        <v>12</v>
      </c>
      <c r="G74" s="114">
        <v>13</v>
      </c>
      <c r="H74" s="114">
        <v>14</v>
      </c>
      <c r="I74" s="140">
        <v>15</v>
      </c>
      <c r="J74" s="115">
        <v>-1</v>
      </c>
      <c r="K74" s="116">
        <v>-6.666666666666667</v>
      </c>
    </row>
    <row r="75" spans="1:11" ht="14.1" customHeight="1" x14ac:dyDescent="0.2">
      <c r="A75" s="306" t="s">
        <v>313</v>
      </c>
      <c r="B75" s="307" t="s">
        <v>314</v>
      </c>
      <c r="C75" s="308"/>
      <c r="D75" s="113">
        <v>9.0396681910028712E-2</v>
      </c>
      <c r="E75" s="115">
        <v>17</v>
      </c>
      <c r="F75" s="114">
        <v>15</v>
      </c>
      <c r="G75" s="114">
        <v>15</v>
      </c>
      <c r="H75" s="114">
        <v>19</v>
      </c>
      <c r="I75" s="140">
        <v>15</v>
      </c>
      <c r="J75" s="115">
        <v>2</v>
      </c>
      <c r="K75" s="116">
        <v>13.333333333333334</v>
      </c>
    </row>
    <row r="76" spans="1:11" ht="14.1" customHeight="1" x14ac:dyDescent="0.2">
      <c r="A76" s="306">
        <v>91</v>
      </c>
      <c r="B76" s="307" t="s">
        <v>315</v>
      </c>
      <c r="C76" s="308"/>
      <c r="D76" s="113">
        <v>0.11166648941827076</v>
      </c>
      <c r="E76" s="115">
        <v>21</v>
      </c>
      <c r="F76" s="114">
        <v>23</v>
      </c>
      <c r="G76" s="114">
        <v>21</v>
      </c>
      <c r="H76" s="114">
        <v>29</v>
      </c>
      <c r="I76" s="140">
        <v>30</v>
      </c>
      <c r="J76" s="115">
        <v>-9</v>
      </c>
      <c r="K76" s="116">
        <v>-30</v>
      </c>
    </row>
    <row r="77" spans="1:11" ht="14.1" customHeight="1" x14ac:dyDescent="0.2">
      <c r="A77" s="306">
        <v>92</v>
      </c>
      <c r="B77" s="307" t="s">
        <v>316</v>
      </c>
      <c r="C77" s="308"/>
      <c r="D77" s="113">
        <v>0.32436456450069129</v>
      </c>
      <c r="E77" s="115">
        <v>61</v>
      </c>
      <c r="F77" s="114">
        <v>61</v>
      </c>
      <c r="G77" s="114">
        <v>55</v>
      </c>
      <c r="H77" s="114">
        <v>51</v>
      </c>
      <c r="I77" s="140">
        <v>57</v>
      </c>
      <c r="J77" s="115">
        <v>4</v>
      </c>
      <c r="K77" s="116">
        <v>7.0175438596491224</v>
      </c>
    </row>
    <row r="78" spans="1:11" ht="14.1" customHeight="1" x14ac:dyDescent="0.2">
      <c r="A78" s="306">
        <v>93</v>
      </c>
      <c r="B78" s="307" t="s">
        <v>317</v>
      </c>
      <c r="C78" s="308"/>
      <c r="D78" s="113" t="s">
        <v>513</v>
      </c>
      <c r="E78" s="115" t="s">
        <v>513</v>
      </c>
      <c r="F78" s="114">
        <v>17</v>
      </c>
      <c r="G78" s="114">
        <v>19</v>
      </c>
      <c r="H78" s="114">
        <v>20</v>
      </c>
      <c r="I78" s="140">
        <v>20</v>
      </c>
      <c r="J78" s="115" t="s">
        <v>513</v>
      </c>
      <c r="K78" s="116" t="s">
        <v>513</v>
      </c>
    </row>
    <row r="79" spans="1:11" ht="14.1" customHeight="1" x14ac:dyDescent="0.2">
      <c r="A79" s="306">
        <v>94</v>
      </c>
      <c r="B79" s="307" t="s">
        <v>318</v>
      </c>
      <c r="C79" s="308"/>
      <c r="D79" s="113">
        <v>0.5423800914601723</v>
      </c>
      <c r="E79" s="115">
        <v>102</v>
      </c>
      <c r="F79" s="114">
        <v>129</v>
      </c>
      <c r="G79" s="114">
        <v>129</v>
      </c>
      <c r="H79" s="114">
        <v>137</v>
      </c>
      <c r="I79" s="140">
        <v>146</v>
      </c>
      <c r="J79" s="115">
        <v>-44</v>
      </c>
      <c r="K79" s="116">
        <v>-30.136986301369863</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333</v>
      </c>
      <c r="C81" s="312"/>
      <c r="D81" s="125">
        <v>1.9568222907582686</v>
      </c>
      <c r="E81" s="143">
        <v>368</v>
      </c>
      <c r="F81" s="144">
        <v>392</v>
      </c>
      <c r="G81" s="144">
        <v>386</v>
      </c>
      <c r="H81" s="144">
        <v>390</v>
      </c>
      <c r="I81" s="145">
        <v>384</v>
      </c>
      <c r="J81" s="143">
        <v>-16</v>
      </c>
      <c r="K81" s="146">
        <v>-4.166666666666667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5804</v>
      </c>
      <c r="G12" s="536">
        <v>5301</v>
      </c>
      <c r="H12" s="536">
        <v>8139</v>
      </c>
      <c r="I12" s="536">
        <v>5533</v>
      </c>
      <c r="J12" s="537">
        <v>6672</v>
      </c>
      <c r="K12" s="538">
        <v>-868</v>
      </c>
      <c r="L12" s="349">
        <v>-13.009592326139089</v>
      </c>
    </row>
    <row r="13" spans="1:17" s="110" customFormat="1" ht="15" customHeight="1" x14ac:dyDescent="0.2">
      <c r="A13" s="350" t="s">
        <v>344</v>
      </c>
      <c r="B13" s="351" t="s">
        <v>345</v>
      </c>
      <c r="C13" s="347"/>
      <c r="D13" s="347"/>
      <c r="E13" s="348"/>
      <c r="F13" s="536">
        <v>3308</v>
      </c>
      <c r="G13" s="536">
        <v>2838</v>
      </c>
      <c r="H13" s="536">
        <v>4526</v>
      </c>
      <c r="I13" s="536">
        <v>3240</v>
      </c>
      <c r="J13" s="537">
        <v>3767</v>
      </c>
      <c r="K13" s="538">
        <v>-459</v>
      </c>
      <c r="L13" s="349">
        <v>-12.184762410406158</v>
      </c>
    </row>
    <row r="14" spans="1:17" s="110" customFormat="1" ht="22.5" customHeight="1" x14ac:dyDescent="0.2">
      <c r="A14" s="350"/>
      <c r="B14" s="351" t="s">
        <v>346</v>
      </c>
      <c r="C14" s="347"/>
      <c r="D14" s="347"/>
      <c r="E14" s="348"/>
      <c r="F14" s="536">
        <v>2496</v>
      </c>
      <c r="G14" s="536">
        <v>2463</v>
      </c>
      <c r="H14" s="536">
        <v>3613</v>
      </c>
      <c r="I14" s="536">
        <v>2293</v>
      </c>
      <c r="J14" s="537">
        <v>2905</v>
      </c>
      <c r="K14" s="538">
        <v>-409</v>
      </c>
      <c r="L14" s="349">
        <v>-14.079173838209982</v>
      </c>
    </row>
    <row r="15" spans="1:17" s="110" customFormat="1" ht="15" customHeight="1" x14ac:dyDescent="0.2">
      <c r="A15" s="350" t="s">
        <v>347</v>
      </c>
      <c r="B15" s="351" t="s">
        <v>108</v>
      </c>
      <c r="C15" s="347"/>
      <c r="D15" s="347"/>
      <c r="E15" s="348"/>
      <c r="F15" s="536">
        <v>1455</v>
      </c>
      <c r="G15" s="536">
        <v>1614</v>
      </c>
      <c r="H15" s="536">
        <v>3419</v>
      </c>
      <c r="I15" s="536">
        <v>1314</v>
      </c>
      <c r="J15" s="537">
        <v>1544</v>
      </c>
      <c r="K15" s="538">
        <v>-89</v>
      </c>
      <c r="L15" s="349">
        <v>-5.7642487046632125</v>
      </c>
    </row>
    <row r="16" spans="1:17" s="110" customFormat="1" ht="15" customHeight="1" x14ac:dyDescent="0.2">
      <c r="A16" s="350"/>
      <c r="B16" s="351" t="s">
        <v>109</v>
      </c>
      <c r="C16" s="347"/>
      <c r="D16" s="347"/>
      <c r="E16" s="348"/>
      <c r="F16" s="536">
        <v>3904</v>
      </c>
      <c r="G16" s="536">
        <v>3395</v>
      </c>
      <c r="H16" s="536">
        <v>4290</v>
      </c>
      <c r="I16" s="536">
        <v>3797</v>
      </c>
      <c r="J16" s="537">
        <v>4472</v>
      </c>
      <c r="K16" s="538">
        <v>-568</v>
      </c>
      <c r="L16" s="349">
        <v>-12.701252236135957</v>
      </c>
    </row>
    <row r="17" spans="1:12" s="110" customFormat="1" ht="15" customHeight="1" x14ac:dyDescent="0.2">
      <c r="A17" s="350"/>
      <c r="B17" s="351" t="s">
        <v>110</v>
      </c>
      <c r="C17" s="347"/>
      <c r="D17" s="347"/>
      <c r="E17" s="348"/>
      <c r="F17" s="536">
        <v>388</v>
      </c>
      <c r="G17" s="536">
        <v>243</v>
      </c>
      <c r="H17" s="536">
        <v>380</v>
      </c>
      <c r="I17" s="536">
        <v>376</v>
      </c>
      <c r="J17" s="537">
        <v>581</v>
      </c>
      <c r="K17" s="538">
        <v>-193</v>
      </c>
      <c r="L17" s="349">
        <v>-33.218588640275385</v>
      </c>
    </row>
    <row r="18" spans="1:12" s="110" customFormat="1" ht="15" customHeight="1" x14ac:dyDescent="0.2">
      <c r="A18" s="350"/>
      <c r="B18" s="351" t="s">
        <v>111</v>
      </c>
      <c r="C18" s="347"/>
      <c r="D18" s="347"/>
      <c r="E18" s="348"/>
      <c r="F18" s="536">
        <v>57</v>
      </c>
      <c r="G18" s="536">
        <v>49</v>
      </c>
      <c r="H18" s="536">
        <v>50</v>
      </c>
      <c r="I18" s="536">
        <v>46</v>
      </c>
      <c r="J18" s="537">
        <v>75</v>
      </c>
      <c r="K18" s="538">
        <v>-18</v>
      </c>
      <c r="L18" s="349">
        <v>-24</v>
      </c>
    </row>
    <row r="19" spans="1:12" s="110" customFormat="1" ht="15" customHeight="1" x14ac:dyDescent="0.2">
      <c r="A19" s="118" t="s">
        <v>113</v>
      </c>
      <c r="B19" s="119" t="s">
        <v>181</v>
      </c>
      <c r="C19" s="347"/>
      <c r="D19" s="347"/>
      <c r="E19" s="348"/>
      <c r="F19" s="536">
        <v>4227</v>
      </c>
      <c r="G19" s="536">
        <v>3733</v>
      </c>
      <c r="H19" s="536">
        <v>6309</v>
      </c>
      <c r="I19" s="536">
        <v>3972</v>
      </c>
      <c r="J19" s="537">
        <v>4792</v>
      </c>
      <c r="K19" s="538">
        <v>-565</v>
      </c>
      <c r="L19" s="349">
        <v>-11.790484140233723</v>
      </c>
    </row>
    <row r="20" spans="1:12" s="110" customFormat="1" ht="15" customHeight="1" x14ac:dyDescent="0.2">
      <c r="A20" s="118"/>
      <c r="B20" s="119" t="s">
        <v>182</v>
      </c>
      <c r="C20" s="347"/>
      <c r="D20" s="347"/>
      <c r="E20" s="348"/>
      <c r="F20" s="536">
        <v>1577</v>
      </c>
      <c r="G20" s="536">
        <v>1568</v>
      </c>
      <c r="H20" s="536">
        <v>1830</v>
      </c>
      <c r="I20" s="536">
        <v>1561</v>
      </c>
      <c r="J20" s="537">
        <v>1880</v>
      </c>
      <c r="K20" s="538">
        <v>-303</v>
      </c>
      <c r="L20" s="349">
        <v>-16.117021276595743</v>
      </c>
    </row>
    <row r="21" spans="1:12" s="110" customFormat="1" ht="15" customHeight="1" x14ac:dyDescent="0.2">
      <c r="A21" s="118" t="s">
        <v>113</v>
      </c>
      <c r="B21" s="119" t="s">
        <v>116</v>
      </c>
      <c r="C21" s="347"/>
      <c r="D21" s="347"/>
      <c r="E21" s="348"/>
      <c r="F21" s="536">
        <v>3604</v>
      </c>
      <c r="G21" s="536">
        <v>3355</v>
      </c>
      <c r="H21" s="536">
        <v>5401</v>
      </c>
      <c r="I21" s="536">
        <v>3260</v>
      </c>
      <c r="J21" s="537">
        <v>4146</v>
      </c>
      <c r="K21" s="538">
        <v>-542</v>
      </c>
      <c r="L21" s="349">
        <v>-13.072841292812349</v>
      </c>
    </row>
    <row r="22" spans="1:12" s="110" customFormat="1" ht="15" customHeight="1" x14ac:dyDescent="0.2">
      <c r="A22" s="118"/>
      <c r="B22" s="119" t="s">
        <v>117</v>
      </c>
      <c r="C22" s="347"/>
      <c r="D22" s="347"/>
      <c r="E22" s="348"/>
      <c r="F22" s="536">
        <v>2189</v>
      </c>
      <c r="G22" s="536">
        <v>1939</v>
      </c>
      <c r="H22" s="536">
        <v>2725</v>
      </c>
      <c r="I22" s="536">
        <v>2267</v>
      </c>
      <c r="J22" s="537">
        <v>2515</v>
      </c>
      <c r="K22" s="538">
        <v>-326</v>
      </c>
      <c r="L22" s="349">
        <v>-12.962226640159045</v>
      </c>
    </row>
    <row r="23" spans="1:12" s="110" customFormat="1" ht="15" customHeight="1" x14ac:dyDescent="0.2">
      <c r="A23" s="352" t="s">
        <v>347</v>
      </c>
      <c r="B23" s="353" t="s">
        <v>193</v>
      </c>
      <c r="C23" s="354"/>
      <c r="D23" s="354"/>
      <c r="E23" s="355"/>
      <c r="F23" s="539">
        <v>141</v>
      </c>
      <c r="G23" s="539">
        <v>341</v>
      </c>
      <c r="H23" s="539">
        <v>1406</v>
      </c>
      <c r="I23" s="539">
        <v>118</v>
      </c>
      <c r="J23" s="540">
        <v>109</v>
      </c>
      <c r="K23" s="541">
        <v>32</v>
      </c>
      <c r="L23" s="356">
        <v>29.357798165137616</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38.700000000000003</v>
      </c>
      <c r="G25" s="542">
        <v>40.799999999999997</v>
      </c>
      <c r="H25" s="542">
        <v>42.1</v>
      </c>
      <c r="I25" s="542">
        <v>39.700000000000003</v>
      </c>
      <c r="J25" s="542">
        <v>35.799999999999997</v>
      </c>
      <c r="K25" s="543" t="s">
        <v>349</v>
      </c>
      <c r="L25" s="364">
        <v>2.9000000000000057</v>
      </c>
    </row>
    <row r="26" spans="1:12" s="110" customFormat="1" ht="15" customHeight="1" x14ac:dyDescent="0.2">
      <c r="A26" s="365" t="s">
        <v>105</v>
      </c>
      <c r="B26" s="366" t="s">
        <v>345</v>
      </c>
      <c r="C26" s="362"/>
      <c r="D26" s="362"/>
      <c r="E26" s="363"/>
      <c r="F26" s="542">
        <v>36.299999999999997</v>
      </c>
      <c r="G26" s="542">
        <v>38.700000000000003</v>
      </c>
      <c r="H26" s="542">
        <v>39.700000000000003</v>
      </c>
      <c r="I26" s="542">
        <v>37.200000000000003</v>
      </c>
      <c r="J26" s="544">
        <v>33.9</v>
      </c>
      <c r="K26" s="543" t="s">
        <v>349</v>
      </c>
      <c r="L26" s="364">
        <v>2.3999999999999986</v>
      </c>
    </row>
    <row r="27" spans="1:12" s="110" customFormat="1" ht="15" customHeight="1" x14ac:dyDescent="0.2">
      <c r="A27" s="365"/>
      <c r="B27" s="366" t="s">
        <v>346</v>
      </c>
      <c r="C27" s="362"/>
      <c r="D27" s="362"/>
      <c r="E27" s="363"/>
      <c r="F27" s="542">
        <v>42</v>
      </c>
      <c r="G27" s="542">
        <v>43.4</v>
      </c>
      <c r="H27" s="542">
        <v>45.2</v>
      </c>
      <c r="I27" s="542">
        <v>43.3</v>
      </c>
      <c r="J27" s="542">
        <v>38.4</v>
      </c>
      <c r="K27" s="543" t="s">
        <v>349</v>
      </c>
      <c r="L27" s="364">
        <v>3.6000000000000014</v>
      </c>
    </row>
    <row r="28" spans="1:12" s="110" customFormat="1" ht="15" customHeight="1" x14ac:dyDescent="0.2">
      <c r="A28" s="365" t="s">
        <v>113</v>
      </c>
      <c r="B28" s="366" t="s">
        <v>108</v>
      </c>
      <c r="C28" s="362"/>
      <c r="D28" s="362"/>
      <c r="E28" s="363"/>
      <c r="F28" s="542">
        <v>53.3</v>
      </c>
      <c r="G28" s="542">
        <v>51.1</v>
      </c>
      <c r="H28" s="542">
        <v>53.5</v>
      </c>
      <c r="I28" s="542">
        <v>51.3</v>
      </c>
      <c r="J28" s="542">
        <v>48.8</v>
      </c>
      <c r="K28" s="543" t="s">
        <v>349</v>
      </c>
      <c r="L28" s="364">
        <v>4.5</v>
      </c>
    </row>
    <row r="29" spans="1:12" s="110" customFormat="1" ht="11.25" x14ac:dyDescent="0.2">
      <c r="A29" s="365"/>
      <c r="B29" s="366" t="s">
        <v>109</v>
      </c>
      <c r="C29" s="362"/>
      <c r="D29" s="362"/>
      <c r="E29" s="363"/>
      <c r="F29" s="542">
        <v>35</v>
      </c>
      <c r="G29" s="542">
        <v>37.299999999999997</v>
      </c>
      <c r="H29" s="542">
        <v>37.1</v>
      </c>
      <c r="I29" s="542">
        <v>36.6</v>
      </c>
      <c r="J29" s="544">
        <v>33.299999999999997</v>
      </c>
      <c r="K29" s="543" t="s">
        <v>349</v>
      </c>
      <c r="L29" s="364">
        <v>1.7000000000000028</v>
      </c>
    </row>
    <row r="30" spans="1:12" s="110" customFormat="1" ht="15" customHeight="1" x14ac:dyDescent="0.2">
      <c r="A30" s="365"/>
      <c r="B30" s="366" t="s">
        <v>110</v>
      </c>
      <c r="C30" s="362"/>
      <c r="D30" s="362"/>
      <c r="E30" s="363"/>
      <c r="F30" s="542">
        <v>29.5</v>
      </c>
      <c r="G30" s="542">
        <v>38.700000000000003</v>
      </c>
      <c r="H30" s="542">
        <v>36.9</v>
      </c>
      <c r="I30" s="542">
        <v>34.200000000000003</v>
      </c>
      <c r="J30" s="542">
        <v>27</v>
      </c>
      <c r="K30" s="543" t="s">
        <v>349</v>
      </c>
      <c r="L30" s="364">
        <v>2.5</v>
      </c>
    </row>
    <row r="31" spans="1:12" s="110" customFormat="1" ht="15" customHeight="1" x14ac:dyDescent="0.2">
      <c r="A31" s="365"/>
      <c r="B31" s="366" t="s">
        <v>111</v>
      </c>
      <c r="C31" s="362"/>
      <c r="D31" s="362"/>
      <c r="E31" s="363"/>
      <c r="F31" s="542">
        <v>26.3</v>
      </c>
      <c r="G31" s="542">
        <v>30.6</v>
      </c>
      <c r="H31" s="542">
        <v>52</v>
      </c>
      <c r="I31" s="542">
        <v>43.5</v>
      </c>
      <c r="J31" s="542">
        <v>14.7</v>
      </c>
      <c r="K31" s="543" t="s">
        <v>349</v>
      </c>
      <c r="L31" s="364">
        <v>11.600000000000001</v>
      </c>
    </row>
    <row r="32" spans="1:12" s="110" customFormat="1" ht="15" customHeight="1" x14ac:dyDescent="0.2">
      <c r="A32" s="367" t="s">
        <v>113</v>
      </c>
      <c r="B32" s="368" t="s">
        <v>181</v>
      </c>
      <c r="C32" s="362"/>
      <c r="D32" s="362"/>
      <c r="E32" s="363"/>
      <c r="F32" s="542">
        <v>36.6</v>
      </c>
      <c r="G32" s="542">
        <v>37.4</v>
      </c>
      <c r="H32" s="542">
        <v>39.6</v>
      </c>
      <c r="I32" s="542">
        <v>36.700000000000003</v>
      </c>
      <c r="J32" s="544">
        <v>34</v>
      </c>
      <c r="K32" s="543" t="s">
        <v>349</v>
      </c>
      <c r="L32" s="364">
        <v>2.6000000000000014</v>
      </c>
    </row>
    <row r="33" spans="1:12" s="110" customFormat="1" ht="15" customHeight="1" x14ac:dyDescent="0.2">
      <c r="A33" s="367"/>
      <c r="B33" s="368" t="s">
        <v>182</v>
      </c>
      <c r="C33" s="362"/>
      <c r="D33" s="362"/>
      <c r="E33" s="363"/>
      <c r="F33" s="542">
        <v>44.3</v>
      </c>
      <c r="G33" s="542">
        <v>48.2</v>
      </c>
      <c r="H33" s="542">
        <v>48.5</v>
      </c>
      <c r="I33" s="542">
        <v>47</v>
      </c>
      <c r="J33" s="542">
        <v>40.4</v>
      </c>
      <c r="K33" s="543" t="s">
        <v>349</v>
      </c>
      <c r="L33" s="364">
        <v>3.8999999999999986</v>
      </c>
    </row>
    <row r="34" spans="1:12" s="369" customFormat="1" ht="15" customHeight="1" x14ac:dyDescent="0.2">
      <c r="A34" s="367" t="s">
        <v>113</v>
      </c>
      <c r="B34" s="368" t="s">
        <v>116</v>
      </c>
      <c r="C34" s="362"/>
      <c r="D34" s="362"/>
      <c r="E34" s="363"/>
      <c r="F34" s="542">
        <v>36.1</v>
      </c>
      <c r="G34" s="542">
        <v>36.5</v>
      </c>
      <c r="H34" s="542">
        <v>40.4</v>
      </c>
      <c r="I34" s="542">
        <v>36.700000000000003</v>
      </c>
      <c r="J34" s="542">
        <v>31</v>
      </c>
      <c r="K34" s="543" t="s">
        <v>349</v>
      </c>
      <c r="L34" s="364">
        <v>5.1000000000000014</v>
      </c>
    </row>
    <row r="35" spans="1:12" s="369" customFormat="1" ht="11.25" x14ac:dyDescent="0.2">
      <c r="A35" s="370"/>
      <c r="B35" s="371" t="s">
        <v>117</v>
      </c>
      <c r="C35" s="372"/>
      <c r="D35" s="372"/>
      <c r="E35" s="373"/>
      <c r="F35" s="545">
        <v>43.1</v>
      </c>
      <c r="G35" s="545">
        <v>47.7</v>
      </c>
      <c r="H35" s="545">
        <v>44.9</v>
      </c>
      <c r="I35" s="545">
        <v>43.9</v>
      </c>
      <c r="J35" s="546">
        <v>43.6</v>
      </c>
      <c r="K35" s="547" t="s">
        <v>349</v>
      </c>
      <c r="L35" s="374">
        <v>-0.5</v>
      </c>
    </row>
    <row r="36" spans="1:12" s="369" customFormat="1" ht="15.95" customHeight="1" x14ac:dyDescent="0.2">
      <c r="A36" s="375" t="s">
        <v>350</v>
      </c>
      <c r="B36" s="376"/>
      <c r="C36" s="377"/>
      <c r="D36" s="376"/>
      <c r="E36" s="378"/>
      <c r="F36" s="548">
        <v>5588</v>
      </c>
      <c r="G36" s="548">
        <v>4854</v>
      </c>
      <c r="H36" s="548">
        <v>6432</v>
      </c>
      <c r="I36" s="548">
        <v>5356</v>
      </c>
      <c r="J36" s="548">
        <v>6502</v>
      </c>
      <c r="K36" s="549">
        <v>-914</v>
      </c>
      <c r="L36" s="380">
        <v>-14.057213165179945</v>
      </c>
    </row>
    <row r="37" spans="1:12" s="369" customFormat="1" ht="15.95" customHeight="1" x14ac:dyDescent="0.2">
      <c r="A37" s="381"/>
      <c r="B37" s="382" t="s">
        <v>113</v>
      </c>
      <c r="C37" s="382" t="s">
        <v>351</v>
      </c>
      <c r="D37" s="382"/>
      <c r="E37" s="383"/>
      <c r="F37" s="548">
        <v>2165</v>
      </c>
      <c r="G37" s="548">
        <v>1981</v>
      </c>
      <c r="H37" s="548">
        <v>2706</v>
      </c>
      <c r="I37" s="548">
        <v>2126</v>
      </c>
      <c r="J37" s="548">
        <v>2330</v>
      </c>
      <c r="K37" s="549">
        <v>-165</v>
      </c>
      <c r="L37" s="380">
        <v>-7.0815450643776821</v>
      </c>
    </row>
    <row r="38" spans="1:12" s="369" customFormat="1" ht="15.95" customHeight="1" x14ac:dyDescent="0.2">
      <c r="A38" s="381"/>
      <c r="B38" s="384" t="s">
        <v>105</v>
      </c>
      <c r="C38" s="384" t="s">
        <v>106</v>
      </c>
      <c r="D38" s="385"/>
      <c r="E38" s="383"/>
      <c r="F38" s="548">
        <v>3209</v>
      </c>
      <c r="G38" s="548">
        <v>2652</v>
      </c>
      <c r="H38" s="548">
        <v>3657</v>
      </c>
      <c r="I38" s="548">
        <v>3173</v>
      </c>
      <c r="J38" s="550">
        <v>3703</v>
      </c>
      <c r="K38" s="549">
        <v>-494</v>
      </c>
      <c r="L38" s="380">
        <v>-13.340534701593302</v>
      </c>
    </row>
    <row r="39" spans="1:12" s="369" customFormat="1" ht="15.95" customHeight="1" x14ac:dyDescent="0.2">
      <c r="A39" s="381"/>
      <c r="B39" s="385"/>
      <c r="C39" s="382" t="s">
        <v>352</v>
      </c>
      <c r="D39" s="385"/>
      <c r="E39" s="383"/>
      <c r="F39" s="548">
        <v>1166</v>
      </c>
      <c r="G39" s="548">
        <v>1025</v>
      </c>
      <c r="H39" s="548">
        <v>1451</v>
      </c>
      <c r="I39" s="548">
        <v>1180</v>
      </c>
      <c r="J39" s="548">
        <v>1254</v>
      </c>
      <c r="K39" s="549">
        <v>-88</v>
      </c>
      <c r="L39" s="380">
        <v>-7.0175438596491224</v>
      </c>
    </row>
    <row r="40" spans="1:12" s="369" customFormat="1" ht="15.95" customHeight="1" x14ac:dyDescent="0.2">
      <c r="A40" s="381"/>
      <c r="B40" s="384"/>
      <c r="C40" s="384" t="s">
        <v>107</v>
      </c>
      <c r="D40" s="385"/>
      <c r="E40" s="383"/>
      <c r="F40" s="548">
        <v>2379</v>
      </c>
      <c r="G40" s="548">
        <v>2202</v>
      </c>
      <c r="H40" s="548">
        <v>2775</v>
      </c>
      <c r="I40" s="548">
        <v>2183</v>
      </c>
      <c r="J40" s="548">
        <v>2799</v>
      </c>
      <c r="K40" s="549">
        <v>-420</v>
      </c>
      <c r="L40" s="380">
        <v>-15.005359056806002</v>
      </c>
    </row>
    <row r="41" spans="1:12" s="369" customFormat="1" ht="24" customHeight="1" x14ac:dyDescent="0.2">
      <c r="A41" s="381"/>
      <c r="B41" s="385"/>
      <c r="C41" s="382" t="s">
        <v>352</v>
      </c>
      <c r="D41" s="385"/>
      <c r="E41" s="383"/>
      <c r="F41" s="548">
        <v>999</v>
      </c>
      <c r="G41" s="548">
        <v>956</v>
      </c>
      <c r="H41" s="548">
        <v>1255</v>
      </c>
      <c r="I41" s="548">
        <v>946</v>
      </c>
      <c r="J41" s="550">
        <v>1076</v>
      </c>
      <c r="K41" s="549">
        <v>-77</v>
      </c>
      <c r="L41" s="380">
        <v>-7.1561338289962828</v>
      </c>
    </row>
    <row r="42" spans="1:12" s="110" customFormat="1" ht="15" customHeight="1" x14ac:dyDescent="0.2">
      <c r="A42" s="381"/>
      <c r="B42" s="384" t="s">
        <v>113</v>
      </c>
      <c r="C42" s="384" t="s">
        <v>353</v>
      </c>
      <c r="D42" s="385"/>
      <c r="E42" s="383"/>
      <c r="F42" s="548">
        <v>1286</v>
      </c>
      <c r="G42" s="548">
        <v>1234</v>
      </c>
      <c r="H42" s="548">
        <v>1904</v>
      </c>
      <c r="I42" s="548">
        <v>1171</v>
      </c>
      <c r="J42" s="548">
        <v>1405</v>
      </c>
      <c r="K42" s="549">
        <v>-119</v>
      </c>
      <c r="L42" s="380">
        <v>-8.469750889679716</v>
      </c>
    </row>
    <row r="43" spans="1:12" s="110" customFormat="1" ht="15" customHeight="1" x14ac:dyDescent="0.2">
      <c r="A43" s="381"/>
      <c r="B43" s="385"/>
      <c r="C43" s="382" t="s">
        <v>352</v>
      </c>
      <c r="D43" s="385"/>
      <c r="E43" s="383"/>
      <c r="F43" s="548">
        <v>685</v>
      </c>
      <c r="G43" s="548">
        <v>630</v>
      </c>
      <c r="H43" s="548">
        <v>1018</v>
      </c>
      <c r="I43" s="548">
        <v>601</v>
      </c>
      <c r="J43" s="548">
        <v>685</v>
      </c>
      <c r="K43" s="549">
        <v>0</v>
      </c>
      <c r="L43" s="380">
        <v>0</v>
      </c>
    </row>
    <row r="44" spans="1:12" s="110" customFormat="1" ht="15" customHeight="1" x14ac:dyDescent="0.2">
      <c r="A44" s="381"/>
      <c r="B44" s="384"/>
      <c r="C44" s="366" t="s">
        <v>109</v>
      </c>
      <c r="D44" s="385"/>
      <c r="E44" s="383"/>
      <c r="F44" s="548">
        <v>3858</v>
      </c>
      <c r="G44" s="548">
        <v>3328</v>
      </c>
      <c r="H44" s="548">
        <v>4101</v>
      </c>
      <c r="I44" s="548">
        <v>3765</v>
      </c>
      <c r="J44" s="550">
        <v>4441</v>
      </c>
      <c r="K44" s="549">
        <v>-583</v>
      </c>
      <c r="L44" s="380">
        <v>-13.127673947309164</v>
      </c>
    </row>
    <row r="45" spans="1:12" s="110" customFormat="1" ht="15" customHeight="1" x14ac:dyDescent="0.2">
      <c r="A45" s="381"/>
      <c r="B45" s="385"/>
      <c r="C45" s="382" t="s">
        <v>352</v>
      </c>
      <c r="D45" s="385"/>
      <c r="E45" s="383"/>
      <c r="F45" s="548">
        <v>1351</v>
      </c>
      <c r="G45" s="548">
        <v>1242</v>
      </c>
      <c r="H45" s="548">
        <v>1523</v>
      </c>
      <c r="I45" s="548">
        <v>1377</v>
      </c>
      <c r="J45" s="548">
        <v>1477</v>
      </c>
      <c r="K45" s="549">
        <v>-126</v>
      </c>
      <c r="L45" s="380">
        <v>-8.5308056872037916</v>
      </c>
    </row>
    <row r="46" spans="1:12" s="110" customFormat="1" ht="15" customHeight="1" x14ac:dyDescent="0.2">
      <c r="A46" s="381"/>
      <c r="B46" s="384"/>
      <c r="C46" s="366" t="s">
        <v>110</v>
      </c>
      <c r="D46" s="385"/>
      <c r="E46" s="383"/>
      <c r="F46" s="548">
        <v>387</v>
      </c>
      <c r="G46" s="548">
        <v>243</v>
      </c>
      <c r="H46" s="548">
        <v>377</v>
      </c>
      <c r="I46" s="548">
        <v>374</v>
      </c>
      <c r="J46" s="548">
        <v>581</v>
      </c>
      <c r="K46" s="549">
        <v>-194</v>
      </c>
      <c r="L46" s="380">
        <v>-33.390705679862307</v>
      </c>
    </row>
    <row r="47" spans="1:12" s="110" customFormat="1" ht="15" customHeight="1" x14ac:dyDescent="0.2">
      <c r="A47" s="381"/>
      <c r="B47" s="385"/>
      <c r="C47" s="382" t="s">
        <v>352</v>
      </c>
      <c r="D47" s="385"/>
      <c r="E47" s="383"/>
      <c r="F47" s="548">
        <v>114</v>
      </c>
      <c r="G47" s="548">
        <v>94</v>
      </c>
      <c r="H47" s="548">
        <v>139</v>
      </c>
      <c r="I47" s="548">
        <v>128</v>
      </c>
      <c r="J47" s="550">
        <v>157</v>
      </c>
      <c r="K47" s="549">
        <v>-43</v>
      </c>
      <c r="L47" s="380">
        <v>-27.388535031847134</v>
      </c>
    </row>
    <row r="48" spans="1:12" s="110" customFormat="1" ht="15" customHeight="1" x14ac:dyDescent="0.2">
      <c r="A48" s="381"/>
      <c r="B48" s="385"/>
      <c r="C48" s="366" t="s">
        <v>111</v>
      </c>
      <c r="D48" s="386"/>
      <c r="E48" s="387"/>
      <c r="F48" s="548">
        <v>57</v>
      </c>
      <c r="G48" s="548">
        <v>49</v>
      </c>
      <c r="H48" s="548">
        <v>50</v>
      </c>
      <c r="I48" s="548">
        <v>46</v>
      </c>
      <c r="J48" s="548">
        <v>75</v>
      </c>
      <c r="K48" s="549">
        <v>-18</v>
      </c>
      <c r="L48" s="380">
        <v>-24</v>
      </c>
    </row>
    <row r="49" spans="1:12" s="110" customFormat="1" ht="15" customHeight="1" x14ac:dyDescent="0.2">
      <c r="A49" s="381"/>
      <c r="B49" s="385"/>
      <c r="C49" s="382" t="s">
        <v>352</v>
      </c>
      <c r="D49" s="385"/>
      <c r="E49" s="383"/>
      <c r="F49" s="548">
        <v>15</v>
      </c>
      <c r="G49" s="548">
        <v>15</v>
      </c>
      <c r="H49" s="548">
        <v>26</v>
      </c>
      <c r="I49" s="548">
        <v>20</v>
      </c>
      <c r="J49" s="548">
        <v>11</v>
      </c>
      <c r="K49" s="549">
        <v>4</v>
      </c>
      <c r="L49" s="380">
        <v>36.363636363636367</v>
      </c>
    </row>
    <row r="50" spans="1:12" s="110" customFormat="1" ht="15" customHeight="1" x14ac:dyDescent="0.2">
      <c r="A50" s="381"/>
      <c r="B50" s="384" t="s">
        <v>113</v>
      </c>
      <c r="C50" s="382" t="s">
        <v>181</v>
      </c>
      <c r="D50" s="385"/>
      <c r="E50" s="383"/>
      <c r="F50" s="548">
        <v>4018</v>
      </c>
      <c r="G50" s="548">
        <v>3303</v>
      </c>
      <c r="H50" s="548">
        <v>4645</v>
      </c>
      <c r="I50" s="548">
        <v>3802</v>
      </c>
      <c r="J50" s="550">
        <v>4631</v>
      </c>
      <c r="K50" s="549">
        <v>-613</v>
      </c>
      <c r="L50" s="380">
        <v>-13.236881882962644</v>
      </c>
    </row>
    <row r="51" spans="1:12" s="110" customFormat="1" ht="15" customHeight="1" x14ac:dyDescent="0.2">
      <c r="A51" s="381"/>
      <c r="B51" s="385"/>
      <c r="C51" s="382" t="s">
        <v>352</v>
      </c>
      <c r="D51" s="385"/>
      <c r="E51" s="383"/>
      <c r="F51" s="548">
        <v>1469</v>
      </c>
      <c r="G51" s="548">
        <v>1234</v>
      </c>
      <c r="H51" s="548">
        <v>1839</v>
      </c>
      <c r="I51" s="548">
        <v>1396</v>
      </c>
      <c r="J51" s="548">
        <v>1574</v>
      </c>
      <c r="K51" s="549">
        <v>-105</v>
      </c>
      <c r="L51" s="380">
        <v>-6.6709021601016518</v>
      </c>
    </row>
    <row r="52" spans="1:12" s="110" customFormat="1" ht="15" customHeight="1" x14ac:dyDescent="0.2">
      <c r="A52" s="381"/>
      <c r="B52" s="384"/>
      <c r="C52" s="382" t="s">
        <v>182</v>
      </c>
      <c r="D52" s="385"/>
      <c r="E52" s="383"/>
      <c r="F52" s="548">
        <v>1570</v>
      </c>
      <c r="G52" s="548">
        <v>1551</v>
      </c>
      <c r="H52" s="548">
        <v>1787</v>
      </c>
      <c r="I52" s="548">
        <v>1554</v>
      </c>
      <c r="J52" s="548">
        <v>1871</v>
      </c>
      <c r="K52" s="549">
        <v>-301</v>
      </c>
      <c r="L52" s="380">
        <v>-16.087653661143772</v>
      </c>
    </row>
    <row r="53" spans="1:12" s="269" customFormat="1" ht="11.25" customHeight="1" x14ac:dyDescent="0.2">
      <c r="A53" s="381"/>
      <c r="B53" s="385"/>
      <c r="C53" s="382" t="s">
        <v>352</v>
      </c>
      <c r="D53" s="385"/>
      <c r="E53" s="383"/>
      <c r="F53" s="548">
        <v>696</v>
      </c>
      <c r="G53" s="548">
        <v>747</v>
      </c>
      <c r="H53" s="548">
        <v>867</v>
      </c>
      <c r="I53" s="548">
        <v>730</v>
      </c>
      <c r="J53" s="550">
        <v>756</v>
      </c>
      <c r="K53" s="549">
        <v>-60</v>
      </c>
      <c r="L53" s="380">
        <v>-7.9365079365079367</v>
      </c>
    </row>
    <row r="54" spans="1:12" s="151" customFormat="1" ht="12.75" customHeight="1" x14ac:dyDescent="0.2">
      <c r="A54" s="381"/>
      <c r="B54" s="384" t="s">
        <v>113</v>
      </c>
      <c r="C54" s="384" t="s">
        <v>116</v>
      </c>
      <c r="D54" s="385"/>
      <c r="E54" s="383"/>
      <c r="F54" s="548">
        <v>3435</v>
      </c>
      <c r="G54" s="548">
        <v>2994</v>
      </c>
      <c r="H54" s="548">
        <v>3976</v>
      </c>
      <c r="I54" s="548">
        <v>3127</v>
      </c>
      <c r="J54" s="548">
        <v>4017</v>
      </c>
      <c r="K54" s="549">
        <v>-582</v>
      </c>
      <c r="L54" s="380">
        <v>-14.488424197162061</v>
      </c>
    </row>
    <row r="55" spans="1:12" ht="11.25" x14ac:dyDescent="0.2">
      <c r="A55" s="381"/>
      <c r="B55" s="385"/>
      <c r="C55" s="382" t="s">
        <v>352</v>
      </c>
      <c r="D55" s="385"/>
      <c r="E55" s="383"/>
      <c r="F55" s="548">
        <v>1240</v>
      </c>
      <c r="G55" s="548">
        <v>1094</v>
      </c>
      <c r="H55" s="548">
        <v>1605</v>
      </c>
      <c r="I55" s="548">
        <v>1147</v>
      </c>
      <c r="J55" s="548">
        <v>1246</v>
      </c>
      <c r="K55" s="549">
        <v>-6</v>
      </c>
      <c r="L55" s="380">
        <v>-0.48154093097913325</v>
      </c>
    </row>
    <row r="56" spans="1:12" ht="14.25" customHeight="1" x14ac:dyDescent="0.2">
      <c r="A56" s="381"/>
      <c r="B56" s="385"/>
      <c r="C56" s="384" t="s">
        <v>117</v>
      </c>
      <c r="D56" s="385"/>
      <c r="E56" s="383"/>
      <c r="F56" s="548">
        <v>2142</v>
      </c>
      <c r="G56" s="548">
        <v>1853</v>
      </c>
      <c r="H56" s="548">
        <v>2444</v>
      </c>
      <c r="I56" s="548">
        <v>2223</v>
      </c>
      <c r="J56" s="548">
        <v>2475</v>
      </c>
      <c r="K56" s="549">
        <v>-333</v>
      </c>
      <c r="L56" s="380">
        <v>-13.454545454545455</v>
      </c>
    </row>
    <row r="57" spans="1:12" ht="18.75" customHeight="1" x14ac:dyDescent="0.2">
      <c r="A57" s="388"/>
      <c r="B57" s="389"/>
      <c r="C57" s="390" t="s">
        <v>352</v>
      </c>
      <c r="D57" s="389"/>
      <c r="E57" s="391"/>
      <c r="F57" s="551">
        <v>923</v>
      </c>
      <c r="G57" s="552">
        <v>884</v>
      </c>
      <c r="H57" s="552">
        <v>1098</v>
      </c>
      <c r="I57" s="552">
        <v>977</v>
      </c>
      <c r="J57" s="552">
        <v>1079</v>
      </c>
      <c r="K57" s="553">
        <f t="shared" ref="K57" si="0">IF(OR(F57=".",J57=".")=TRUE,".",IF(OR(F57="*",J57="*")=TRUE,"*",IF(AND(F57="-",J57="-")=TRUE,"-",IF(AND(ISNUMBER(J57),ISNUMBER(F57))=TRUE,IF(F57-J57=0,0,F57-J57),IF(ISNUMBER(F57)=TRUE,F57,-J57)))))</f>
        <v>-156</v>
      </c>
      <c r="L57" s="392">
        <f t="shared" ref="L57" si="1">IF(K57 =".",".",IF(K57 ="*","*",IF(K57="-","-",IF(K57=0,0,IF(OR(J57="-",J57=".",F57="-",F57=".")=TRUE,"X",IF(J57=0,"0,0",IF(ABS(K57*100/J57)&gt;250,".X",(K57*100/J57))))))))</f>
        <v>-14.457831325301205</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5804</v>
      </c>
      <c r="E11" s="114">
        <v>5301</v>
      </c>
      <c r="F11" s="114">
        <v>8139</v>
      </c>
      <c r="G11" s="114">
        <v>5533</v>
      </c>
      <c r="H11" s="140">
        <v>6672</v>
      </c>
      <c r="I11" s="115">
        <v>-868</v>
      </c>
      <c r="J11" s="116">
        <v>-13.009592326139089</v>
      </c>
    </row>
    <row r="12" spans="1:15" s="110" customFormat="1" ht="24.95" customHeight="1" x14ac:dyDescent="0.2">
      <c r="A12" s="193" t="s">
        <v>132</v>
      </c>
      <c r="B12" s="194" t="s">
        <v>133</v>
      </c>
      <c r="C12" s="113">
        <v>0.91316333563059959</v>
      </c>
      <c r="D12" s="115">
        <v>53</v>
      </c>
      <c r="E12" s="114">
        <v>18</v>
      </c>
      <c r="F12" s="114">
        <v>61</v>
      </c>
      <c r="G12" s="114">
        <v>41</v>
      </c>
      <c r="H12" s="140">
        <v>65</v>
      </c>
      <c r="I12" s="115">
        <v>-12</v>
      </c>
      <c r="J12" s="116">
        <v>-18.46153846153846</v>
      </c>
    </row>
    <row r="13" spans="1:15" s="110" customFormat="1" ht="24.95" customHeight="1" x14ac:dyDescent="0.2">
      <c r="A13" s="193" t="s">
        <v>134</v>
      </c>
      <c r="B13" s="199" t="s">
        <v>214</v>
      </c>
      <c r="C13" s="113">
        <v>1.3439007580978635</v>
      </c>
      <c r="D13" s="115">
        <v>78</v>
      </c>
      <c r="E13" s="114">
        <v>50</v>
      </c>
      <c r="F13" s="114">
        <v>149</v>
      </c>
      <c r="G13" s="114">
        <v>75</v>
      </c>
      <c r="H13" s="140">
        <v>102</v>
      </c>
      <c r="I13" s="115">
        <v>-24</v>
      </c>
      <c r="J13" s="116">
        <v>-23.529411764705884</v>
      </c>
    </row>
    <row r="14" spans="1:15" s="287" customFormat="1" ht="24.95" customHeight="1" x14ac:dyDescent="0.2">
      <c r="A14" s="193" t="s">
        <v>215</v>
      </c>
      <c r="B14" s="199" t="s">
        <v>137</v>
      </c>
      <c r="C14" s="113">
        <v>8.4079944865609928</v>
      </c>
      <c r="D14" s="115">
        <v>488</v>
      </c>
      <c r="E14" s="114">
        <v>399</v>
      </c>
      <c r="F14" s="114">
        <v>782</v>
      </c>
      <c r="G14" s="114">
        <v>402</v>
      </c>
      <c r="H14" s="140">
        <v>534</v>
      </c>
      <c r="I14" s="115">
        <v>-46</v>
      </c>
      <c r="J14" s="116">
        <v>-8.6142322097378283</v>
      </c>
      <c r="K14" s="110"/>
      <c r="L14" s="110"/>
      <c r="M14" s="110"/>
      <c r="N14" s="110"/>
      <c r="O14" s="110"/>
    </row>
    <row r="15" spans="1:15" s="110" customFormat="1" ht="24.95" customHeight="1" x14ac:dyDescent="0.2">
      <c r="A15" s="193" t="s">
        <v>216</v>
      </c>
      <c r="B15" s="199" t="s">
        <v>217</v>
      </c>
      <c r="C15" s="113">
        <v>2.1881461061337011</v>
      </c>
      <c r="D15" s="115">
        <v>127</v>
      </c>
      <c r="E15" s="114">
        <v>142</v>
      </c>
      <c r="F15" s="114">
        <v>237</v>
      </c>
      <c r="G15" s="114">
        <v>157</v>
      </c>
      <c r="H15" s="140">
        <v>161</v>
      </c>
      <c r="I15" s="115">
        <v>-34</v>
      </c>
      <c r="J15" s="116">
        <v>-21.118012422360248</v>
      </c>
    </row>
    <row r="16" spans="1:15" s="287" customFormat="1" ht="24.95" customHeight="1" x14ac:dyDescent="0.2">
      <c r="A16" s="193" t="s">
        <v>218</v>
      </c>
      <c r="B16" s="199" t="s">
        <v>141</v>
      </c>
      <c r="C16" s="113">
        <v>5.1688490696071678</v>
      </c>
      <c r="D16" s="115">
        <v>300</v>
      </c>
      <c r="E16" s="114">
        <v>226</v>
      </c>
      <c r="F16" s="114">
        <v>488</v>
      </c>
      <c r="G16" s="114">
        <v>217</v>
      </c>
      <c r="H16" s="140">
        <v>332</v>
      </c>
      <c r="I16" s="115">
        <v>-32</v>
      </c>
      <c r="J16" s="116">
        <v>-9.6385542168674707</v>
      </c>
      <c r="K16" s="110"/>
      <c r="L16" s="110"/>
      <c r="M16" s="110"/>
      <c r="N16" s="110"/>
      <c r="O16" s="110"/>
    </row>
    <row r="17" spans="1:15" s="110" customFormat="1" ht="24.95" customHeight="1" x14ac:dyDescent="0.2">
      <c r="A17" s="193" t="s">
        <v>142</v>
      </c>
      <c r="B17" s="199" t="s">
        <v>220</v>
      </c>
      <c r="C17" s="113">
        <v>1.0509993108201241</v>
      </c>
      <c r="D17" s="115">
        <v>61</v>
      </c>
      <c r="E17" s="114">
        <v>31</v>
      </c>
      <c r="F17" s="114">
        <v>57</v>
      </c>
      <c r="G17" s="114">
        <v>28</v>
      </c>
      <c r="H17" s="140">
        <v>41</v>
      </c>
      <c r="I17" s="115">
        <v>20</v>
      </c>
      <c r="J17" s="116">
        <v>48.780487804878049</v>
      </c>
    </row>
    <row r="18" spans="1:15" s="287" customFormat="1" ht="24.95" customHeight="1" x14ac:dyDescent="0.2">
      <c r="A18" s="201" t="s">
        <v>144</v>
      </c>
      <c r="B18" s="202" t="s">
        <v>145</v>
      </c>
      <c r="C18" s="113">
        <v>6.5299793246037217</v>
      </c>
      <c r="D18" s="115">
        <v>379</v>
      </c>
      <c r="E18" s="114">
        <v>239</v>
      </c>
      <c r="F18" s="114">
        <v>358</v>
      </c>
      <c r="G18" s="114">
        <v>297</v>
      </c>
      <c r="H18" s="140">
        <v>363</v>
      </c>
      <c r="I18" s="115">
        <v>16</v>
      </c>
      <c r="J18" s="116">
        <v>4.4077134986225897</v>
      </c>
      <c r="K18" s="110"/>
      <c r="L18" s="110"/>
      <c r="M18" s="110"/>
      <c r="N18" s="110"/>
      <c r="O18" s="110"/>
    </row>
    <row r="19" spans="1:15" s="110" customFormat="1" ht="24.95" customHeight="1" x14ac:dyDescent="0.2">
      <c r="A19" s="193" t="s">
        <v>146</v>
      </c>
      <c r="B19" s="199" t="s">
        <v>147</v>
      </c>
      <c r="C19" s="113">
        <v>12.543073742246726</v>
      </c>
      <c r="D19" s="115">
        <v>728</v>
      </c>
      <c r="E19" s="114">
        <v>739</v>
      </c>
      <c r="F19" s="114">
        <v>1149</v>
      </c>
      <c r="G19" s="114">
        <v>665</v>
      </c>
      <c r="H19" s="140">
        <v>1068</v>
      </c>
      <c r="I19" s="115">
        <v>-340</v>
      </c>
      <c r="J19" s="116">
        <v>-31.835205992509362</v>
      </c>
    </row>
    <row r="20" spans="1:15" s="287" customFormat="1" ht="24.95" customHeight="1" x14ac:dyDescent="0.2">
      <c r="A20" s="193" t="s">
        <v>148</v>
      </c>
      <c r="B20" s="199" t="s">
        <v>149</v>
      </c>
      <c r="C20" s="113">
        <v>6.271536871123363</v>
      </c>
      <c r="D20" s="115">
        <v>364</v>
      </c>
      <c r="E20" s="114">
        <v>330</v>
      </c>
      <c r="F20" s="114">
        <v>578</v>
      </c>
      <c r="G20" s="114">
        <v>400</v>
      </c>
      <c r="H20" s="140">
        <v>434</v>
      </c>
      <c r="I20" s="115">
        <v>-70</v>
      </c>
      <c r="J20" s="116">
        <v>-16.129032258064516</v>
      </c>
      <c r="K20" s="110"/>
      <c r="L20" s="110"/>
      <c r="M20" s="110"/>
      <c r="N20" s="110"/>
      <c r="O20" s="110"/>
    </row>
    <row r="21" spans="1:15" s="110" customFormat="1" ht="24.95" customHeight="1" x14ac:dyDescent="0.2">
      <c r="A21" s="201" t="s">
        <v>150</v>
      </c>
      <c r="B21" s="202" t="s">
        <v>151</v>
      </c>
      <c r="C21" s="113">
        <v>5.2549965541006198</v>
      </c>
      <c r="D21" s="115">
        <v>305</v>
      </c>
      <c r="E21" s="114">
        <v>411</v>
      </c>
      <c r="F21" s="114">
        <v>448</v>
      </c>
      <c r="G21" s="114">
        <v>431</v>
      </c>
      <c r="H21" s="140">
        <v>400</v>
      </c>
      <c r="I21" s="115">
        <v>-95</v>
      </c>
      <c r="J21" s="116">
        <v>-23.75</v>
      </c>
    </row>
    <row r="22" spans="1:15" s="110" customFormat="1" ht="24.95" customHeight="1" x14ac:dyDescent="0.2">
      <c r="A22" s="201" t="s">
        <v>152</v>
      </c>
      <c r="B22" s="199" t="s">
        <v>153</v>
      </c>
      <c r="C22" s="113">
        <v>3.5148173673328738</v>
      </c>
      <c r="D22" s="115">
        <v>204</v>
      </c>
      <c r="E22" s="114">
        <v>216</v>
      </c>
      <c r="F22" s="114">
        <v>283</v>
      </c>
      <c r="G22" s="114">
        <v>264</v>
      </c>
      <c r="H22" s="140">
        <v>144</v>
      </c>
      <c r="I22" s="115">
        <v>60</v>
      </c>
      <c r="J22" s="116">
        <v>41.666666666666664</v>
      </c>
    </row>
    <row r="23" spans="1:15" s="110" customFormat="1" ht="24.95" customHeight="1" x14ac:dyDescent="0.2">
      <c r="A23" s="193" t="s">
        <v>154</v>
      </c>
      <c r="B23" s="199" t="s">
        <v>155</v>
      </c>
      <c r="C23" s="113">
        <v>1.1888352860096485</v>
      </c>
      <c r="D23" s="115">
        <v>69</v>
      </c>
      <c r="E23" s="114">
        <v>69</v>
      </c>
      <c r="F23" s="114">
        <v>147</v>
      </c>
      <c r="G23" s="114">
        <v>46</v>
      </c>
      <c r="H23" s="140">
        <v>91</v>
      </c>
      <c r="I23" s="115">
        <v>-22</v>
      </c>
      <c r="J23" s="116">
        <v>-24.175824175824175</v>
      </c>
    </row>
    <row r="24" spans="1:15" s="110" customFormat="1" ht="24.95" customHeight="1" x14ac:dyDescent="0.2">
      <c r="A24" s="193" t="s">
        <v>156</v>
      </c>
      <c r="B24" s="199" t="s">
        <v>221</v>
      </c>
      <c r="C24" s="113">
        <v>6.4093728463128876</v>
      </c>
      <c r="D24" s="115">
        <v>372</v>
      </c>
      <c r="E24" s="114">
        <v>344</v>
      </c>
      <c r="F24" s="114">
        <v>514</v>
      </c>
      <c r="G24" s="114">
        <v>285</v>
      </c>
      <c r="H24" s="140">
        <v>414</v>
      </c>
      <c r="I24" s="115">
        <v>-42</v>
      </c>
      <c r="J24" s="116">
        <v>-10.144927536231885</v>
      </c>
    </row>
    <row r="25" spans="1:15" s="110" customFormat="1" ht="24.95" customHeight="1" x14ac:dyDescent="0.2">
      <c r="A25" s="193" t="s">
        <v>222</v>
      </c>
      <c r="B25" s="204" t="s">
        <v>159</v>
      </c>
      <c r="C25" s="113">
        <v>5.5651274982770502</v>
      </c>
      <c r="D25" s="115">
        <v>323</v>
      </c>
      <c r="E25" s="114">
        <v>306</v>
      </c>
      <c r="F25" s="114">
        <v>545</v>
      </c>
      <c r="G25" s="114">
        <v>403</v>
      </c>
      <c r="H25" s="140">
        <v>421</v>
      </c>
      <c r="I25" s="115">
        <v>-98</v>
      </c>
      <c r="J25" s="116">
        <v>-23.277909738717341</v>
      </c>
    </row>
    <row r="26" spans="1:15" s="110" customFormat="1" ht="24.95" customHeight="1" x14ac:dyDescent="0.2">
      <c r="A26" s="201">
        <v>782.78300000000002</v>
      </c>
      <c r="B26" s="203" t="s">
        <v>160</v>
      </c>
      <c r="C26" s="113">
        <v>19.848380427291524</v>
      </c>
      <c r="D26" s="115">
        <v>1152</v>
      </c>
      <c r="E26" s="114">
        <v>852</v>
      </c>
      <c r="F26" s="114">
        <v>1236</v>
      </c>
      <c r="G26" s="114">
        <v>1159</v>
      </c>
      <c r="H26" s="140">
        <v>1233</v>
      </c>
      <c r="I26" s="115">
        <v>-81</v>
      </c>
      <c r="J26" s="116">
        <v>-6.5693430656934311</v>
      </c>
    </row>
    <row r="27" spans="1:15" s="110" customFormat="1" ht="24.95" customHeight="1" x14ac:dyDescent="0.2">
      <c r="A27" s="193" t="s">
        <v>161</v>
      </c>
      <c r="B27" s="199" t="s">
        <v>162</v>
      </c>
      <c r="C27" s="113">
        <v>2.6016540317022745</v>
      </c>
      <c r="D27" s="115">
        <v>151</v>
      </c>
      <c r="E27" s="114">
        <v>153</v>
      </c>
      <c r="F27" s="114">
        <v>288</v>
      </c>
      <c r="G27" s="114">
        <v>137</v>
      </c>
      <c r="H27" s="140">
        <v>146</v>
      </c>
      <c r="I27" s="115">
        <v>5</v>
      </c>
      <c r="J27" s="116">
        <v>3.4246575342465753</v>
      </c>
    </row>
    <row r="28" spans="1:15" s="110" customFormat="1" ht="24.95" customHeight="1" x14ac:dyDescent="0.2">
      <c r="A28" s="193" t="s">
        <v>163</v>
      </c>
      <c r="B28" s="199" t="s">
        <v>164</v>
      </c>
      <c r="C28" s="113">
        <v>3.8594073053066849</v>
      </c>
      <c r="D28" s="115">
        <v>224</v>
      </c>
      <c r="E28" s="114">
        <v>216</v>
      </c>
      <c r="F28" s="114">
        <v>364</v>
      </c>
      <c r="G28" s="114">
        <v>145</v>
      </c>
      <c r="H28" s="140">
        <v>208</v>
      </c>
      <c r="I28" s="115">
        <v>16</v>
      </c>
      <c r="J28" s="116">
        <v>7.6923076923076925</v>
      </c>
    </row>
    <row r="29" spans="1:15" s="110" customFormat="1" ht="24.95" customHeight="1" x14ac:dyDescent="0.2">
      <c r="A29" s="193">
        <v>86</v>
      </c>
      <c r="B29" s="199" t="s">
        <v>165</v>
      </c>
      <c r="C29" s="113">
        <v>5.3066850447966916</v>
      </c>
      <c r="D29" s="115">
        <v>308</v>
      </c>
      <c r="E29" s="114">
        <v>381</v>
      </c>
      <c r="F29" s="114">
        <v>391</v>
      </c>
      <c r="G29" s="114">
        <v>268</v>
      </c>
      <c r="H29" s="140">
        <v>346</v>
      </c>
      <c r="I29" s="115">
        <v>-38</v>
      </c>
      <c r="J29" s="116">
        <v>-10.982658959537572</v>
      </c>
    </row>
    <row r="30" spans="1:15" s="110" customFormat="1" ht="24.95" customHeight="1" x14ac:dyDescent="0.2">
      <c r="A30" s="193">
        <v>87.88</v>
      </c>
      <c r="B30" s="204" t="s">
        <v>166</v>
      </c>
      <c r="C30" s="113">
        <v>5.6857339765678843</v>
      </c>
      <c r="D30" s="115">
        <v>330</v>
      </c>
      <c r="E30" s="114">
        <v>335</v>
      </c>
      <c r="F30" s="114">
        <v>510</v>
      </c>
      <c r="G30" s="114">
        <v>276</v>
      </c>
      <c r="H30" s="140">
        <v>303</v>
      </c>
      <c r="I30" s="115">
        <v>27</v>
      </c>
      <c r="J30" s="116">
        <v>8.9108910891089117</v>
      </c>
    </row>
    <row r="31" spans="1:15" s="110" customFormat="1" ht="24.95" customHeight="1" x14ac:dyDescent="0.2">
      <c r="A31" s="193" t="s">
        <v>167</v>
      </c>
      <c r="B31" s="199" t="s">
        <v>168</v>
      </c>
      <c r="C31" s="113">
        <v>4.755341144038594</v>
      </c>
      <c r="D31" s="115">
        <v>276</v>
      </c>
      <c r="E31" s="114">
        <v>243</v>
      </c>
      <c r="F31" s="114">
        <v>336</v>
      </c>
      <c r="G31" s="114">
        <v>239</v>
      </c>
      <c r="H31" s="140">
        <v>400</v>
      </c>
      <c r="I31" s="115">
        <v>-124</v>
      </c>
      <c r="J31" s="116">
        <v>-31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0.91316333563059959</v>
      </c>
      <c r="D34" s="115">
        <v>53</v>
      </c>
      <c r="E34" s="114">
        <v>18</v>
      </c>
      <c r="F34" s="114">
        <v>61</v>
      </c>
      <c r="G34" s="114">
        <v>41</v>
      </c>
      <c r="H34" s="140">
        <v>65</v>
      </c>
      <c r="I34" s="115">
        <v>-12</v>
      </c>
      <c r="J34" s="116">
        <v>-18.46153846153846</v>
      </c>
    </row>
    <row r="35" spans="1:10" s="110" customFormat="1" ht="24.95" customHeight="1" x14ac:dyDescent="0.2">
      <c r="A35" s="292" t="s">
        <v>171</v>
      </c>
      <c r="B35" s="293" t="s">
        <v>172</v>
      </c>
      <c r="C35" s="113">
        <v>16.281874569262577</v>
      </c>
      <c r="D35" s="115">
        <v>945</v>
      </c>
      <c r="E35" s="114">
        <v>688</v>
      </c>
      <c r="F35" s="114">
        <v>1289</v>
      </c>
      <c r="G35" s="114">
        <v>774</v>
      </c>
      <c r="H35" s="140">
        <v>999</v>
      </c>
      <c r="I35" s="115">
        <v>-54</v>
      </c>
      <c r="J35" s="116">
        <v>-5.4054054054054053</v>
      </c>
    </row>
    <row r="36" spans="1:10" s="110" customFormat="1" ht="24.95" customHeight="1" x14ac:dyDescent="0.2">
      <c r="A36" s="294" t="s">
        <v>173</v>
      </c>
      <c r="B36" s="295" t="s">
        <v>174</v>
      </c>
      <c r="C36" s="125">
        <v>82.804962095106816</v>
      </c>
      <c r="D36" s="143">
        <v>4806</v>
      </c>
      <c r="E36" s="144">
        <v>4595</v>
      </c>
      <c r="F36" s="144">
        <v>6789</v>
      </c>
      <c r="G36" s="144">
        <v>4718</v>
      </c>
      <c r="H36" s="145">
        <v>5608</v>
      </c>
      <c r="I36" s="143">
        <v>-802</v>
      </c>
      <c r="J36" s="146">
        <v>-14.300998573466476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5804</v>
      </c>
      <c r="F11" s="264">
        <v>5301</v>
      </c>
      <c r="G11" s="264">
        <v>8139</v>
      </c>
      <c r="H11" s="264">
        <v>5533</v>
      </c>
      <c r="I11" s="265">
        <v>6672</v>
      </c>
      <c r="J11" s="263">
        <v>-868</v>
      </c>
      <c r="K11" s="266">
        <v>-13.009592326139089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34.028256374913852</v>
      </c>
      <c r="E13" s="115">
        <v>1975</v>
      </c>
      <c r="F13" s="114">
        <v>1559</v>
      </c>
      <c r="G13" s="114">
        <v>2154</v>
      </c>
      <c r="H13" s="114">
        <v>1879</v>
      </c>
      <c r="I13" s="140">
        <v>2150</v>
      </c>
      <c r="J13" s="115">
        <v>-175</v>
      </c>
      <c r="K13" s="116">
        <v>-8.1395348837209305</v>
      </c>
    </row>
    <row r="14" spans="1:15" ht="15.95" customHeight="1" x14ac:dyDescent="0.2">
      <c r="A14" s="306" t="s">
        <v>230</v>
      </c>
      <c r="B14" s="307"/>
      <c r="C14" s="308"/>
      <c r="D14" s="113">
        <v>47.208821502412128</v>
      </c>
      <c r="E14" s="115">
        <v>2740</v>
      </c>
      <c r="F14" s="114">
        <v>2688</v>
      </c>
      <c r="G14" s="114">
        <v>4759</v>
      </c>
      <c r="H14" s="114">
        <v>2690</v>
      </c>
      <c r="I14" s="140">
        <v>3480</v>
      </c>
      <c r="J14" s="115">
        <v>-740</v>
      </c>
      <c r="K14" s="116">
        <v>-21.264367816091955</v>
      </c>
    </row>
    <row r="15" spans="1:15" ht="15.95" customHeight="1" x14ac:dyDescent="0.2">
      <c r="A15" s="306" t="s">
        <v>231</v>
      </c>
      <c r="B15" s="307"/>
      <c r="C15" s="308"/>
      <c r="D15" s="113">
        <v>9.665747760165404</v>
      </c>
      <c r="E15" s="115">
        <v>561</v>
      </c>
      <c r="F15" s="114">
        <v>594</v>
      </c>
      <c r="G15" s="114">
        <v>600</v>
      </c>
      <c r="H15" s="114">
        <v>519</v>
      </c>
      <c r="I15" s="140">
        <v>540</v>
      </c>
      <c r="J15" s="115">
        <v>21</v>
      </c>
      <c r="K15" s="116">
        <v>3.8888888888888888</v>
      </c>
    </row>
    <row r="16" spans="1:15" ht="15.95" customHeight="1" x14ac:dyDescent="0.2">
      <c r="A16" s="306" t="s">
        <v>232</v>
      </c>
      <c r="B16" s="307"/>
      <c r="C16" s="308"/>
      <c r="D16" s="113">
        <v>8.7870434183321855</v>
      </c>
      <c r="E16" s="115">
        <v>510</v>
      </c>
      <c r="F16" s="114">
        <v>431</v>
      </c>
      <c r="G16" s="114">
        <v>579</v>
      </c>
      <c r="H16" s="114">
        <v>426</v>
      </c>
      <c r="I16" s="140">
        <v>478</v>
      </c>
      <c r="J16" s="115">
        <v>32</v>
      </c>
      <c r="K16" s="116">
        <v>6.6945606694560666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0.86147484493452786</v>
      </c>
      <c r="E18" s="115">
        <v>50</v>
      </c>
      <c r="F18" s="114">
        <v>33</v>
      </c>
      <c r="G18" s="114">
        <v>74</v>
      </c>
      <c r="H18" s="114">
        <v>49</v>
      </c>
      <c r="I18" s="140">
        <v>55</v>
      </c>
      <c r="J18" s="115">
        <v>-5</v>
      </c>
      <c r="K18" s="116">
        <v>-9.0909090909090917</v>
      </c>
    </row>
    <row r="19" spans="1:11" ht="14.1" customHeight="1" x14ac:dyDescent="0.2">
      <c r="A19" s="306" t="s">
        <v>235</v>
      </c>
      <c r="B19" s="307" t="s">
        <v>236</v>
      </c>
      <c r="C19" s="308"/>
      <c r="D19" s="113">
        <v>0.77532736044107509</v>
      </c>
      <c r="E19" s="115">
        <v>45</v>
      </c>
      <c r="F19" s="114">
        <v>29</v>
      </c>
      <c r="G19" s="114">
        <v>60</v>
      </c>
      <c r="H19" s="114">
        <v>44</v>
      </c>
      <c r="I19" s="140">
        <v>52</v>
      </c>
      <c r="J19" s="115">
        <v>-7</v>
      </c>
      <c r="K19" s="116">
        <v>-13.461538461538462</v>
      </c>
    </row>
    <row r="20" spans="1:11" ht="14.1" customHeight="1" x14ac:dyDescent="0.2">
      <c r="A20" s="306">
        <v>12</v>
      </c>
      <c r="B20" s="307" t="s">
        <v>237</v>
      </c>
      <c r="C20" s="308"/>
      <c r="D20" s="113">
        <v>1.0854583046175053</v>
      </c>
      <c r="E20" s="115">
        <v>63</v>
      </c>
      <c r="F20" s="114">
        <v>34</v>
      </c>
      <c r="G20" s="114">
        <v>60</v>
      </c>
      <c r="H20" s="114">
        <v>73</v>
      </c>
      <c r="I20" s="140">
        <v>70</v>
      </c>
      <c r="J20" s="115">
        <v>-7</v>
      </c>
      <c r="K20" s="116">
        <v>-10</v>
      </c>
    </row>
    <row r="21" spans="1:11" ht="14.1" customHeight="1" x14ac:dyDescent="0.2">
      <c r="A21" s="306">
        <v>21</v>
      </c>
      <c r="B21" s="307" t="s">
        <v>238</v>
      </c>
      <c r="C21" s="308"/>
      <c r="D21" s="113">
        <v>0.10337698139214335</v>
      </c>
      <c r="E21" s="115">
        <v>6</v>
      </c>
      <c r="F21" s="114">
        <v>10</v>
      </c>
      <c r="G21" s="114">
        <v>24</v>
      </c>
      <c r="H21" s="114">
        <v>14</v>
      </c>
      <c r="I21" s="140">
        <v>13</v>
      </c>
      <c r="J21" s="115">
        <v>-7</v>
      </c>
      <c r="K21" s="116">
        <v>-53.846153846153847</v>
      </c>
    </row>
    <row r="22" spans="1:11" ht="14.1" customHeight="1" x14ac:dyDescent="0.2">
      <c r="A22" s="306">
        <v>22</v>
      </c>
      <c r="B22" s="307" t="s">
        <v>239</v>
      </c>
      <c r="C22" s="308"/>
      <c r="D22" s="113">
        <v>2.1192281185389388</v>
      </c>
      <c r="E22" s="115">
        <v>123</v>
      </c>
      <c r="F22" s="114">
        <v>76</v>
      </c>
      <c r="G22" s="114">
        <v>121</v>
      </c>
      <c r="H22" s="114">
        <v>100</v>
      </c>
      <c r="I22" s="140">
        <v>107</v>
      </c>
      <c r="J22" s="115">
        <v>16</v>
      </c>
      <c r="K22" s="116">
        <v>14.953271028037383</v>
      </c>
    </row>
    <row r="23" spans="1:11" ht="14.1" customHeight="1" x14ac:dyDescent="0.2">
      <c r="A23" s="306">
        <v>23</v>
      </c>
      <c r="B23" s="307" t="s">
        <v>240</v>
      </c>
      <c r="C23" s="308"/>
      <c r="D23" s="113">
        <v>1.0854583046175053</v>
      </c>
      <c r="E23" s="115">
        <v>63</v>
      </c>
      <c r="F23" s="114">
        <v>42</v>
      </c>
      <c r="G23" s="114">
        <v>102</v>
      </c>
      <c r="H23" s="114">
        <v>55</v>
      </c>
      <c r="I23" s="140">
        <v>72</v>
      </c>
      <c r="J23" s="115">
        <v>-9</v>
      </c>
      <c r="K23" s="116">
        <v>-12.5</v>
      </c>
    </row>
    <row r="24" spans="1:11" ht="14.1" customHeight="1" x14ac:dyDescent="0.2">
      <c r="A24" s="306">
        <v>24</v>
      </c>
      <c r="B24" s="307" t="s">
        <v>241</v>
      </c>
      <c r="C24" s="308"/>
      <c r="D24" s="113">
        <v>4.4452101998621636</v>
      </c>
      <c r="E24" s="115">
        <v>258</v>
      </c>
      <c r="F24" s="114">
        <v>229</v>
      </c>
      <c r="G24" s="114">
        <v>358</v>
      </c>
      <c r="H24" s="114">
        <v>288</v>
      </c>
      <c r="I24" s="140">
        <v>367</v>
      </c>
      <c r="J24" s="115">
        <v>-109</v>
      </c>
      <c r="K24" s="116">
        <v>-29.700272479564031</v>
      </c>
    </row>
    <row r="25" spans="1:11" ht="14.1" customHeight="1" x14ac:dyDescent="0.2">
      <c r="A25" s="306">
        <v>25</v>
      </c>
      <c r="B25" s="307" t="s">
        <v>242</v>
      </c>
      <c r="C25" s="308"/>
      <c r="D25" s="113">
        <v>4.3590627153687116</v>
      </c>
      <c r="E25" s="115">
        <v>253</v>
      </c>
      <c r="F25" s="114">
        <v>208</v>
      </c>
      <c r="G25" s="114">
        <v>371</v>
      </c>
      <c r="H25" s="114">
        <v>240</v>
      </c>
      <c r="I25" s="140">
        <v>321</v>
      </c>
      <c r="J25" s="115">
        <v>-68</v>
      </c>
      <c r="K25" s="116">
        <v>-21.18380062305296</v>
      </c>
    </row>
    <row r="26" spans="1:11" ht="14.1" customHeight="1" x14ac:dyDescent="0.2">
      <c r="A26" s="306">
        <v>26</v>
      </c>
      <c r="B26" s="307" t="s">
        <v>243</v>
      </c>
      <c r="C26" s="308"/>
      <c r="D26" s="113">
        <v>2.0158511371467953</v>
      </c>
      <c r="E26" s="115">
        <v>117</v>
      </c>
      <c r="F26" s="114">
        <v>61</v>
      </c>
      <c r="G26" s="114">
        <v>218</v>
      </c>
      <c r="H26" s="114">
        <v>94</v>
      </c>
      <c r="I26" s="140">
        <v>166</v>
      </c>
      <c r="J26" s="115">
        <v>-49</v>
      </c>
      <c r="K26" s="116">
        <v>-29.518072289156628</v>
      </c>
    </row>
    <row r="27" spans="1:11" ht="14.1" customHeight="1" x14ac:dyDescent="0.2">
      <c r="A27" s="306">
        <v>27</v>
      </c>
      <c r="B27" s="307" t="s">
        <v>244</v>
      </c>
      <c r="C27" s="308"/>
      <c r="D27" s="113">
        <v>1.7574086836664369</v>
      </c>
      <c r="E27" s="115">
        <v>102</v>
      </c>
      <c r="F27" s="114">
        <v>68</v>
      </c>
      <c r="G27" s="114">
        <v>166</v>
      </c>
      <c r="H27" s="114">
        <v>84</v>
      </c>
      <c r="I27" s="140">
        <v>107</v>
      </c>
      <c r="J27" s="115">
        <v>-5</v>
      </c>
      <c r="K27" s="116">
        <v>-4.6728971962616823</v>
      </c>
    </row>
    <row r="28" spans="1:11" ht="14.1" customHeight="1" x14ac:dyDescent="0.2">
      <c r="A28" s="306">
        <v>28</v>
      </c>
      <c r="B28" s="307" t="s">
        <v>245</v>
      </c>
      <c r="C28" s="308"/>
      <c r="D28" s="113">
        <v>0.31013094417643006</v>
      </c>
      <c r="E28" s="115">
        <v>18</v>
      </c>
      <c r="F28" s="114" t="s">
        <v>513</v>
      </c>
      <c r="G28" s="114">
        <v>11</v>
      </c>
      <c r="H28" s="114" t="s">
        <v>513</v>
      </c>
      <c r="I28" s="140">
        <v>4</v>
      </c>
      <c r="J28" s="115">
        <v>14</v>
      </c>
      <c r="K28" s="116" t="s">
        <v>514</v>
      </c>
    </row>
    <row r="29" spans="1:11" ht="14.1" customHeight="1" x14ac:dyDescent="0.2">
      <c r="A29" s="306">
        <v>29</v>
      </c>
      <c r="B29" s="307" t="s">
        <v>246</v>
      </c>
      <c r="C29" s="308"/>
      <c r="D29" s="113">
        <v>2.2915230875258441</v>
      </c>
      <c r="E29" s="115">
        <v>133</v>
      </c>
      <c r="F29" s="114">
        <v>152</v>
      </c>
      <c r="G29" s="114">
        <v>228</v>
      </c>
      <c r="H29" s="114">
        <v>200</v>
      </c>
      <c r="I29" s="140">
        <v>157</v>
      </c>
      <c r="J29" s="115">
        <v>-24</v>
      </c>
      <c r="K29" s="116">
        <v>-15.286624203821656</v>
      </c>
    </row>
    <row r="30" spans="1:11" ht="14.1" customHeight="1" x14ac:dyDescent="0.2">
      <c r="A30" s="306" t="s">
        <v>247</v>
      </c>
      <c r="B30" s="307" t="s">
        <v>248</v>
      </c>
      <c r="C30" s="308"/>
      <c r="D30" s="113">
        <v>0.65472088215024127</v>
      </c>
      <c r="E30" s="115">
        <v>38</v>
      </c>
      <c r="F30" s="114" t="s">
        <v>513</v>
      </c>
      <c r="G30" s="114" t="s">
        <v>513</v>
      </c>
      <c r="H30" s="114">
        <v>59</v>
      </c>
      <c r="I30" s="140">
        <v>32</v>
      </c>
      <c r="J30" s="115">
        <v>6</v>
      </c>
      <c r="K30" s="116">
        <v>18.75</v>
      </c>
    </row>
    <row r="31" spans="1:11" ht="14.1" customHeight="1" x14ac:dyDescent="0.2">
      <c r="A31" s="306" t="s">
        <v>249</v>
      </c>
      <c r="B31" s="307" t="s">
        <v>250</v>
      </c>
      <c r="C31" s="308"/>
      <c r="D31" s="113">
        <v>1.6368022053756031</v>
      </c>
      <c r="E31" s="115">
        <v>95</v>
      </c>
      <c r="F31" s="114">
        <v>96</v>
      </c>
      <c r="G31" s="114">
        <v>144</v>
      </c>
      <c r="H31" s="114">
        <v>141</v>
      </c>
      <c r="I31" s="140">
        <v>125</v>
      </c>
      <c r="J31" s="115">
        <v>-30</v>
      </c>
      <c r="K31" s="116">
        <v>-24</v>
      </c>
    </row>
    <row r="32" spans="1:11" ht="14.1" customHeight="1" x14ac:dyDescent="0.2">
      <c r="A32" s="306">
        <v>31</v>
      </c>
      <c r="B32" s="307" t="s">
        <v>251</v>
      </c>
      <c r="C32" s="308"/>
      <c r="D32" s="113">
        <v>0.63749138525155069</v>
      </c>
      <c r="E32" s="115">
        <v>37</v>
      </c>
      <c r="F32" s="114">
        <v>27</v>
      </c>
      <c r="G32" s="114">
        <v>38</v>
      </c>
      <c r="H32" s="114">
        <v>19</v>
      </c>
      <c r="I32" s="140">
        <v>35</v>
      </c>
      <c r="J32" s="115">
        <v>2</v>
      </c>
      <c r="K32" s="116">
        <v>5.7142857142857144</v>
      </c>
    </row>
    <row r="33" spans="1:11" ht="14.1" customHeight="1" x14ac:dyDescent="0.2">
      <c r="A33" s="306">
        <v>32</v>
      </c>
      <c r="B33" s="307" t="s">
        <v>252</v>
      </c>
      <c r="C33" s="308"/>
      <c r="D33" s="113">
        <v>2.8256374913852516</v>
      </c>
      <c r="E33" s="115">
        <v>164</v>
      </c>
      <c r="F33" s="114">
        <v>95</v>
      </c>
      <c r="G33" s="114">
        <v>113</v>
      </c>
      <c r="H33" s="114">
        <v>142</v>
      </c>
      <c r="I33" s="140">
        <v>175</v>
      </c>
      <c r="J33" s="115">
        <v>-11</v>
      </c>
      <c r="K33" s="116">
        <v>-6.2857142857142856</v>
      </c>
    </row>
    <row r="34" spans="1:11" ht="14.1" customHeight="1" x14ac:dyDescent="0.2">
      <c r="A34" s="306">
        <v>33</v>
      </c>
      <c r="B34" s="307" t="s">
        <v>253</v>
      </c>
      <c r="C34" s="308"/>
      <c r="D34" s="113">
        <v>1.4989662301860787</v>
      </c>
      <c r="E34" s="115">
        <v>87</v>
      </c>
      <c r="F34" s="114">
        <v>52</v>
      </c>
      <c r="G34" s="114">
        <v>123</v>
      </c>
      <c r="H34" s="114">
        <v>73</v>
      </c>
      <c r="I34" s="140">
        <v>92</v>
      </c>
      <c r="J34" s="115">
        <v>-5</v>
      </c>
      <c r="K34" s="116">
        <v>-5.4347826086956523</v>
      </c>
    </row>
    <row r="35" spans="1:11" ht="14.1" customHeight="1" x14ac:dyDescent="0.2">
      <c r="A35" s="306">
        <v>34</v>
      </c>
      <c r="B35" s="307" t="s">
        <v>254</v>
      </c>
      <c r="C35" s="308"/>
      <c r="D35" s="113">
        <v>1.7574086836664369</v>
      </c>
      <c r="E35" s="115">
        <v>102</v>
      </c>
      <c r="F35" s="114">
        <v>71</v>
      </c>
      <c r="G35" s="114">
        <v>128</v>
      </c>
      <c r="H35" s="114">
        <v>94</v>
      </c>
      <c r="I35" s="140">
        <v>113</v>
      </c>
      <c r="J35" s="115">
        <v>-11</v>
      </c>
      <c r="K35" s="116">
        <v>-9.7345132743362832</v>
      </c>
    </row>
    <row r="36" spans="1:11" ht="14.1" customHeight="1" x14ac:dyDescent="0.2">
      <c r="A36" s="306">
        <v>41</v>
      </c>
      <c r="B36" s="307" t="s">
        <v>255</v>
      </c>
      <c r="C36" s="308"/>
      <c r="D36" s="113">
        <v>0.55134390075809792</v>
      </c>
      <c r="E36" s="115">
        <v>32</v>
      </c>
      <c r="F36" s="114">
        <v>24</v>
      </c>
      <c r="G36" s="114">
        <v>50</v>
      </c>
      <c r="H36" s="114">
        <v>16</v>
      </c>
      <c r="I36" s="140">
        <v>42</v>
      </c>
      <c r="J36" s="115">
        <v>-10</v>
      </c>
      <c r="K36" s="116">
        <v>-23.80952380952381</v>
      </c>
    </row>
    <row r="37" spans="1:11" ht="14.1" customHeight="1" x14ac:dyDescent="0.2">
      <c r="A37" s="306">
        <v>42</v>
      </c>
      <c r="B37" s="307" t="s">
        <v>256</v>
      </c>
      <c r="C37" s="308"/>
      <c r="D37" s="113" t="s">
        <v>513</v>
      </c>
      <c r="E37" s="115" t="s">
        <v>513</v>
      </c>
      <c r="F37" s="114" t="s">
        <v>513</v>
      </c>
      <c r="G37" s="114">
        <v>6</v>
      </c>
      <c r="H37" s="114" t="s">
        <v>513</v>
      </c>
      <c r="I37" s="140">
        <v>5</v>
      </c>
      <c r="J37" s="115" t="s">
        <v>513</v>
      </c>
      <c r="K37" s="116" t="s">
        <v>513</v>
      </c>
    </row>
    <row r="38" spans="1:11" ht="14.1" customHeight="1" x14ac:dyDescent="0.2">
      <c r="A38" s="306">
        <v>43</v>
      </c>
      <c r="B38" s="307" t="s">
        <v>257</v>
      </c>
      <c r="C38" s="308"/>
      <c r="D38" s="113">
        <v>3.239145416953825</v>
      </c>
      <c r="E38" s="115">
        <v>188</v>
      </c>
      <c r="F38" s="114">
        <v>171</v>
      </c>
      <c r="G38" s="114">
        <v>219</v>
      </c>
      <c r="H38" s="114">
        <v>173</v>
      </c>
      <c r="I38" s="140">
        <v>120</v>
      </c>
      <c r="J38" s="115">
        <v>68</v>
      </c>
      <c r="K38" s="116">
        <v>56.666666666666664</v>
      </c>
    </row>
    <row r="39" spans="1:11" ht="14.1" customHeight="1" x14ac:dyDescent="0.2">
      <c r="A39" s="306">
        <v>51</v>
      </c>
      <c r="B39" s="307" t="s">
        <v>258</v>
      </c>
      <c r="C39" s="308"/>
      <c r="D39" s="113">
        <v>15.058580289455548</v>
      </c>
      <c r="E39" s="115">
        <v>874</v>
      </c>
      <c r="F39" s="114">
        <v>711</v>
      </c>
      <c r="G39" s="114">
        <v>1079</v>
      </c>
      <c r="H39" s="114">
        <v>839</v>
      </c>
      <c r="I39" s="140">
        <v>1011</v>
      </c>
      <c r="J39" s="115">
        <v>-137</v>
      </c>
      <c r="K39" s="116">
        <v>-13.550939663699308</v>
      </c>
    </row>
    <row r="40" spans="1:11" ht="14.1" customHeight="1" x14ac:dyDescent="0.2">
      <c r="A40" s="306" t="s">
        <v>259</v>
      </c>
      <c r="B40" s="307" t="s">
        <v>260</v>
      </c>
      <c r="C40" s="308"/>
      <c r="D40" s="113">
        <v>14.52446588559614</v>
      </c>
      <c r="E40" s="115">
        <v>843</v>
      </c>
      <c r="F40" s="114">
        <v>699</v>
      </c>
      <c r="G40" s="114">
        <v>1031</v>
      </c>
      <c r="H40" s="114">
        <v>816</v>
      </c>
      <c r="I40" s="140">
        <v>980</v>
      </c>
      <c r="J40" s="115">
        <v>-137</v>
      </c>
      <c r="K40" s="116">
        <v>-13.979591836734693</v>
      </c>
    </row>
    <row r="41" spans="1:11" ht="14.1" customHeight="1" x14ac:dyDescent="0.2">
      <c r="A41" s="306"/>
      <c r="B41" s="307" t="s">
        <v>261</v>
      </c>
      <c r="C41" s="308"/>
      <c r="D41" s="113">
        <v>12.456926257753274</v>
      </c>
      <c r="E41" s="115">
        <v>723</v>
      </c>
      <c r="F41" s="114">
        <v>576</v>
      </c>
      <c r="G41" s="114">
        <v>797</v>
      </c>
      <c r="H41" s="114">
        <v>712</v>
      </c>
      <c r="I41" s="140">
        <v>755</v>
      </c>
      <c r="J41" s="115">
        <v>-32</v>
      </c>
      <c r="K41" s="116">
        <v>-4.2384105960264904</v>
      </c>
    </row>
    <row r="42" spans="1:11" ht="14.1" customHeight="1" x14ac:dyDescent="0.2">
      <c r="A42" s="306">
        <v>52</v>
      </c>
      <c r="B42" s="307" t="s">
        <v>262</v>
      </c>
      <c r="C42" s="308"/>
      <c r="D42" s="113">
        <v>5.616815988973122</v>
      </c>
      <c r="E42" s="115">
        <v>326</v>
      </c>
      <c r="F42" s="114">
        <v>272</v>
      </c>
      <c r="G42" s="114">
        <v>397</v>
      </c>
      <c r="H42" s="114">
        <v>365</v>
      </c>
      <c r="I42" s="140">
        <v>415</v>
      </c>
      <c r="J42" s="115">
        <v>-89</v>
      </c>
      <c r="K42" s="116">
        <v>-21.445783132530121</v>
      </c>
    </row>
    <row r="43" spans="1:11" ht="14.1" customHeight="1" x14ac:dyDescent="0.2">
      <c r="A43" s="306" t="s">
        <v>263</v>
      </c>
      <c r="B43" s="307" t="s">
        <v>264</v>
      </c>
      <c r="C43" s="308"/>
      <c r="D43" s="113">
        <v>4.2901447277739493</v>
      </c>
      <c r="E43" s="115">
        <v>249</v>
      </c>
      <c r="F43" s="114">
        <v>201</v>
      </c>
      <c r="G43" s="114">
        <v>310</v>
      </c>
      <c r="H43" s="114">
        <v>286</v>
      </c>
      <c r="I43" s="140">
        <v>333</v>
      </c>
      <c r="J43" s="115">
        <v>-84</v>
      </c>
      <c r="K43" s="116">
        <v>-25.225225225225227</v>
      </c>
    </row>
    <row r="44" spans="1:11" ht="14.1" customHeight="1" x14ac:dyDescent="0.2">
      <c r="A44" s="306">
        <v>53</v>
      </c>
      <c r="B44" s="307" t="s">
        <v>265</v>
      </c>
      <c r="C44" s="308"/>
      <c r="D44" s="113">
        <v>0.93039283252929017</v>
      </c>
      <c r="E44" s="115">
        <v>54</v>
      </c>
      <c r="F44" s="114">
        <v>45</v>
      </c>
      <c r="G44" s="114">
        <v>59</v>
      </c>
      <c r="H44" s="114">
        <v>46</v>
      </c>
      <c r="I44" s="140">
        <v>93</v>
      </c>
      <c r="J44" s="115">
        <v>-39</v>
      </c>
      <c r="K44" s="116">
        <v>-41.935483870967744</v>
      </c>
    </row>
    <row r="45" spans="1:11" ht="14.1" customHeight="1" x14ac:dyDescent="0.2">
      <c r="A45" s="306" t="s">
        <v>266</v>
      </c>
      <c r="B45" s="307" t="s">
        <v>267</v>
      </c>
      <c r="C45" s="308"/>
      <c r="D45" s="113">
        <v>0.77532736044107509</v>
      </c>
      <c r="E45" s="115">
        <v>45</v>
      </c>
      <c r="F45" s="114">
        <v>41</v>
      </c>
      <c r="G45" s="114">
        <v>55</v>
      </c>
      <c r="H45" s="114">
        <v>39</v>
      </c>
      <c r="I45" s="140">
        <v>93</v>
      </c>
      <c r="J45" s="115">
        <v>-48</v>
      </c>
      <c r="K45" s="116">
        <v>-51.612903225806448</v>
      </c>
    </row>
    <row r="46" spans="1:11" ht="14.1" customHeight="1" x14ac:dyDescent="0.2">
      <c r="A46" s="306">
        <v>54</v>
      </c>
      <c r="B46" s="307" t="s">
        <v>268</v>
      </c>
      <c r="C46" s="308"/>
      <c r="D46" s="113">
        <v>3.7043418332184701</v>
      </c>
      <c r="E46" s="115">
        <v>215</v>
      </c>
      <c r="F46" s="114">
        <v>203</v>
      </c>
      <c r="G46" s="114">
        <v>273</v>
      </c>
      <c r="H46" s="114">
        <v>240</v>
      </c>
      <c r="I46" s="140">
        <v>287</v>
      </c>
      <c r="J46" s="115">
        <v>-72</v>
      </c>
      <c r="K46" s="116">
        <v>-25.087108013937282</v>
      </c>
    </row>
    <row r="47" spans="1:11" ht="14.1" customHeight="1" x14ac:dyDescent="0.2">
      <c r="A47" s="306">
        <v>61</v>
      </c>
      <c r="B47" s="307" t="s">
        <v>269</v>
      </c>
      <c r="C47" s="308"/>
      <c r="D47" s="113">
        <v>2.5155065472088216</v>
      </c>
      <c r="E47" s="115">
        <v>146</v>
      </c>
      <c r="F47" s="114">
        <v>124</v>
      </c>
      <c r="G47" s="114">
        <v>240</v>
      </c>
      <c r="H47" s="114">
        <v>125</v>
      </c>
      <c r="I47" s="140">
        <v>157</v>
      </c>
      <c r="J47" s="115">
        <v>-11</v>
      </c>
      <c r="K47" s="116">
        <v>-7.0063694267515926</v>
      </c>
    </row>
    <row r="48" spans="1:11" ht="14.1" customHeight="1" x14ac:dyDescent="0.2">
      <c r="A48" s="306">
        <v>62</v>
      </c>
      <c r="B48" s="307" t="s">
        <v>270</v>
      </c>
      <c r="C48" s="308"/>
      <c r="D48" s="113">
        <v>6.6161268090971745</v>
      </c>
      <c r="E48" s="115">
        <v>384</v>
      </c>
      <c r="F48" s="114">
        <v>419</v>
      </c>
      <c r="G48" s="114">
        <v>611</v>
      </c>
      <c r="H48" s="114">
        <v>380</v>
      </c>
      <c r="I48" s="140">
        <v>525</v>
      </c>
      <c r="J48" s="115">
        <v>-141</v>
      </c>
      <c r="K48" s="116">
        <v>-26.857142857142858</v>
      </c>
    </row>
    <row r="49" spans="1:11" ht="14.1" customHeight="1" x14ac:dyDescent="0.2">
      <c r="A49" s="306">
        <v>63</v>
      </c>
      <c r="B49" s="307" t="s">
        <v>271</v>
      </c>
      <c r="C49" s="308"/>
      <c r="D49" s="113">
        <v>3.790489317711923</v>
      </c>
      <c r="E49" s="115">
        <v>220</v>
      </c>
      <c r="F49" s="114">
        <v>313</v>
      </c>
      <c r="G49" s="114">
        <v>351</v>
      </c>
      <c r="H49" s="114">
        <v>298</v>
      </c>
      <c r="I49" s="140">
        <v>282</v>
      </c>
      <c r="J49" s="115">
        <v>-62</v>
      </c>
      <c r="K49" s="116">
        <v>-21.98581560283688</v>
      </c>
    </row>
    <row r="50" spans="1:11" ht="14.1" customHeight="1" x14ac:dyDescent="0.2">
      <c r="A50" s="306" t="s">
        <v>272</v>
      </c>
      <c r="B50" s="307" t="s">
        <v>273</v>
      </c>
      <c r="C50" s="308"/>
      <c r="D50" s="113">
        <v>0.37904893177119225</v>
      </c>
      <c r="E50" s="115">
        <v>22</v>
      </c>
      <c r="F50" s="114">
        <v>38</v>
      </c>
      <c r="G50" s="114">
        <v>63</v>
      </c>
      <c r="H50" s="114">
        <v>35</v>
      </c>
      <c r="I50" s="140">
        <v>43</v>
      </c>
      <c r="J50" s="115">
        <v>-21</v>
      </c>
      <c r="K50" s="116">
        <v>-48.837209302325583</v>
      </c>
    </row>
    <row r="51" spans="1:11" ht="14.1" customHeight="1" x14ac:dyDescent="0.2">
      <c r="A51" s="306" t="s">
        <v>274</v>
      </c>
      <c r="B51" s="307" t="s">
        <v>275</v>
      </c>
      <c r="C51" s="308"/>
      <c r="D51" s="113">
        <v>3.1357684355616815</v>
      </c>
      <c r="E51" s="115">
        <v>182</v>
      </c>
      <c r="F51" s="114">
        <v>258</v>
      </c>
      <c r="G51" s="114">
        <v>264</v>
      </c>
      <c r="H51" s="114">
        <v>245</v>
      </c>
      <c r="I51" s="140">
        <v>203</v>
      </c>
      <c r="J51" s="115">
        <v>-21</v>
      </c>
      <c r="K51" s="116">
        <v>-10.344827586206897</v>
      </c>
    </row>
    <row r="52" spans="1:11" ht="14.1" customHeight="1" x14ac:dyDescent="0.2">
      <c r="A52" s="306">
        <v>71</v>
      </c>
      <c r="B52" s="307" t="s">
        <v>276</v>
      </c>
      <c r="C52" s="308"/>
      <c r="D52" s="113">
        <v>10.785665058580289</v>
      </c>
      <c r="E52" s="115">
        <v>626</v>
      </c>
      <c r="F52" s="114">
        <v>649</v>
      </c>
      <c r="G52" s="114">
        <v>901</v>
      </c>
      <c r="H52" s="114">
        <v>608</v>
      </c>
      <c r="I52" s="140">
        <v>747</v>
      </c>
      <c r="J52" s="115">
        <v>-121</v>
      </c>
      <c r="K52" s="116">
        <v>-16.198125836680052</v>
      </c>
    </row>
    <row r="53" spans="1:11" ht="14.1" customHeight="1" x14ac:dyDescent="0.2">
      <c r="A53" s="306" t="s">
        <v>277</v>
      </c>
      <c r="B53" s="307" t="s">
        <v>278</v>
      </c>
      <c r="C53" s="308"/>
      <c r="D53" s="113">
        <v>5.1860785665058584</v>
      </c>
      <c r="E53" s="115">
        <v>301</v>
      </c>
      <c r="F53" s="114">
        <v>412</v>
      </c>
      <c r="G53" s="114">
        <v>493</v>
      </c>
      <c r="H53" s="114">
        <v>365</v>
      </c>
      <c r="I53" s="140">
        <v>361</v>
      </c>
      <c r="J53" s="115">
        <v>-60</v>
      </c>
      <c r="K53" s="116">
        <v>-16.62049861495845</v>
      </c>
    </row>
    <row r="54" spans="1:11" ht="14.1" customHeight="1" x14ac:dyDescent="0.2">
      <c r="A54" s="306" t="s">
        <v>279</v>
      </c>
      <c r="B54" s="307" t="s">
        <v>280</v>
      </c>
      <c r="C54" s="308"/>
      <c r="D54" s="113">
        <v>4.4624396967608542</v>
      </c>
      <c r="E54" s="115">
        <v>259</v>
      </c>
      <c r="F54" s="114">
        <v>208</v>
      </c>
      <c r="G54" s="114">
        <v>355</v>
      </c>
      <c r="H54" s="114">
        <v>195</v>
      </c>
      <c r="I54" s="140">
        <v>315</v>
      </c>
      <c r="J54" s="115">
        <v>-56</v>
      </c>
      <c r="K54" s="116">
        <v>-17.777777777777779</v>
      </c>
    </row>
    <row r="55" spans="1:11" ht="14.1" customHeight="1" x14ac:dyDescent="0.2">
      <c r="A55" s="306">
        <v>72</v>
      </c>
      <c r="B55" s="307" t="s">
        <v>281</v>
      </c>
      <c r="C55" s="308"/>
      <c r="D55" s="113">
        <v>2.3087525844245347</v>
      </c>
      <c r="E55" s="115">
        <v>134</v>
      </c>
      <c r="F55" s="114">
        <v>125</v>
      </c>
      <c r="G55" s="114">
        <v>200</v>
      </c>
      <c r="H55" s="114">
        <v>81</v>
      </c>
      <c r="I55" s="140">
        <v>136</v>
      </c>
      <c r="J55" s="115">
        <v>-2</v>
      </c>
      <c r="K55" s="116">
        <v>-1.4705882352941178</v>
      </c>
    </row>
    <row r="56" spans="1:11" ht="14.1" customHeight="1" x14ac:dyDescent="0.2">
      <c r="A56" s="306" t="s">
        <v>282</v>
      </c>
      <c r="B56" s="307" t="s">
        <v>283</v>
      </c>
      <c r="C56" s="308"/>
      <c r="D56" s="113">
        <v>0.89593383873190902</v>
      </c>
      <c r="E56" s="115">
        <v>52</v>
      </c>
      <c r="F56" s="114">
        <v>52</v>
      </c>
      <c r="G56" s="114">
        <v>119</v>
      </c>
      <c r="H56" s="114">
        <v>28</v>
      </c>
      <c r="I56" s="140">
        <v>55</v>
      </c>
      <c r="J56" s="115">
        <v>-3</v>
      </c>
      <c r="K56" s="116">
        <v>-5.4545454545454541</v>
      </c>
    </row>
    <row r="57" spans="1:11" ht="14.1" customHeight="1" x14ac:dyDescent="0.2">
      <c r="A57" s="306" t="s">
        <v>284</v>
      </c>
      <c r="B57" s="307" t="s">
        <v>285</v>
      </c>
      <c r="C57" s="308"/>
      <c r="D57" s="113">
        <v>0.80978635423845624</v>
      </c>
      <c r="E57" s="115">
        <v>47</v>
      </c>
      <c r="F57" s="114">
        <v>53</v>
      </c>
      <c r="G57" s="114">
        <v>36</v>
      </c>
      <c r="H57" s="114">
        <v>42</v>
      </c>
      <c r="I57" s="140">
        <v>58</v>
      </c>
      <c r="J57" s="115">
        <v>-11</v>
      </c>
      <c r="K57" s="116">
        <v>-18.96551724137931</v>
      </c>
    </row>
    <row r="58" spans="1:11" ht="14.1" customHeight="1" x14ac:dyDescent="0.2">
      <c r="A58" s="306">
        <v>73</v>
      </c>
      <c r="B58" s="307" t="s">
        <v>286</v>
      </c>
      <c r="C58" s="308"/>
      <c r="D58" s="113">
        <v>2.0847691247415576</v>
      </c>
      <c r="E58" s="115">
        <v>121</v>
      </c>
      <c r="F58" s="114">
        <v>116</v>
      </c>
      <c r="G58" s="114">
        <v>209</v>
      </c>
      <c r="H58" s="114">
        <v>103</v>
      </c>
      <c r="I58" s="140">
        <v>142</v>
      </c>
      <c r="J58" s="115">
        <v>-21</v>
      </c>
      <c r="K58" s="116">
        <v>-14.788732394366198</v>
      </c>
    </row>
    <row r="59" spans="1:11" ht="14.1" customHeight="1" x14ac:dyDescent="0.2">
      <c r="A59" s="306" t="s">
        <v>287</v>
      </c>
      <c r="B59" s="307" t="s">
        <v>288</v>
      </c>
      <c r="C59" s="308"/>
      <c r="D59" s="113">
        <v>1.3439007580978635</v>
      </c>
      <c r="E59" s="115">
        <v>78</v>
      </c>
      <c r="F59" s="114">
        <v>64</v>
      </c>
      <c r="G59" s="114">
        <v>138</v>
      </c>
      <c r="H59" s="114">
        <v>49</v>
      </c>
      <c r="I59" s="140">
        <v>110</v>
      </c>
      <c r="J59" s="115">
        <v>-32</v>
      </c>
      <c r="K59" s="116">
        <v>-29.09090909090909</v>
      </c>
    </row>
    <row r="60" spans="1:11" ht="14.1" customHeight="1" x14ac:dyDescent="0.2">
      <c r="A60" s="306">
        <v>81</v>
      </c>
      <c r="B60" s="307" t="s">
        <v>289</v>
      </c>
      <c r="C60" s="308"/>
      <c r="D60" s="113">
        <v>5.7201929703652654</v>
      </c>
      <c r="E60" s="115">
        <v>332</v>
      </c>
      <c r="F60" s="114">
        <v>373</v>
      </c>
      <c r="G60" s="114">
        <v>471</v>
      </c>
      <c r="H60" s="114">
        <v>286</v>
      </c>
      <c r="I60" s="140">
        <v>343</v>
      </c>
      <c r="J60" s="115">
        <v>-11</v>
      </c>
      <c r="K60" s="116">
        <v>-3.2069970845481048</v>
      </c>
    </row>
    <row r="61" spans="1:11" ht="14.1" customHeight="1" x14ac:dyDescent="0.2">
      <c r="A61" s="306" t="s">
        <v>290</v>
      </c>
      <c r="B61" s="307" t="s">
        <v>291</v>
      </c>
      <c r="C61" s="308"/>
      <c r="D61" s="113">
        <v>1.9641626464507236</v>
      </c>
      <c r="E61" s="115">
        <v>114</v>
      </c>
      <c r="F61" s="114">
        <v>106</v>
      </c>
      <c r="G61" s="114">
        <v>216</v>
      </c>
      <c r="H61" s="114">
        <v>75</v>
      </c>
      <c r="I61" s="140">
        <v>137</v>
      </c>
      <c r="J61" s="115">
        <v>-23</v>
      </c>
      <c r="K61" s="116">
        <v>-16.788321167883211</v>
      </c>
    </row>
    <row r="62" spans="1:11" ht="14.1" customHeight="1" x14ac:dyDescent="0.2">
      <c r="A62" s="306" t="s">
        <v>292</v>
      </c>
      <c r="B62" s="307" t="s">
        <v>293</v>
      </c>
      <c r="C62" s="308"/>
      <c r="D62" s="113">
        <v>1.4645072363886975</v>
      </c>
      <c r="E62" s="115">
        <v>85</v>
      </c>
      <c r="F62" s="114">
        <v>176</v>
      </c>
      <c r="G62" s="114">
        <v>150</v>
      </c>
      <c r="H62" s="114">
        <v>122</v>
      </c>
      <c r="I62" s="140">
        <v>121</v>
      </c>
      <c r="J62" s="115">
        <v>-36</v>
      </c>
      <c r="K62" s="116">
        <v>-29.75206611570248</v>
      </c>
    </row>
    <row r="63" spans="1:11" ht="14.1" customHeight="1" x14ac:dyDescent="0.2">
      <c r="A63" s="306"/>
      <c r="B63" s="307" t="s">
        <v>294</v>
      </c>
      <c r="C63" s="308"/>
      <c r="D63" s="113">
        <v>1.292212267401792</v>
      </c>
      <c r="E63" s="115">
        <v>75</v>
      </c>
      <c r="F63" s="114">
        <v>116</v>
      </c>
      <c r="G63" s="114">
        <v>51</v>
      </c>
      <c r="H63" s="114">
        <v>92</v>
      </c>
      <c r="I63" s="140">
        <v>105</v>
      </c>
      <c r="J63" s="115">
        <v>-30</v>
      </c>
      <c r="K63" s="116">
        <v>-28.571428571428573</v>
      </c>
    </row>
    <row r="64" spans="1:11" ht="14.1" customHeight="1" x14ac:dyDescent="0.2">
      <c r="A64" s="306" t="s">
        <v>295</v>
      </c>
      <c r="B64" s="307" t="s">
        <v>296</v>
      </c>
      <c r="C64" s="308"/>
      <c r="D64" s="113">
        <v>0.91316333563059959</v>
      </c>
      <c r="E64" s="115">
        <v>53</v>
      </c>
      <c r="F64" s="114">
        <v>46</v>
      </c>
      <c r="G64" s="114">
        <v>45</v>
      </c>
      <c r="H64" s="114">
        <v>32</v>
      </c>
      <c r="I64" s="140">
        <v>44</v>
      </c>
      <c r="J64" s="115">
        <v>9</v>
      </c>
      <c r="K64" s="116">
        <v>20.454545454545453</v>
      </c>
    </row>
    <row r="65" spans="1:11" ht="14.1" customHeight="1" x14ac:dyDescent="0.2">
      <c r="A65" s="306" t="s">
        <v>297</v>
      </c>
      <c r="B65" s="307" t="s">
        <v>298</v>
      </c>
      <c r="C65" s="308"/>
      <c r="D65" s="113">
        <v>0.82701585113714682</v>
      </c>
      <c r="E65" s="115">
        <v>48</v>
      </c>
      <c r="F65" s="114">
        <v>21</v>
      </c>
      <c r="G65" s="114">
        <v>16</v>
      </c>
      <c r="H65" s="114">
        <v>22</v>
      </c>
      <c r="I65" s="140">
        <v>20</v>
      </c>
      <c r="J65" s="115">
        <v>28</v>
      </c>
      <c r="K65" s="116">
        <v>140</v>
      </c>
    </row>
    <row r="66" spans="1:11" ht="14.1" customHeight="1" x14ac:dyDescent="0.2">
      <c r="A66" s="306">
        <v>82</v>
      </c>
      <c r="B66" s="307" t="s">
        <v>299</v>
      </c>
      <c r="C66" s="308"/>
      <c r="D66" s="113">
        <v>2.6188835286009651</v>
      </c>
      <c r="E66" s="115">
        <v>152</v>
      </c>
      <c r="F66" s="114">
        <v>184</v>
      </c>
      <c r="G66" s="114">
        <v>242</v>
      </c>
      <c r="H66" s="114">
        <v>117</v>
      </c>
      <c r="I66" s="140">
        <v>135</v>
      </c>
      <c r="J66" s="115">
        <v>17</v>
      </c>
      <c r="K66" s="116">
        <v>12.592592592592593</v>
      </c>
    </row>
    <row r="67" spans="1:11" ht="14.1" customHeight="1" x14ac:dyDescent="0.2">
      <c r="A67" s="306" t="s">
        <v>300</v>
      </c>
      <c r="B67" s="307" t="s">
        <v>301</v>
      </c>
      <c r="C67" s="308"/>
      <c r="D67" s="113">
        <v>1.3266712611991729</v>
      </c>
      <c r="E67" s="115">
        <v>77</v>
      </c>
      <c r="F67" s="114">
        <v>116</v>
      </c>
      <c r="G67" s="114">
        <v>143</v>
      </c>
      <c r="H67" s="114">
        <v>76</v>
      </c>
      <c r="I67" s="140">
        <v>72</v>
      </c>
      <c r="J67" s="115">
        <v>5</v>
      </c>
      <c r="K67" s="116">
        <v>6.9444444444444446</v>
      </c>
    </row>
    <row r="68" spans="1:11" ht="14.1" customHeight="1" x14ac:dyDescent="0.2">
      <c r="A68" s="306" t="s">
        <v>302</v>
      </c>
      <c r="B68" s="307" t="s">
        <v>303</v>
      </c>
      <c r="C68" s="308"/>
      <c r="D68" s="113">
        <v>0.82701585113714682</v>
      </c>
      <c r="E68" s="115">
        <v>48</v>
      </c>
      <c r="F68" s="114">
        <v>53</v>
      </c>
      <c r="G68" s="114">
        <v>65</v>
      </c>
      <c r="H68" s="114">
        <v>28</v>
      </c>
      <c r="I68" s="140">
        <v>45</v>
      </c>
      <c r="J68" s="115">
        <v>3</v>
      </c>
      <c r="K68" s="116">
        <v>6.666666666666667</v>
      </c>
    </row>
    <row r="69" spans="1:11" ht="14.1" customHeight="1" x14ac:dyDescent="0.2">
      <c r="A69" s="306">
        <v>83</v>
      </c>
      <c r="B69" s="307" t="s">
        <v>304</v>
      </c>
      <c r="C69" s="308"/>
      <c r="D69" s="113">
        <v>3.7043418332184701</v>
      </c>
      <c r="E69" s="115">
        <v>215</v>
      </c>
      <c r="F69" s="114">
        <v>188</v>
      </c>
      <c r="G69" s="114">
        <v>347</v>
      </c>
      <c r="H69" s="114">
        <v>146</v>
      </c>
      <c r="I69" s="140">
        <v>163</v>
      </c>
      <c r="J69" s="115">
        <v>52</v>
      </c>
      <c r="K69" s="116">
        <v>31.901840490797547</v>
      </c>
    </row>
    <row r="70" spans="1:11" ht="14.1" customHeight="1" x14ac:dyDescent="0.2">
      <c r="A70" s="306" t="s">
        <v>305</v>
      </c>
      <c r="B70" s="307" t="s">
        <v>306</v>
      </c>
      <c r="C70" s="308"/>
      <c r="D70" s="113">
        <v>2.8428669882839421</v>
      </c>
      <c r="E70" s="115">
        <v>165</v>
      </c>
      <c r="F70" s="114">
        <v>154</v>
      </c>
      <c r="G70" s="114">
        <v>294</v>
      </c>
      <c r="H70" s="114">
        <v>111</v>
      </c>
      <c r="I70" s="140">
        <v>125</v>
      </c>
      <c r="J70" s="115">
        <v>40</v>
      </c>
      <c r="K70" s="116">
        <v>32</v>
      </c>
    </row>
    <row r="71" spans="1:11" ht="14.1" customHeight="1" x14ac:dyDescent="0.2">
      <c r="A71" s="306"/>
      <c r="B71" s="307" t="s">
        <v>307</v>
      </c>
      <c r="C71" s="308"/>
      <c r="D71" s="113">
        <v>1.5678842177808407</v>
      </c>
      <c r="E71" s="115">
        <v>91</v>
      </c>
      <c r="F71" s="114">
        <v>68</v>
      </c>
      <c r="G71" s="114">
        <v>197</v>
      </c>
      <c r="H71" s="114">
        <v>57</v>
      </c>
      <c r="I71" s="140">
        <v>65</v>
      </c>
      <c r="J71" s="115">
        <v>26</v>
      </c>
      <c r="K71" s="116">
        <v>40</v>
      </c>
    </row>
    <row r="72" spans="1:11" ht="14.1" customHeight="1" x14ac:dyDescent="0.2">
      <c r="A72" s="306">
        <v>84</v>
      </c>
      <c r="B72" s="307" t="s">
        <v>308</v>
      </c>
      <c r="C72" s="308"/>
      <c r="D72" s="113">
        <v>1.4989662301860787</v>
      </c>
      <c r="E72" s="115">
        <v>87</v>
      </c>
      <c r="F72" s="114">
        <v>65</v>
      </c>
      <c r="G72" s="114">
        <v>165</v>
      </c>
      <c r="H72" s="114">
        <v>61</v>
      </c>
      <c r="I72" s="140">
        <v>69</v>
      </c>
      <c r="J72" s="115">
        <v>18</v>
      </c>
      <c r="K72" s="116">
        <v>26.086956521739129</v>
      </c>
    </row>
    <row r="73" spans="1:11" ht="14.1" customHeight="1" x14ac:dyDescent="0.2">
      <c r="A73" s="306" t="s">
        <v>309</v>
      </c>
      <c r="B73" s="307" t="s">
        <v>310</v>
      </c>
      <c r="C73" s="308"/>
      <c r="D73" s="113">
        <v>0.37904893177119225</v>
      </c>
      <c r="E73" s="115">
        <v>22</v>
      </c>
      <c r="F73" s="114">
        <v>7</v>
      </c>
      <c r="G73" s="114">
        <v>75</v>
      </c>
      <c r="H73" s="114">
        <v>11</v>
      </c>
      <c r="I73" s="140">
        <v>13</v>
      </c>
      <c r="J73" s="115">
        <v>9</v>
      </c>
      <c r="K73" s="116">
        <v>69.230769230769226</v>
      </c>
    </row>
    <row r="74" spans="1:11" ht="14.1" customHeight="1" x14ac:dyDescent="0.2">
      <c r="A74" s="306" t="s">
        <v>311</v>
      </c>
      <c r="B74" s="307" t="s">
        <v>312</v>
      </c>
      <c r="C74" s="308"/>
      <c r="D74" s="113">
        <v>0.29290144727773948</v>
      </c>
      <c r="E74" s="115">
        <v>17</v>
      </c>
      <c r="F74" s="114">
        <v>8</v>
      </c>
      <c r="G74" s="114">
        <v>32</v>
      </c>
      <c r="H74" s="114">
        <v>9</v>
      </c>
      <c r="I74" s="140">
        <v>5</v>
      </c>
      <c r="J74" s="115">
        <v>12</v>
      </c>
      <c r="K74" s="116">
        <v>240</v>
      </c>
    </row>
    <row r="75" spans="1:11" ht="14.1" customHeight="1" x14ac:dyDescent="0.2">
      <c r="A75" s="306" t="s">
        <v>313</v>
      </c>
      <c r="B75" s="307" t="s">
        <v>314</v>
      </c>
      <c r="C75" s="308"/>
      <c r="D75" s="113">
        <v>0.13783597518952448</v>
      </c>
      <c r="E75" s="115">
        <v>8</v>
      </c>
      <c r="F75" s="114">
        <v>19</v>
      </c>
      <c r="G75" s="114">
        <v>3</v>
      </c>
      <c r="H75" s="114">
        <v>12</v>
      </c>
      <c r="I75" s="140">
        <v>5</v>
      </c>
      <c r="J75" s="115">
        <v>3</v>
      </c>
      <c r="K75" s="116">
        <v>60</v>
      </c>
    </row>
    <row r="76" spans="1:11" ht="14.1" customHeight="1" x14ac:dyDescent="0.2">
      <c r="A76" s="306">
        <v>91</v>
      </c>
      <c r="B76" s="307" t="s">
        <v>315</v>
      </c>
      <c r="C76" s="308"/>
      <c r="D76" s="113">
        <v>0.22398345968297725</v>
      </c>
      <c r="E76" s="115">
        <v>13</v>
      </c>
      <c r="F76" s="114">
        <v>20</v>
      </c>
      <c r="G76" s="114">
        <v>14</v>
      </c>
      <c r="H76" s="114">
        <v>9</v>
      </c>
      <c r="I76" s="140">
        <v>11</v>
      </c>
      <c r="J76" s="115">
        <v>2</v>
      </c>
      <c r="K76" s="116">
        <v>18.181818181818183</v>
      </c>
    </row>
    <row r="77" spans="1:11" ht="14.1" customHeight="1" x14ac:dyDescent="0.2">
      <c r="A77" s="306">
        <v>92</v>
      </c>
      <c r="B77" s="307" t="s">
        <v>316</v>
      </c>
      <c r="C77" s="308"/>
      <c r="D77" s="113">
        <v>0.87870434183321844</v>
      </c>
      <c r="E77" s="115">
        <v>51</v>
      </c>
      <c r="F77" s="114">
        <v>67</v>
      </c>
      <c r="G77" s="114">
        <v>67</v>
      </c>
      <c r="H77" s="114">
        <v>52</v>
      </c>
      <c r="I77" s="140">
        <v>84</v>
      </c>
      <c r="J77" s="115">
        <v>-33</v>
      </c>
      <c r="K77" s="116">
        <v>-39.285714285714285</v>
      </c>
    </row>
    <row r="78" spans="1:11" ht="14.1" customHeight="1" x14ac:dyDescent="0.2">
      <c r="A78" s="306">
        <v>93</v>
      </c>
      <c r="B78" s="307" t="s">
        <v>317</v>
      </c>
      <c r="C78" s="308"/>
      <c r="D78" s="113">
        <v>6.8917987594762239E-2</v>
      </c>
      <c r="E78" s="115">
        <v>4</v>
      </c>
      <c r="F78" s="114">
        <v>4</v>
      </c>
      <c r="G78" s="114">
        <v>16</v>
      </c>
      <c r="H78" s="114">
        <v>7</v>
      </c>
      <c r="I78" s="140">
        <v>7</v>
      </c>
      <c r="J78" s="115">
        <v>-3</v>
      </c>
      <c r="K78" s="116">
        <v>-42.857142857142854</v>
      </c>
    </row>
    <row r="79" spans="1:11" ht="14.1" customHeight="1" x14ac:dyDescent="0.2">
      <c r="A79" s="306">
        <v>94</v>
      </c>
      <c r="B79" s="307" t="s">
        <v>318</v>
      </c>
      <c r="C79" s="308"/>
      <c r="D79" s="113">
        <v>0.55134390075809792</v>
      </c>
      <c r="E79" s="115">
        <v>32</v>
      </c>
      <c r="F79" s="114">
        <v>37</v>
      </c>
      <c r="G79" s="114">
        <v>40</v>
      </c>
      <c r="H79" s="114">
        <v>33</v>
      </c>
      <c r="I79" s="140">
        <v>20</v>
      </c>
      <c r="J79" s="115">
        <v>12</v>
      </c>
      <c r="K79" s="116">
        <v>60</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333</v>
      </c>
      <c r="C81" s="312"/>
      <c r="D81" s="125">
        <v>0.31013094417643006</v>
      </c>
      <c r="E81" s="143">
        <v>18</v>
      </c>
      <c r="F81" s="144">
        <v>29</v>
      </c>
      <c r="G81" s="144">
        <v>47</v>
      </c>
      <c r="H81" s="144">
        <v>19</v>
      </c>
      <c r="I81" s="145">
        <v>24</v>
      </c>
      <c r="J81" s="143">
        <v>-6</v>
      </c>
      <c r="K81" s="146">
        <v>-25</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6094</v>
      </c>
      <c r="E11" s="114">
        <v>5720</v>
      </c>
      <c r="F11" s="114">
        <v>7332</v>
      </c>
      <c r="G11" s="114">
        <v>6295</v>
      </c>
      <c r="H11" s="140">
        <v>6793</v>
      </c>
      <c r="I11" s="115">
        <v>-699</v>
      </c>
      <c r="J11" s="116">
        <v>-10.290004416310909</v>
      </c>
    </row>
    <row r="12" spans="1:15" s="110" customFormat="1" ht="24.95" customHeight="1" x14ac:dyDescent="0.2">
      <c r="A12" s="193" t="s">
        <v>132</v>
      </c>
      <c r="B12" s="194" t="s">
        <v>133</v>
      </c>
      <c r="C12" s="113">
        <v>0.14768624876928127</v>
      </c>
      <c r="D12" s="115">
        <v>9</v>
      </c>
      <c r="E12" s="114">
        <v>80</v>
      </c>
      <c r="F12" s="114">
        <v>57</v>
      </c>
      <c r="G12" s="114">
        <v>41</v>
      </c>
      <c r="H12" s="140">
        <v>20</v>
      </c>
      <c r="I12" s="115">
        <v>-11</v>
      </c>
      <c r="J12" s="116">
        <v>-55</v>
      </c>
    </row>
    <row r="13" spans="1:15" s="110" customFormat="1" ht="24.95" customHeight="1" x14ac:dyDescent="0.2">
      <c r="A13" s="193" t="s">
        <v>134</v>
      </c>
      <c r="B13" s="199" t="s">
        <v>214</v>
      </c>
      <c r="C13" s="113">
        <v>1.3948145717098785</v>
      </c>
      <c r="D13" s="115">
        <v>85</v>
      </c>
      <c r="E13" s="114">
        <v>71</v>
      </c>
      <c r="F13" s="114">
        <v>94</v>
      </c>
      <c r="G13" s="114">
        <v>55</v>
      </c>
      <c r="H13" s="140">
        <v>88</v>
      </c>
      <c r="I13" s="115">
        <v>-3</v>
      </c>
      <c r="J13" s="116">
        <v>-3.4090909090909092</v>
      </c>
    </row>
    <row r="14" spans="1:15" s="287" customFormat="1" ht="24.95" customHeight="1" x14ac:dyDescent="0.2">
      <c r="A14" s="193" t="s">
        <v>215</v>
      </c>
      <c r="B14" s="199" t="s">
        <v>137</v>
      </c>
      <c r="C14" s="113">
        <v>10.157531998687233</v>
      </c>
      <c r="D14" s="115">
        <v>619</v>
      </c>
      <c r="E14" s="114">
        <v>418</v>
      </c>
      <c r="F14" s="114">
        <v>598</v>
      </c>
      <c r="G14" s="114">
        <v>494</v>
      </c>
      <c r="H14" s="140">
        <v>683</v>
      </c>
      <c r="I14" s="115">
        <v>-64</v>
      </c>
      <c r="J14" s="116">
        <v>-9.3704245973645683</v>
      </c>
      <c r="K14" s="110"/>
      <c r="L14" s="110"/>
      <c r="M14" s="110"/>
      <c r="N14" s="110"/>
      <c r="O14" s="110"/>
    </row>
    <row r="15" spans="1:15" s="110" customFormat="1" ht="24.95" customHeight="1" x14ac:dyDescent="0.2">
      <c r="A15" s="193" t="s">
        <v>216</v>
      </c>
      <c r="B15" s="199" t="s">
        <v>217</v>
      </c>
      <c r="C15" s="113">
        <v>3.7577945520183786</v>
      </c>
      <c r="D15" s="115">
        <v>229</v>
      </c>
      <c r="E15" s="114">
        <v>165</v>
      </c>
      <c r="F15" s="114">
        <v>224</v>
      </c>
      <c r="G15" s="114">
        <v>179</v>
      </c>
      <c r="H15" s="140">
        <v>233</v>
      </c>
      <c r="I15" s="115">
        <v>-4</v>
      </c>
      <c r="J15" s="116">
        <v>-1.7167381974248928</v>
      </c>
    </row>
    <row r="16" spans="1:15" s="287" customFormat="1" ht="24.95" customHeight="1" x14ac:dyDescent="0.2">
      <c r="A16" s="193" t="s">
        <v>218</v>
      </c>
      <c r="B16" s="199" t="s">
        <v>141</v>
      </c>
      <c r="C16" s="113">
        <v>5.3987528716770594</v>
      </c>
      <c r="D16" s="115">
        <v>329</v>
      </c>
      <c r="E16" s="114">
        <v>225</v>
      </c>
      <c r="F16" s="114">
        <v>316</v>
      </c>
      <c r="G16" s="114">
        <v>230</v>
      </c>
      <c r="H16" s="140">
        <v>373</v>
      </c>
      <c r="I16" s="115">
        <v>-44</v>
      </c>
      <c r="J16" s="116">
        <v>-11.796246648793566</v>
      </c>
      <c r="K16" s="110"/>
      <c r="L16" s="110"/>
      <c r="M16" s="110"/>
      <c r="N16" s="110"/>
      <c r="O16" s="110"/>
    </row>
    <row r="17" spans="1:15" s="110" customFormat="1" ht="24.95" customHeight="1" x14ac:dyDescent="0.2">
      <c r="A17" s="193" t="s">
        <v>142</v>
      </c>
      <c r="B17" s="199" t="s">
        <v>220</v>
      </c>
      <c r="C17" s="113">
        <v>1.0009845749917952</v>
      </c>
      <c r="D17" s="115">
        <v>61</v>
      </c>
      <c r="E17" s="114">
        <v>28</v>
      </c>
      <c r="F17" s="114">
        <v>58</v>
      </c>
      <c r="G17" s="114">
        <v>85</v>
      </c>
      <c r="H17" s="140">
        <v>77</v>
      </c>
      <c r="I17" s="115">
        <v>-16</v>
      </c>
      <c r="J17" s="116">
        <v>-20.779220779220779</v>
      </c>
    </row>
    <row r="18" spans="1:15" s="287" customFormat="1" ht="24.95" customHeight="1" x14ac:dyDescent="0.2">
      <c r="A18" s="201" t="s">
        <v>144</v>
      </c>
      <c r="B18" s="202" t="s">
        <v>145</v>
      </c>
      <c r="C18" s="113">
        <v>5.8582212011814896</v>
      </c>
      <c r="D18" s="115">
        <v>357</v>
      </c>
      <c r="E18" s="114">
        <v>261</v>
      </c>
      <c r="F18" s="114">
        <v>330</v>
      </c>
      <c r="G18" s="114">
        <v>272</v>
      </c>
      <c r="H18" s="140">
        <v>294</v>
      </c>
      <c r="I18" s="115">
        <v>63</v>
      </c>
      <c r="J18" s="116">
        <v>21.428571428571427</v>
      </c>
      <c r="K18" s="110"/>
      <c r="L18" s="110"/>
      <c r="M18" s="110"/>
      <c r="N18" s="110"/>
      <c r="O18" s="110"/>
    </row>
    <row r="19" spans="1:15" s="110" customFormat="1" ht="24.95" customHeight="1" x14ac:dyDescent="0.2">
      <c r="A19" s="193" t="s">
        <v>146</v>
      </c>
      <c r="B19" s="199" t="s">
        <v>147</v>
      </c>
      <c r="C19" s="113">
        <v>12.783065310141122</v>
      </c>
      <c r="D19" s="115">
        <v>779</v>
      </c>
      <c r="E19" s="114">
        <v>732</v>
      </c>
      <c r="F19" s="114">
        <v>1029</v>
      </c>
      <c r="G19" s="114">
        <v>1326</v>
      </c>
      <c r="H19" s="140">
        <v>1038</v>
      </c>
      <c r="I19" s="115">
        <v>-259</v>
      </c>
      <c r="J19" s="116">
        <v>-24.951830443159924</v>
      </c>
    </row>
    <row r="20" spans="1:15" s="287" customFormat="1" ht="24.95" customHeight="1" x14ac:dyDescent="0.2">
      <c r="A20" s="193" t="s">
        <v>148</v>
      </c>
      <c r="B20" s="199" t="s">
        <v>149</v>
      </c>
      <c r="C20" s="113">
        <v>6.6622907778142437</v>
      </c>
      <c r="D20" s="115">
        <v>406</v>
      </c>
      <c r="E20" s="114">
        <v>403</v>
      </c>
      <c r="F20" s="114">
        <v>534</v>
      </c>
      <c r="G20" s="114">
        <v>371</v>
      </c>
      <c r="H20" s="140">
        <v>396</v>
      </c>
      <c r="I20" s="115">
        <v>10</v>
      </c>
      <c r="J20" s="116">
        <v>2.5252525252525251</v>
      </c>
      <c r="K20" s="110"/>
      <c r="L20" s="110"/>
      <c r="M20" s="110"/>
      <c r="N20" s="110"/>
      <c r="O20" s="110"/>
    </row>
    <row r="21" spans="1:15" s="110" customFormat="1" ht="24.95" customHeight="1" x14ac:dyDescent="0.2">
      <c r="A21" s="201" t="s">
        <v>150</v>
      </c>
      <c r="B21" s="202" t="s">
        <v>151</v>
      </c>
      <c r="C21" s="113">
        <v>6.2028224483098127</v>
      </c>
      <c r="D21" s="115">
        <v>378</v>
      </c>
      <c r="E21" s="114">
        <v>454</v>
      </c>
      <c r="F21" s="114">
        <v>494</v>
      </c>
      <c r="G21" s="114">
        <v>299</v>
      </c>
      <c r="H21" s="140">
        <v>289</v>
      </c>
      <c r="I21" s="115">
        <v>89</v>
      </c>
      <c r="J21" s="116">
        <v>30.79584775086505</v>
      </c>
    </row>
    <row r="22" spans="1:15" s="110" customFormat="1" ht="24.95" customHeight="1" x14ac:dyDescent="0.2">
      <c r="A22" s="201" t="s">
        <v>152</v>
      </c>
      <c r="B22" s="199" t="s">
        <v>153</v>
      </c>
      <c r="C22" s="113">
        <v>2.4614374794880209</v>
      </c>
      <c r="D22" s="115">
        <v>150</v>
      </c>
      <c r="E22" s="114">
        <v>123</v>
      </c>
      <c r="F22" s="114">
        <v>127</v>
      </c>
      <c r="G22" s="114">
        <v>309</v>
      </c>
      <c r="H22" s="140">
        <v>88</v>
      </c>
      <c r="I22" s="115">
        <v>62</v>
      </c>
      <c r="J22" s="116">
        <v>70.454545454545453</v>
      </c>
    </row>
    <row r="23" spans="1:15" s="110" customFormat="1" ht="24.95" customHeight="1" x14ac:dyDescent="0.2">
      <c r="A23" s="193" t="s">
        <v>154</v>
      </c>
      <c r="B23" s="199" t="s">
        <v>155</v>
      </c>
      <c r="C23" s="113">
        <v>1.4440433212996391</v>
      </c>
      <c r="D23" s="115">
        <v>88</v>
      </c>
      <c r="E23" s="114">
        <v>94</v>
      </c>
      <c r="F23" s="114">
        <v>129</v>
      </c>
      <c r="G23" s="114">
        <v>62</v>
      </c>
      <c r="H23" s="140">
        <v>139</v>
      </c>
      <c r="I23" s="115">
        <v>-51</v>
      </c>
      <c r="J23" s="116">
        <v>-36.690647482014391</v>
      </c>
    </row>
    <row r="24" spans="1:15" s="110" customFormat="1" ht="24.95" customHeight="1" x14ac:dyDescent="0.2">
      <c r="A24" s="193" t="s">
        <v>156</v>
      </c>
      <c r="B24" s="199" t="s">
        <v>221</v>
      </c>
      <c r="C24" s="113">
        <v>6.5638332786347231</v>
      </c>
      <c r="D24" s="115">
        <v>400</v>
      </c>
      <c r="E24" s="114">
        <v>363</v>
      </c>
      <c r="F24" s="114">
        <v>434</v>
      </c>
      <c r="G24" s="114">
        <v>361</v>
      </c>
      <c r="H24" s="140">
        <v>443</v>
      </c>
      <c r="I24" s="115">
        <v>-43</v>
      </c>
      <c r="J24" s="116">
        <v>-9.7065462753950342</v>
      </c>
    </row>
    <row r="25" spans="1:15" s="110" customFormat="1" ht="24.95" customHeight="1" x14ac:dyDescent="0.2">
      <c r="A25" s="193" t="s">
        <v>222</v>
      </c>
      <c r="B25" s="204" t="s">
        <v>159</v>
      </c>
      <c r="C25" s="113">
        <v>5.0869707909419102</v>
      </c>
      <c r="D25" s="115">
        <v>310</v>
      </c>
      <c r="E25" s="114">
        <v>476</v>
      </c>
      <c r="F25" s="114">
        <v>434</v>
      </c>
      <c r="G25" s="114">
        <v>334</v>
      </c>
      <c r="H25" s="140">
        <v>411</v>
      </c>
      <c r="I25" s="115">
        <v>-101</v>
      </c>
      <c r="J25" s="116">
        <v>-24.574209245742093</v>
      </c>
    </row>
    <row r="26" spans="1:15" s="110" customFormat="1" ht="24.95" customHeight="1" x14ac:dyDescent="0.2">
      <c r="A26" s="201">
        <v>782.78300000000002</v>
      </c>
      <c r="B26" s="203" t="s">
        <v>160</v>
      </c>
      <c r="C26" s="113">
        <v>19.018706924844111</v>
      </c>
      <c r="D26" s="115">
        <v>1159</v>
      </c>
      <c r="E26" s="114">
        <v>1175</v>
      </c>
      <c r="F26" s="114">
        <v>1359</v>
      </c>
      <c r="G26" s="114">
        <v>1289</v>
      </c>
      <c r="H26" s="140">
        <v>1479</v>
      </c>
      <c r="I26" s="115">
        <v>-320</v>
      </c>
      <c r="J26" s="116">
        <v>-21.636240703177823</v>
      </c>
    </row>
    <row r="27" spans="1:15" s="110" customFormat="1" ht="24.95" customHeight="1" x14ac:dyDescent="0.2">
      <c r="A27" s="193" t="s">
        <v>161</v>
      </c>
      <c r="B27" s="199" t="s">
        <v>162</v>
      </c>
      <c r="C27" s="113">
        <v>3.5116508040695766</v>
      </c>
      <c r="D27" s="115">
        <v>214</v>
      </c>
      <c r="E27" s="114">
        <v>139</v>
      </c>
      <c r="F27" s="114">
        <v>205</v>
      </c>
      <c r="G27" s="114">
        <v>139</v>
      </c>
      <c r="H27" s="140">
        <v>159</v>
      </c>
      <c r="I27" s="115">
        <v>55</v>
      </c>
      <c r="J27" s="116">
        <v>34.591194968553459</v>
      </c>
    </row>
    <row r="28" spans="1:15" s="110" customFormat="1" ht="24.95" customHeight="1" x14ac:dyDescent="0.2">
      <c r="A28" s="193" t="s">
        <v>163</v>
      </c>
      <c r="B28" s="199" t="s">
        <v>164</v>
      </c>
      <c r="C28" s="113">
        <v>3.4296028880866425</v>
      </c>
      <c r="D28" s="115">
        <v>209</v>
      </c>
      <c r="E28" s="114">
        <v>161</v>
      </c>
      <c r="F28" s="114">
        <v>343</v>
      </c>
      <c r="G28" s="114">
        <v>142</v>
      </c>
      <c r="H28" s="140">
        <v>202</v>
      </c>
      <c r="I28" s="115">
        <v>7</v>
      </c>
      <c r="J28" s="116">
        <v>3.4653465346534653</v>
      </c>
    </row>
    <row r="29" spans="1:15" s="110" customFormat="1" ht="24.95" customHeight="1" x14ac:dyDescent="0.2">
      <c r="A29" s="193">
        <v>86</v>
      </c>
      <c r="B29" s="199" t="s">
        <v>165</v>
      </c>
      <c r="C29" s="113">
        <v>5.0377420413521499</v>
      </c>
      <c r="D29" s="115">
        <v>307</v>
      </c>
      <c r="E29" s="114">
        <v>279</v>
      </c>
      <c r="F29" s="114">
        <v>360</v>
      </c>
      <c r="G29" s="114">
        <v>274</v>
      </c>
      <c r="H29" s="140">
        <v>318</v>
      </c>
      <c r="I29" s="115">
        <v>-11</v>
      </c>
      <c r="J29" s="116">
        <v>-3.459119496855346</v>
      </c>
    </row>
    <row r="30" spans="1:15" s="110" customFormat="1" ht="24.95" customHeight="1" x14ac:dyDescent="0.2">
      <c r="A30" s="193">
        <v>87.88</v>
      </c>
      <c r="B30" s="204" t="s">
        <v>166</v>
      </c>
      <c r="C30" s="113">
        <v>5.759763702001969</v>
      </c>
      <c r="D30" s="115">
        <v>351</v>
      </c>
      <c r="E30" s="114">
        <v>276</v>
      </c>
      <c r="F30" s="114">
        <v>460</v>
      </c>
      <c r="G30" s="114">
        <v>313</v>
      </c>
      <c r="H30" s="140">
        <v>317</v>
      </c>
      <c r="I30" s="115">
        <v>34</v>
      </c>
      <c r="J30" s="116">
        <v>10.725552050473187</v>
      </c>
    </row>
    <row r="31" spans="1:15" s="110" customFormat="1" ht="24.95" customHeight="1" x14ac:dyDescent="0.2">
      <c r="A31" s="193" t="s">
        <v>167</v>
      </c>
      <c r="B31" s="199" t="s">
        <v>168</v>
      </c>
      <c r="C31" s="113">
        <v>4.4798162126681982</v>
      </c>
      <c r="D31" s="115">
        <v>273</v>
      </c>
      <c r="E31" s="114">
        <v>215</v>
      </c>
      <c r="F31" s="114">
        <v>345</v>
      </c>
      <c r="G31" s="114">
        <v>214</v>
      </c>
      <c r="H31" s="140">
        <v>429</v>
      </c>
      <c r="I31" s="115">
        <v>-156</v>
      </c>
      <c r="J31" s="116">
        <v>-36.363636363636367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0.14768624876928127</v>
      </c>
      <c r="D34" s="115">
        <v>9</v>
      </c>
      <c r="E34" s="114">
        <v>80</v>
      </c>
      <c r="F34" s="114">
        <v>57</v>
      </c>
      <c r="G34" s="114">
        <v>41</v>
      </c>
      <c r="H34" s="140">
        <v>20</v>
      </c>
      <c r="I34" s="115">
        <v>-11</v>
      </c>
      <c r="J34" s="116">
        <v>-55</v>
      </c>
    </row>
    <row r="35" spans="1:10" s="110" customFormat="1" ht="24.95" customHeight="1" x14ac:dyDescent="0.2">
      <c r="A35" s="292" t="s">
        <v>171</v>
      </c>
      <c r="B35" s="293" t="s">
        <v>172</v>
      </c>
      <c r="C35" s="113">
        <v>17.410567771578602</v>
      </c>
      <c r="D35" s="115">
        <v>1061</v>
      </c>
      <c r="E35" s="114">
        <v>750</v>
      </c>
      <c r="F35" s="114">
        <v>1022</v>
      </c>
      <c r="G35" s="114">
        <v>821</v>
      </c>
      <c r="H35" s="140">
        <v>1065</v>
      </c>
      <c r="I35" s="115">
        <v>-4</v>
      </c>
      <c r="J35" s="116">
        <v>-0.37558685446009388</v>
      </c>
    </row>
    <row r="36" spans="1:10" s="110" customFormat="1" ht="24.95" customHeight="1" x14ac:dyDescent="0.2">
      <c r="A36" s="294" t="s">
        <v>173</v>
      </c>
      <c r="B36" s="295" t="s">
        <v>174</v>
      </c>
      <c r="C36" s="125">
        <v>82.441745979652111</v>
      </c>
      <c r="D36" s="143">
        <v>5024</v>
      </c>
      <c r="E36" s="144">
        <v>4890</v>
      </c>
      <c r="F36" s="144">
        <v>6253</v>
      </c>
      <c r="G36" s="144">
        <v>5433</v>
      </c>
      <c r="H36" s="145">
        <v>5708</v>
      </c>
      <c r="I36" s="143">
        <v>-684</v>
      </c>
      <c r="J36" s="146">
        <v>-11.983181499649614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6094</v>
      </c>
      <c r="F11" s="264">
        <v>5720</v>
      </c>
      <c r="G11" s="264">
        <v>7332</v>
      </c>
      <c r="H11" s="264">
        <v>6295</v>
      </c>
      <c r="I11" s="265">
        <v>6793</v>
      </c>
      <c r="J11" s="263">
        <v>-699</v>
      </c>
      <c r="K11" s="266">
        <v>-10.290004416310909</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30.062356416147029</v>
      </c>
      <c r="E13" s="115">
        <v>1832</v>
      </c>
      <c r="F13" s="114">
        <v>1966</v>
      </c>
      <c r="G13" s="114">
        <v>2207</v>
      </c>
      <c r="H13" s="114">
        <v>1839</v>
      </c>
      <c r="I13" s="140">
        <v>2132</v>
      </c>
      <c r="J13" s="115">
        <v>-300</v>
      </c>
      <c r="K13" s="116">
        <v>-14.071294559099437</v>
      </c>
    </row>
    <row r="14" spans="1:17" ht="15.95" customHeight="1" x14ac:dyDescent="0.2">
      <c r="A14" s="306" t="s">
        <v>230</v>
      </c>
      <c r="B14" s="307"/>
      <c r="C14" s="308"/>
      <c r="D14" s="113">
        <v>53.757794552018382</v>
      </c>
      <c r="E14" s="115">
        <v>3276</v>
      </c>
      <c r="F14" s="114">
        <v>2935</v>
      </c>
      <c r="G14" s="114">
        <v>4069</v>
      </c>
      <c r="H14" s="114">
        <v>2897</v>
      </c>
      <c r="I14" s="140">
        <v>3581</v>
      </c>
      <c r="J14" s="115">
        <v>-305</v>
      </c>
      <c r="K14" s="116">
        <v>-8.5171739737503493</v>
      </c>
    </row>
    <row r="15" spans="1:17" ht="15.95" customHeight="1" x14ac:dyDescent="0.2">
      <c r="A15" s="306" t="s">
        <v>231</v>
      </c>
      <c r="B15" s="307"/>
      <c r="C15" s="308"/>
      <c r="D15" s="113">
        <v>8.4181161798490312</v>
      </c>
      <c r="E15" s="115">
        <v>513</v>
      </c>
      <c r="F15" s="114">
        <v>429</v>
      </c>
      <c r="G15" s="114">
        <v>500</v>
      </c>
      <c r="H15" s="114">
        <v>971</v>
      </c>
      <c r="I15" s="140">
        <v>557</v>
      </c>
      <c r="J15" s="115">
        <v>-44</v>
      </c>
      <c r="K15" s="116">
        <v>-7.8994614003590664</v>
      </c>
    </row>
    <row r="16" spans="1:17" ht="15.95" customHeight="1" x14ac:dyDescent="0.2">
      <c r="A16" s="306" t="s">
        <v>232</v>
      </c>
      <c r="B16" s="307"/>
      <c r="C16" s="308"/>
      <c r="D16" s="113">
        <v>7.1873974401050216</v>
      </c>
      <c r="E16" s="115">
        <v>438</v>
      </c>
      <c r="F16" s="114">
        <v>359</v>
      </c>
      <c r="G16" s="114">
        <v>515</v>
      </c>
      <c r="H16" s="114">
        <v>538</v>
      </c>
      <c r="I16" s="140">
        <v>485</v>
      </c>
      <c r="J16" s="115">
        <v>-47</v>
      </c>
      <c r="K16" s="116">
        <v>-9.6907216494845354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0.70561207745323273</v>
      </c>
      <c r="E18" s="115">
        <v>43</v>
      </c>
      <c r="F18" s="114">
        <v>107</v>
      </c>
      <c r="G18" s="114">
        <v>64</v>
      </c>
      <c r="H18" s="114">
        <v>33</v>
      </c>
      <c r="I18" s="140">
        <v>31</v>
      </c>
      <c r="J18" s="115">
        <v>12</v>
      </c>
      <c r="K18" s="116">
        <v>38.70967741935484</v>
      </c>
    </row>
    <row r="19" spans="1:11" ht="14.1" customHeight="1" x14ac:dyDescent="0.2">
      <c r="A19" s="306" t="s">
        <v>235</v>
      </c>
      <c r="B19" s="307" t="s">
        <v>236</v>
      </c>
      <c r="C19" s="308"/>
      <c r="D19" s="113">
        <v>0.29537249753856254</v>
      </c>
      <c r="E19" s="115">
        <v>18</v>
      </c>
      <c r="F19" s="114">
        <v>98</v>
      </c>
      <c r="G19" s="114">
        <v>45</v>
      </c>
      <c r="H19" s="114">
        <v>28</v>
      </c>
      <c r="I19" s="140">
        <v>25</v>
      </c>
      <c r="J19" s="115">
        <v>-7</v>
      </c>
      <c r="K19" s="116">
        <v>-28</v>
      </c>
    </row>
    <row r="20" spans="1:11" ht="14.1" customHeight="1" x14ac:dyDescent="0.2">
      <c r="A20" s="306">
        <v>12</v>
      </c>
      <c r="B20" s="307" t="s">
        <v>237</v>
      </c>
      <c r="C20" s="308"/>
      <c r="D20" s="113">
        <v>0.6399737446668855</v>
      </c>
      <c r="E20" s="115">
        <v>39</v>
      </c>
      <c r="F20" s="114">
        <v>83</v>
      </c>
      <c r="G20" s="114">
        <v>46</v>
      </c>
      <c r="H20" s="114">
        <v>53</v>
      </c>
      <c r="I20" s="140">
        <v>45</v>
      </c>
      <c r="J20" s="115">
        <v>-6</v>
      </c>
      <c r="K20" s="116">
        <v>-13.333333333333334</v>
      </c>
    </row>
    <row r="21" spans="1:11" ht="14.1" customHeight="1" x14ac:dyDescent="0.2">
      <c r="A21" s="306">
        <v>21</v>
      </c>
      <c r="B21" s="307" t="s">
        <v>238</v>
      </c>
      <c r="C21" s="308"/>
      <c r="D21" s="113">
        <v>0.2133245815556285</v>
      </c>
      <c r="E21" s="115">
        <v>13</v>
      </c>
      <c r="F21" s="114">
        <v>16</v>
      </c>
      <c r="G21" s="114">
        <v>18</v>
      </c>
      <c r="H21" s="114">
        <v>15</v>
      </c>
      <c r="I21" s="140">
        <v>13</v>
      </c>
      <c r="J21" s="115">
        <v>0</v>
      </c>
      <c r="K21" s="116">
        <v>0</v>
      </c>
    </row>
    <row r="22" spans="1:11" ht="14.1" customHeight="1" x14ac:dyDescent="0.2">
      <c r="A22" s="306">
        <v>22</v>
      </c>
      <c r="B22" s="307" t="s">
        <v>239</v>
      </c>
      <c r="C22" s="308"/>
      <c r="D22" s="113">
        <v>1.95274040039383</v>
      </c>
      <c r="E22" s="115">
        <v>119</v>
      </c>
      <c r="F22" s="114">
        <v>124</v>
      </c>
      <c r="G22" s="114">
        <v>131</v>
      </c>
      <c r="H22" s="114">
        <v>146</v>
      </c>
      <c r="I22" s="140">
        <v>148</v>
      </c>
      <c r="J22" s="115">
        <v>-29</v>
      </c>
      <c r="K22" s="116">
        <v>-19.594594594594593</v>
      </c>
    </row>
    <row r="23" spans="1:11" ht="14.1" customHeight="1" x14ac:dyDescent="0.2">
      <c r="A23" s="306">
        <v>23</v>
      </c>
      <c r="B23" s="307" t="s">
        <v>240</v>
      </c>
      <c r="C23" s="308"/>
      <c r="D23" s="113">
        <v>1.2307187397440105</v>
      </c>
      <c r="E23" s="115">
        <v>75</v>
      </c>
      <c r="F23" s="114">
        <v>74</v>
      </c>
      <c r="G23" s="114">
        <v>96</v>
      </c>
      <c r="H23" s="114">
        <v>62</v>
      </c>
      <c r="I23" s="140">
        <v>87</v>
      </c>
      <c r="J23" s="115">
        <v>-12</v>
      </c>
      <c r="K23" s="116">
        <v>-13.793103448275861</v>
      </c>
    </row>
    <row r="24" spans="1:11" ht="14.1" customHeight="1" x14ac:dyDescent="0.2">
      <c r="A24" s="306">
        <v>24</v>
      </c>
      <c r="B24" s="307" t="s">
        <v>241</v>
      </c>
      <c r="C24" s="308"/>
      <c r="D24" s="113">
        <v>4.890055792582868</v>
      </c>
      <c r="E24" s="115">
        <v>298</v>
      </c>
      <c r="F24" s="114">
        <v>273</v>
      </c>
      <c r="G24" s="114">
        <v>331</v>
      </c>
      <c r="H24" s="114">
        <v>312</v>
      </c>
      <c r="I24" s="140">
        <v>415</v>
      </c>
      <c r="J24" s="115">
        <v>-117</v>
      </c>
      <c r="K24" s="116">
        <v>-28.192771084337348</v>
      </c>
    </row>
    <row r="25" spans="1:11" ht="14.1" customHeight="1" x14ac:dyDescent="0.2">
      <c r="A25" s="306">
        <v>25</v>
      </c>
      <c r="B25" s="307" t="s">
        <v>242</v>
      </c>
      <c r="C25" s="308"/>
      <c r="D25" s="113">
        <v>4.6110928782408926</v>
      </c>
      <c r="E25" s="115">
        <v>281</v>
      </c>
      <c r="F25" s="114">
        <v>251</v>
      </c>
      <c r="G25" s="114">
        <v>322</v>
      </c>
      <c r="H25" s="114">
        <v>287</v>
      </c>
      <c r="I25" s="140">
        <v>314</v>
      </c>
      <c r="J25" s="115">
        <v>-33</v>
      </c>
      <c r="K25" s="116">
        <v>-10.509554140127388</v>
      </c>
    </row>
    <row r="26" spans="1:11" ht="14.1" customHeight="1" x14ac:dyDescent="0.2">
      <c r="A26" s="306">
        <v>26</v>
      </c>
      <c r="B26" s="307" t="s">
        <v>243</v>
      </c>
      <c r="C26" s="308"/>
      <c r="D26" s="113">
        <v>2.6419428946504757</v>
      </c>
      <c r="E26" s="115">
        <v>161</v>
      </c>
      <c r="F26" s="114">
        <v>79</v>
      </c>
      <c r="G26" s="114">
        <v>163</v>
      </c>
      <c r="H26" s="114">
        <v>157</v>
      </c>
      <c r="I26" s="140">
        <v>189</v>
      </c>
      <c r="J26" s="115">
        <v>-28</v>
      </c>
      <c r="K26" s="116">
        <v>-14.814814814814815</v>
      </c>
    </row>
    <row r="27" spans="1:11" ht="14.1" customHeight="1" x14ac:dyDescent="0.2">
      <c r="A27" s="306">
        <v>27</v>
      </c>
      <c r="B27" s="307" t="s">
        <v>244</v>
      </c>
      <c r="C27" s="308"/>
      <c r="D27" s="113">
        <v>1.279947489333771</v>
      </c>
      <c r="E27" s="115">
        <v>78</v>
      </c>
      <c r="F27" s="114">
        <v>83</v>
      </c>
      <c r="G27" s="114">
        <v>95</v>
      </c>
      <c r="H27" s="114">
        <v>93</v>
      </c>
      <c r="I27" s="140">
        <v>106</v>
      </c>
      <c r="J27" s="115">
        <v>-28</v>
      </c>
      <c r="K27" s="116">
        <v>-26.415094339622641</v>
      </c>
    </row>
    <row r="28" spans="1:11" ht="14.1" customHeight="1" x14ac:dyDescent="0.2">
      <c r="A28" s="306">
        <v>28</v>
      </c>
      <c r="B28" s="307" t="s">
        <v>245</v>
      </c>
      <c r="C28" s="308"/>
      <c r="D28" s="113">
        <v>0.16409583196586808</v>
      </c>
      <c r="E28" s="115">
        <v>10</v>
      </c>
      <c r="F28" s="114">
        <v>5</v>
      </c>
      <c r="G28" s="114">
        <v>8</v>
      </c>
      <c r="H28" s="114" t="s">
        <v>513</v>
      </c>
      <c r="I28" s="140">
        <v>6</v>
      </c>
      <c r="J28" s="115">
        <v>4</v>
      </c>
      <c r="K28" s="116">
        <v>66.666666666666671</v>
      </c>
    </row>
    <row r="29" spans="1:11" ht="14.1" customHeight="1" x14ac:dyDescent="0.2">
      <c r="A29" s="306">
        <v>29</v>
      </c>
      <c r="B29" s="307" t="s">
        <v>246</v>
      </c>
      <c r="C29" s="308"/>
      <c r="D29" s="113">
        <v>3.3311453889071219</v>
      </c>
      <c r="E29" s="115">
        <v>203</v>
      </c>
      <c r="F29" s="114">
        <v>193</v>
      </c>
      <c r="G29" s="114">
        <v>239</v>
      </c>
      <c r="H29" s="114">
        <v>149</v>
      </c>
      <c r="I29" s="140">
        <v>174</v>
      </c>
      <c r="J29" s="115">
        <v>29</v>
      </c>
      <c r="K29" s="116">
        <v>16.666666666666668</v>
      </c>
    </row>
    <row r="30" spans="1:11" ht="14.1" customHeight="1" x14ac:dyDescent="0.2">
      <c r="A30" s="306" t="s">
        <v>247</v>
      </c>
      <c r="B30" s="307" t="s">
        <v>248</v>
      </c>
      <c r="C30" s="308"/>
      <c r="D30" s="113">
        <v>1.3948145717098785</v>
      </c>
      <c r="E30" s="115">
        <v>85</v>
      </c>
      <c r="F30" s="114">
        <v>63</v>
      </c>
      <c r="G30" s="114" t="s">
        <v>513</v>
      </c>
      <c r="H30" s="114">
        <v>46</v>
      </c>
      <c r="I30" s="140">
        <v>61</v>
      </c>
      <c r="J30" s="115">
        <v>24</v>
      </c>
      <c r="K30" s="116">
        <v>39.344262295081968</v>
      </c>
    </row>
    <row r="31" spans="1:11" ht="14.1" customHeight="1" x14ac:dyDescent="0.2">
      <c r="A31" s="306" t="s">
        <v>249</v>
      </c>
      <c r="B31" s="307" t="s">
        <v>250</v>
      </c>
      <c r="C31" s="308"/>
      <c r="D31" s="113">
        <v>1.9363308171972431</v>
      </c>
      <c r="E31" s="115">
        <v>118</v>
      </c>
      <c r="F31" s="114">
        <v>130</v>
      </c>
      <c r="G31" s="114">
        <v>151</v>
      </c>
      <c r="H31" s="114">
        <v>103</v>
      </c>
      <c r="I31" s="140">
        <v>113</v>
      </c>
      <c r="J31" s="115">
        <v>5</v>
      </c>
      <c r="K31" s="116">
        <v>4.4247787610619467</v>
      </c>
    </row>
    <row r="32" spans="1:11" ht="14.1" customHeight="1" x14ac:dyDescent="0.2">
      <c r="A32" s="306">
        <v>31</v>
      </c>
      <c r="B32" s="307" t="s">
        <v>251</v>
      </c>
      <c r="C32" s="308"/>
      <c r="D32" s="113">
        <v>0.39382999671808339</v>
      </c>
      <c r="E32" s="115">
        <v>24</v>
      </c>
      <c r="F32" s="114">
        <v>23</v>
      </c>
      <c r="G32" s="114">
        <v>40</v>
      </c>
      <c r="H32" s="114">
        <v>25</v>
      </c>
      <c r="I32" s="140">
        <v>34</v>
      </c>
      <c r="J32" s="115">
        <v>-10</v>
      </c>
      <c r="K32" s="116">
        <v>-29.411764705882351</v>
      </c>
    </row>
    <row r="33" spans="1:11" ht="14.1" customHeight="1" x14ac:dyDescent="0.2">
      <c r="A33" s="306">
        <v>32</v>
      </c>
      <c r="B33" s="307" t="s">
        <v>252</v>
      </c>
      <c r="C33" s="308"/>
      <c r="D33" s="113">
        <v>2.2481128979323923</v>
      </c>
      <c r="E33" s="115">
        <v>137</v>
      </c>
      <c r="F33" s="114">
        <v>112</v>
      </c>
      <c r="G33" s="114">
        <v>147</v>
      </c>
      <c r="H33" s="114">
        <v>135</v>
      </c>
      <c r="I33" s="140">
        <v>155</v>
      </c>
      <c r="J33" s="115">
        <v>-18</v>
      </c>
      <c r="K33" s="116">
        <v>-11.612903225806452</v>
      </c>
    </row>
    <row r="34" spans="1:11" ht="14.1" customHeight="1" x14ac:dyDescent="0.2">
      <c r="A34" s="306">
        <v>33</v>
      </c>
      <c r="B34" s="307" t="s">
        <v>253</v>
      </c>
      <c r="C34" s="308"/>
      <c r="D34" s="113">
        <v>1.4604529044962258</v>
      </c>
      <c r="E34" s="115">
        <v>89</v>
      </c>
      <c r="F34" s="114">
        <v>86</v>
      </c>
      <c r="G34" s="114">
        <v>103</v>
      </c>
      <c r="H34" s="114">
        <v>65</v>
      </c>
      <c r="I34" s="140">
        <v>93</v>
      </c>
      <c r="J34" s="115">
        <v>-4</v>
      </c>
      <c r="K34" s="116">
        <v>-4.301075268817204</v>
      </c>
    </row>
    <row r="35" spans="1:11" ht="14.1" customHeight="1" x14ac:dyDescent="0.2">
      <c r="A35" s="306">
        <v>34</v>
      </c>
      <c r="B35" s="307" t="s">
        <v>254</v>
      </c>
      <c r="C35" s="308"/>
      <c r="D35" s="113">
        <v>2.0347883163767642</v>
      </c>
      <c r="E35" s="115">
        <v>124</v>
      </c>
      <c r="F35" s="114">
        <v>73</v>
      </c>
      <c r="G35" s="114">
        <v>99</v>
      </c>
      <c r="H35" s="114">
        <v>65</v>
      </c>
      <c r="I35" s="140">
        <v>73</v>
      </c>
      <c r="J35" s="115">
        <v>51</v>
      </c>
      <c r="K35" s="116">
        <v>69.863013698630141</v>
      </c>
    </row>
    <row r="36" spans="1:11" ht="14.1" customHeight="1" x14ac:dyDescent="0.2">
      <c r="A36" s="306">
        <v>41</v>
      </c>
      <c r="B36" s="307" t="s">
        <v>255</v>
      </c>
      <c r="C36" s="308"/>
      <c r="D36" s="113">
        <v>0.60715457827371189</v>
      </c>
      <c r="E36" s="115">
        <v>37</v>
      </c>
      <c r="F36" s="114">
        <v>20</v>
      </c>
      <c r="G36" s="114">
        <v>36</v>
      </c>
      <c r="H36" s="114">
        <v>22</v>
      </c>
      <c r="I36" s="140">
        <v>54</v>
      </c>
      <c r="J36" s="115">
        <v>-17</v>
      </c>
      <c r="K36" s="116">
        <v>-31.481481481481481</v>
      </c>
    </row>
    <row r="37" spans="1:11" ht="14.1" customHeight="1" x14ac:dyDescent="0.2">
      <c r="A37" s="306">
        <v>42</v>
      </c>
      <c r="B37" s="307" t="s">
        <v>256</v>
      </c>
      <c r="C37" s="308"/>
      <c r="D37" s="113" t="s">
        <v>513</v>
      </c>
      <c r="E37" s="115" t="s">
        <v>513</v>
      </c>
      <c r="F37" s="114">
        <v>3</v>
      </c>
      <c r="G37" s="114">
        <v>3</v>
      </c>
      <c r="H37" s="114" t="s">
        <v>513</v>
      </c>
      <c r="I37" s="140" t="s">
        <v>513</v>
      </c>
      <c r="J37" s="115" t="s">
        <v>513</v>
      </c>
      <c r="K37" s="116" t="s">
        <v>513</v>
      </c>
    </row>
    <row r="38" spans="1:11" ht="14.1" customHeight="1" x14ac:dyDescent="0.2">
      <c r="A38" s="306">
        <v>43</v>
      </c>
      <c r="B38" s="307" t="s">
        <v>257</v>
      </c>
      <c r="C38" s="308"/>
      <c r="D38" s="113">
        <v>1.5917295700689202</v>
      </c>
      <c r="E38" s="115">
        <v>97</v>
      </c>
      <c r="F38" s="114">
        <v>80</v>
      </c>
      <c r="G38" s="114">
        <v>115</v>
      </c>
      <c r="H38" s="114">
        <v>311</v>
      </c>
      <c r="I38" s="140">
        <v>101</v>
      </c>
      <c r="J38" s="115">
        <v>-4</v>
      </c>
      <c r="K38" s="116">
        <v>-3.9603960396039604</v>
      </c>
    </row>
    <row r="39" spans="1:11" ht="14.1" customHeight="1" x14ac:dyDescent="0.2">
      <c r="A39" s="306">
        <v>51</v>
      </c>
      <c r="B39" s="307" t="s">
        <v>258</v>
      </c>
      <c r="C39" s="308"/>
      <c r="D39" s="113">
        <v>13.094847390876271</v>
      </c>
      <c r="E39" s="115">
        <v>798</v>
      </c>
      <c r="F39" s="114">
        <v>861</v>
      </c>
      <c r="G39" s="114">
        <v>1111</v>
      </c>
      <c r="H39" s="114">
        <v>862</v>
      </c>
      <c r="I39" s="140">
        <v>1089</v>
      </c>
      <c r="J39" s="115">
        <v>-291</v>
      </c>
      <c r="K39" s="116">
        <v>-26.721763085399449</v>
      </c>
    </row>
    <row r="40" spans="1:11" ht="14.1" customHeight="1" x14ac:dyDescent="0.2">
      <c r="A40" s="306" t="s">
        <v>259</v>
      </c>
      <c r="B40" s="307" t="s">
        <v>260</v>
      </c>
      <c r="C40" s="308"/>
      <c r="D40" s="113">
        <v>12.684607810961602</v>
      </c>
      <c r="E40" s="115">
        <v>773</v>
      </c>
      <c r="F40" s="114">
        <v>836</v>
      </c>
      <c r="G40" s="114">
        <v>1070</v>
      </c>
      <c r="H40" s="114">
        <v>842</v>
      </c>
      <c r="I40" s="140">
        <v>1068</v>
      </c>
      <c r="J40" s="115">
        <v>-295</v>
      </c>
      <c r="K40" s="116">
        <v>-27.621722846441948</v>
      </c>
    </row>
    <row r="41" spans="1:11" ht="14.1" customHeight="1" x14ac:dyDescent="0.2">
      <c r="A41" s="306"/>
      <c r="B41" s="307" t="s">
        <v>261</v>
      </c>
      <c r="C41" s="308"/>
      <c r="D41" s="113">
        <v>10.48572366261897</v>
      </c>
      <c r="E41" s="115">
        <v>639</v>
      </c>
      <c r="F41" s="114">
        <v>719</v>
      </c>
      <c r="G41" s="114">
        <v>859</v>
      </c>
      <c r="H41" s="114">
        <v>735</v>
      </c>
      <c r="I41" s="140">
        <v>814</v>
      </c>
      <c r="J41" s="115">
        <v>-175</v>
      </c>
      <c r="K41" s="116">
        <v>-21.4987714987715</v>
      </c>
    </row>
    <row r="42" spans="1:11" ht="14.1" customHeight="1" x14ac:dyDescent="0.2">
      <c r="A42" s="306">
        <v>52</v>
      </c>
      <c r="B42" s="307" t="s">
        <v>262</v>
      </c>
      <c r="C42" s="308"/>
      <c r="D42" s="113">
        <v>5.9730882835575976</v>
      </c>
      <c r="E42" s="115">
        <v>364</v>
      </c>
      <c r="F42" s="114">
        <v>311</v>
      </c>
      <c r="G42" s="114">
        <v>338</v>
      </c>
      <c r="H42" s="114">
        <v>306</v>
      </c>
      <c r="I42" s="140">
        <v>373</v>
      </c>
      <c r="J42" s="115">
        <v>-9</v>
      </c>
      <c r="K42" s="116">
        <v>-2.4128686327077746</v>
      </c>
    </row>
    <row r="43" spans="1:11" ht="14.1" customHeight="1" x14ac:dyDescent="0.2">
      <c r="A43" s="306" t="s">
        <v>263</v>
      </c>
      <c r="B43" s="307" t="s">
        <v>264</v>
      </c>
      <c r="C43" s="308"/>
      <c r="D43" s="113">
        <v>4.6275024614374791</v>
      </c>
      <c r="E43" s="115">
        <v>282</v>
      </c>
      <c r="F43" s="114">
        <v>232</v>
      </c>
      <c r="G43" s="114">
        <v>258</v>
      </c>
      <c r="H43" s="114">
        <v>230</v>
      </c>
      <c r="I43" s="140">
        <v>254</v>
      </c>
      <c r="J43" s="115">
        <v>28</v>
      </c>
      <c r="K43" s="116">
        <v>11.023622047244094</v>
      </c>
    </row>
    <row r="44" spans="1:11" ht="14.1" customHeight="1" x14ac:dyDescent="0.2">
      <c r="A44" s="306">
        <v>53</v>
      </c>
      <c r="B44" s="307" t="s">
        <v>265</v>
      </c>
      <c r="C44" s="308"/>
      <c r="D44" s="113">
        <v>0.68920249425664593</v>
      </c>
      <c r="E44" s="115">
        <v>42</v>
      </c>
      <c r="F44" s="114">
        <v>51</v>
      </c>
      <c r="G44" s="114">
        <v>63</v>
      </c>
      <c r="H44" s="114">
        <v>41</v>
      </c>
      <c r="I44" s="140">
        <v>118</v>
      </c>
      <c r="J44" s="115">
        <v>-76</v>
      </c>
      <c r="K44" s="116">
        <v>-64.406779661016955</v>
      </c>
    </row>
    <row r="45" spans="1:11" ht="14.1" customHeight="1" x14ac:dyDescent="0.2">
      <c r="A45" s="306" t="s">
        <v>266</v>
      </c>
      <c r="B45" s="307" t="s">
        <v>267</v>
      </c>
      <c r="C45" s="308"/>
      <c r="D45" s="113">
        <v>0.62356416147029869</v>
      </c>
      <c r="E45" s="115">
        <v>38</v>
      </c>
      <c r="F45" s="114">
        <v>48</v>
      </c>
      <c r="G45" s="114">
        <v>59</v>
      </c>
      <c r="H45" s="114">
        <v>39</v>
      </c>
      <c r="I45" s="140">
        <v>113</v>
      </c>
      <c r="J45" s="115">
        <v>-75</v>
      </c>
      <c r="K45" s="116">
        <v>-66.371681415929203</v>
      </c>
    </row>
    <row r="46" spans="1:11" ht="14.1" customHeight="1" x14ac:dyDescent="0.2">
      <c r="A46" s="306">
        <v>54</v>
      </c>
      <c r="B46" s="307" t="s">
        <v>268</v>
      </c>
      <c r="C46" s="308"/>
      <c r="D46" s="113">
        <v>3.4460124712832294</v>
      </c>
      <c r="E46" s="115">
        <v>210</v>
      </c>
      <c r="F46" s="114">
        <v>252</v>
      </c>
      <c r="G46" s="114">
        <v>263</v>
      </c>
      <c r="H46" s="114">
        <v>216</v>
      </c>
      <c r="I46" s="140">
        <v>255</v>
      </c>
      <c r="J46" s="115">
        <v>-45</v>
      </c>
      <c r="K46" s="116">
        <v>-17.647058823529413</v>
      </c>
    </row>
    <row r="47" spans="1:11" ht="14.1" customHeight="1" x14ac:dyDescent="0.2">
      <c r="A47" s="306">
        <v>61</v>
      </c>
      <c r="B47" s="307" t="s">
        <v>269</v>
      </c>
      <c r="C47" s="308"/>
      <c r="D47" s="113">
        <v>2.198884148342632</v>
      </c>
      <c r="E47" s="115">
        <v>134</v>
      </c>
      <c r="F47" s="114">
        <v>137</v>
      </c>
      <c r="G47" s="114">
        <v>183</v>
      </c>
      <c r="H47" s="114">
        <v>145</v>
      </c>
      <c r="I47" s="140">
        <v>204</v>
      </c>
      <c r="J47" s="115">
        <v>-70</v>
      </c>
      <c r="K47" s="116">
        <v>-34.313725490196077</v>
      </c>
    </row>
    <row r="48" spans="1:11" ht="14.1" customHeight="1" x14ac:dyDescent="0.2">
      <c r="A48" s="306">
        <v>62</v>
      </c>
      <c r="B48" s="307" t="s">
        <v>270</v>
      </c>
      <c r="C48" s="308"/>
      <c r="D48" s="113">
        <v>7.4827699376435834</v>
      </c>
      <c r="E48" s="115">
        <v>456</v>
      </c>
      <c r="F48" s="114">
        <v>401</v>
      </c>
      <c r="G48" s="114">
        <v>570</v>
      </c>
      <c r="H48" s="114">
        <v>413</v>
      </c>
      <c r="I48" s="140">
        <v>465</v>
      </c>
      <c r="J48" s="115">
        <v>-9</v>
      </c>
      <c r="K48" s="116">
        <v>-1.935483870967742</v>
      </c>
    </row>
    <row r="49" spans="1:11" ht="14.1" customHeight="1" x14ac:dyDescent="0.2">
      <c r="A49" s="306">
        <v>63</v>
      </c>
      <c r="B49" s="307" t="s">
        <v>271</v>
      </c>
      <c r="C49" s="308"/>
      <c r="D49" s="113">
        <v>4.4798162126681982</v>
      </c>
      <c r="E49" s="115">
        <v>273</v>
      </c>
      <c r="F49" s="114">
        <v>363</v>
      </c>
      <c r="G49" s="114">
        <v>357</v>
      </c>
      <c r="H49" s="114">
        <v>205</v>
      </c>
      <c r="I49" s="140">
        <v>229</v>
      </c>
      <c r="J49" s="115">
        <v>44</v>
      </c>
      <c r="K49" s="116">
        <v>19.213973799126638</v>
      </c>
    </row>
    <row r="50" spans="1:11" ht="14.1" customHeight="1" x14ac:dyDescent="0.2">
      <c r="A50" s="306" t="s">
        <v>272</v>
      </c>
      <c r="B50" s="307" t="s">
        <v>273</v>
      </c>
      <c r="C50" s="308"/>
      <c r="D50" s="113">
        <v>0.60715457827371189</v>
      </c>
      <c r="E50" s="115">
        <v>37</v>
      </c>
      <c r="F50" s="114">
        <v>36</v>
      </c>
      <c r="G50" s="114">
        <v>57</v>
      </c>
      <c r="H50" s="114">
        <v>26</v>
      </c>
      <c r="I50" s="140">
        <v>41</v>
      </c>
      <c r="J50" s="115">
        <v>-4</v>
      </c>
      <c r="K50" s="116">
        <v>-9.7560975609756095</v>
      </c>
    </row>
    <row r="51" spans="1:11" ht="14.1" customHeight="1" x14ac:dyDescent="0.2">
      <c r="A51" s="306" t="s">
        <v>274</v>
      </c>
      <c r="B51" s="307" t="s">
        <v>275</v>
      </c>
      <c r="C51" s="308"/>
      <c r="D51" s="113">
        <v>3.5116508040695766</v>
      </c>
      <c r="E51" s="115">
        <v>214</v>
      </c>
      <c r="F51" s="114">
        <v>304</v>
      </c>
      <c r="G51" s="114">
        <v>276</v>
      </c>
      <c r="H51" s="114">
        <v>161</v>
      </c>
      <c r="I51" s="140">
        <v>167</v>
      </c>
      <c r="J51" s="115">
        <v>47</v>
      </c>
      <c r="K51" s="116">
        <v>28.143712574850298</v>
      </c>
    </row>
    <row r="52" spans="1:11" ht="14.1" customHeight="1" x14ac:dyDescent="0.2">
      <c r="A52" s="306">
        <v>71</v>
      </c>
      <c r="B52" s="307" t="s">
        <v>276</v>
      </c>
      <c r="C52" s="308"/>
      <c r="D52" s="113">
        <v>11.421069904824417</v>
      </c>
      <c r="E52" s="115">
        <v>696</v>
      </c>
      <c r="F52" s="114">
        <v>613</v>
      </c>
      <c r="G52" s="114">
        <v>764</v>
      </c>
      <c r="H52" s="114">
        <v>1146</v>
      </c>
      <c r="I52" s="140">
        <v>779</v>
      </c>
      <c r="J52" s="115">
        <v>-83</v>
      </c>
      <c r="K52" s="116">
        <v>-10.654685494223363</v>
      </c>
    </row>
    <row r="53" spans="1:11" ht="14.1" customHeight="1" x14ac:dyDescent="0.2">
      <c r="A53" s="306" t="s">
        <v>277</v>
      </c>
      <c r="B53" s="307" t="s">
        <v>278</v>
      </c>
      <c r="C53" s="308"/>
      <c r="D53" s="113">
        <v>5.9894978667541841</v>
      </c>
      <c r="E53" s="115">
        <v>365</v>
      </c>
      <c r="F53" s="114">
        <v>333</v>
      </c>
      <c r="G53" s="114">
        <v>398</v>
      </c>
      <c r="H53" s="114">
        <v>838</v>
      </c>
      <c r="I53" s="140">
        <v>364</v>
      </c>
      <c r="J53" s="115">
        <v>1</v>
      </c>
      <c r="K53" s="116">
        <v>0.27472527472527475</v>
      </c>
    </row>
    <row r="54" spans="1:11" ht="14.1" customHeight="1" x14ac:dyDescent="0.2">
      <c r="A54" s="306" t="s">
        <v>279</v>
      </c>
      <c r="B54" s="307" t="s">
        <v>280</v>
      </c>
      <c r="C54" s="308"/>
      <c r="D54" s="113">
        <v>4.4141778798818514</v>
      </c>
      <c r="E54" s="115">
        <v>269</v>
      </c>
      <c r="F54" s="114">
        <v>226</v>
      </c>
      <c r="G54" s="114">
        <v>317</v>
      </c>
      <c r="H54" s="114">
        <v>260</v>
      </c>
      <c r="I54" s="140">
        <v>338</v>
      </c>
      <c r="J54" s="115">
        <v>-69</v>
      </c>
      <c r="K54" s="116">
        <v>-20.414201183431953</v>
      </c>
    </row>
    <row r="55" spans="1:11" ht="14.1" customHeight="1" x14ac:dyDescent="0.2">
      <c r="A55" s="306">
        <v>72</v>
      </c>
      <c r="B55" s="307" t="s">
        <v>281</v>
      </c>
      <c r="C55" s="308"/>
      <c r="D55" s="113">
        <v>2.7568099770265837</v>
      </c>
      <c r="E55" s="115">
        <v>168</v>
      </c>
      <c r="F55" s="114">
        <v>134</v>
      </c>
      <c r="G55" s="114">
        <v>153</v>
      </c>
      <c r="H55" s="114">
        <v>121</v>
      </c>
      <c r="I55" s="140">
        <v>186</v>
      </c>
      <c r="J55" s="115">
        <v>-18</v>
      </c>
      <c r="K55" s="116">
        <v>-9.67741935483871</v>
      </c>
    </row>
    <row r="56" spans="1:11" ht="14.1" customHeight="1" x14ac:dyDescent="0.2">
      <c r="A56" s="306" t="s">
        <v>282</v>
      </c>
      <c r="B56" s="307" t="s">
        <v>283</v>
      </c>
      <c r="C56" s="308"/>
      <c r="D56" s="113">
        <v>1.0009845749917952</v>
      </c>
      <c r="E56" s="115">
        <v>61</v>
      </c>
      <c r="F56" s="114">
        <v>65</v>
      </c>
      <c r="G56" s="114">
        <v>87</v>
      </c>
      <c r="H56" s="114">
        <v>50</v>
      </c>
      <c r="I56" s="140">
        <v>100</v>
      </c>
      <c r="J56" s="115">
        <v>-39</v>
      </c>
      <c r="K56" s="116">
        <v>-39</v>
      </c>
    </row>
    <row r="57" spans="1:11" ht="14.1" customHeight="1" x14ac:dyDescent="0.2">
      <c r="A57" s="306" t="s">
        <v>284</v>
      </c>
      <c r="B57" s="307" t="s">
        <v>285</v>
      </c>
      <c r="C57" s="308"/>
      <c r="D57" s="113">
        <v>0.8697079094191007</v>
      </c>
      <c r="E57" s="115">
        <v>53</v>
      </c>
      <c r="F57" s="114">
        <v>45</v>
      </c>
      <c r="G57" s="114">
        <v>38</v>
      </c>
      <c r="H57" s="114">
        <v>41</v>
      </c>
      <c r="I57" s="140">
        <v>63</v>
      </c>
      <c r="J57" s="115">
        <v>-10</v>
      </c>
      <c r="K57" s="116">
        <v>-15.873015873015873</v>
      </c>
    </row>
    <row r="58" spans="1:11" ht="14.1" customHeight="1" x14ac:dyDescent="0.2">
      <c r="A58" s="306">
        <v>73</v>
      </c>
      <c r="B58" s="307" t="s">
        <v>286</v>
      </c>
      <c r="C58" s="308"/>
      <c r="D58" s="113">
        <v>2.8388578930095174</v>
      </c>
      <c r="E58" s="115">
        <v>173</v>
      </c>
      <c r="F58" s="114">
        <v>112</v>
      </c>
      <c r="G58" s="114">
        <v>149</v>
      </c>
      <c r="H58" s="114">
        <v>138</v>
      </c>
      <c r="I58" s="140">
        <v>128</v>
      </c>
      <c r="J58" s="115">
        <v>45</v>
      </c>
      <c r="K58" s="116">
        <v>35.15625</v>
      </c>
    </row>
    <row r="59" spans="1:11" ht="14.1" customHeight="1" x14ac:dyDescent="0.2">
      <c r="A59" s="306" t="s">
        <v>287</v>
      </c>
      <c r="B59" s="307" t="s">
        <v>288</v>
      </c>
      <c r="C59" s="308"/>
      <c r="D59" s="113">
        <v>2.1332458155562848</v>
      </c>
      <c r="E59" s="115">
        <v>130</v>
      </c>
      <c r="F59" s="114">
        <v>59</v>
      </c>
      <c r="G59" s="114">
        <v>79</v>
      </c>
      <c r="H59" s="114">
        <v>74</v>
      </c>
      <c r="I59" s="140">
        <v>80</v>
      </c>
      <c r="J59" s="115">
        <v>50</v>
      </c>
      <c r="K59" s="116">
        <v>62.5</v>
      </c>
    </row>
    <row r="60" spans="1:11" ht="14.1" customHeight="1" x14ac:dyDescent="0.2">
      <c r="A60" s="306">
        <v>81</v>
      </c>
      <c r="B60" s="307" t="s">
        <v>289</v>
      </c>
      <c r="C60" s="308"/>
      <c r="D60" s="113">
        <v>5.7433541188053825</v>
      </c>
      <c r="E60" s="115">
        <v>350</v>
      </c>
      <c r="F60" s="114">
        <v>303</v>
      </c>
      <c r="G60" s="114">
        <v>413</v>
      </c>
      <c r="H60" s="114">
        <v>294</v>
      </c>
      <c r="I60" s="140">
        <v>331</v>
      </c>
      <c r="J60" s="115">
        <v>19</v>
      </c>
      <c r="K60" s="116">
        <v>5.7401812688821749</v>
      </c>
    </row>
    <row r="61" spans="1:11" ht="14.1" customHeight="1" x14ac:dyDescent="0.2">
      <c r="A61" s="306" t="s">
        <v>290</v>
      </c>
      <c r="B61" s="307" t="s">
        <v>291</v>
      </c>
      <c r="C61" s="308"/>
      <c r="D61" s="113">
        <v>1.9691499835904167</v>
      </c>
      <c r="E61" s="115">
        <v>120</v>
      </c>
      <c r="F61" s="114">
        <v>91</v>
      </c>
      <c r="G61" s="114">
        <v>186</v>
      </c>
      <c r="H61" s="114">
        <v>82</v>
      </c>
      <c r="I61" s="140">
        <v>126</v>
      </c>
      <c r="J61" s="115">
        <v>-6</v>
      </c>
      <c r="K61" s="116">
        <v>-4.7619047619047619</v>
      </c>
    </row>
    <row r="62" spans="1:11" ht="14.1" customHeight="1" x14ac:dyDescent="0.2">
      <c r="A62" s="306" t="s">
        <v>292</v>
      </c>
      <c r="B62" s="307" t="s">
        <v>293</v>
      </c>
      <c r="C62" s="308"/>
      <c r="D62" s="113">
        <v>1.772234985231375</v>
      </c>
      <c r="E62" s="115">
        <v>108</v>
      </c>
      <c r="F62" s="114">
        <v>154</v>
      </c>
      <c r="G62" s="114">
        <v>152</v>
      </c>
      <c r="H62" s="114">
        <v>144</v>
      </c>
      <c r="I62" s="140">
        <v>122</v>
      </c>
      <c r="J62" s="115">
        <v>-14</v>
      </c>
      <c r="K62" s="116">
        <v>-11.475409836065573</v>
      </c>
    </row>
    <row r="63" spans="1:11" ht="14.1" customHeight="1" x14ac:dyDescent="0.2">
      <c r="A63" s="306"/>
      <c r="B63" s="307" t="s">
        <v>294</v>
      </c>
      <c r="C63" s="308"/>
      <c r="D63" s="113">
        <v>1.4440433212996391</v>
      </c>
      <c r="E63" s="115">
        <v>88</v>
      </c>
      <c r="F63" s="114">
        <v>106</v>
      </c>
      <c r="G63" s="114">
        <v>88</v>
      </c>
      <c r="H63" s="114">
        <v>119</v>
      </c>
      <c r="I63" s="140">
        <v>99</v>
      </c>
      <c r="J63" s="115">
        <v>-11</v>
      </c>
      <c r="K63" s="116">
        <v>-11.111111111111111</v>
      </c>
    </row>
    <row r="64" spans="1:11" ht="14.1" customHeight="1" x14ac:dyDescent="0.2">
      <c r="A64" s="306" t="s">
        <v>295</v>
      </c>
      <c r="B64" s="307" t="s">
        <v>296</v>
      </c>
      <c r="C64" s="308"/>
      <c r="D64" s="113">
        <v>0.75484082704299316</v>
      </c>
      <c r="E64" s="115">
        <v>46</v>
      </c>
      <c r="F64" s="114">
        <v>28</v>
      </c>
      <c r="G64" s="114">
        <v>32</v>
      </c>
      <c r="H64" s="114">
        <v>29</v>
      </c>
      <c r="I64" s="140">
        <v>36</v>
      </c>
      <c r="J64" s="115">
        <v>10</v>
      </c>
      <c r="K64" s="116">
        <v>27.777777777777779</v>
      </c>
    </row>
    <row r="65" spans="1:11" ht="14.1" customHeight="1" x14ac:dyDescent="0.2">
      <c r="A65" s="306" t="s">
        <v>297</v>
      </c>
      <c r="B65" s="307" t="s">
        <v>298</v>
      </c>
      <c r="C65" s="308"/>
      <c r="D65" s="113">
        <v>0.73843124384640635</v>
      </c>
      <c r="E65" s="115">
        <v>45</v>
      </c>
      <c r="F65" s="114">
        <v>12</v>
      </c>
      <c r="G65" s="114">
        <v>12</v>
      </c>
      <c r="H65" s="114">
        <v>19</v>
      </c>
      <c r="I65" s="140">
        <v>16</v>
      </c>
      <c r="J65" s="115">
        <v>29</v>
      </c>
      <c r="K65" s="116">
        <v>181.25</v>
      </c>
    </row>
    <row r="66" spans="1:11" ht="14.1" customHeight="1" x14ac:dyDescent="0.2">
      <c r="A66" s="306">
        <v>82</v>
      </c>
      <c r="B66" s="307" t="s">
        <v>299</v>
      </c>
      <c r="C66" s="308"/>
      <c r="D66" s="113">
        <v>2.4286183130948475</v>
      </c>
      <c r="E66" s="115">
        <v>148</v>
      </c>
      <c r="F66" s="114">
        <v>172</v>
      </c>
      <c r="G66" s="114">
        <v>198</v>
      </c>
      <c r="H66" s="114">
        <v>140</v>
      </c>
      <c r="I66" s="140">
        <v>158</v>
      </c>
      <c r="J66" s="115">
        <v>-10</v>
      </c>
      <c r="K66" s="116">
        <v>-6.3291139240506329</v>
      </c>
    </row>
    <row r="67" spans="1:11" ht="14.1" customHeight="1" x14ac:dyDescent="0.2">
      <c r="A67" s="306" t="s">
        <v>300</v>
      </c>
      <c r="B67" s="307" t="s">
        <v>301</v>
      </c>
      <c r="C67" s="308"/>
      <c r="D67" s="113">
        <v>1.279947489333771</v>
      </c>
      <c r="E67" s="115">
        <v>78</v>
      </c>
      <c r="F67" s="114">
        <v>106</v>
      </c>
      <c r="G67" s="114">
        <v>125</v>
      </c>
      <c r="H67" s="114">
        <v>97</v>
      </c>
      <c r="I67" s="140">
        <v>92</v>
      </c>
      <c r="J67" s="115">
        <v>-14</v>
      </c>
      <c r="K67" s="116">
        <v>-15.217391304347826</v>
      </c>
    </row>
    <row r="68" spans="1:11" ht="14.1" customHeight="1" x14ac:dyDescent="0.2">
      <c r="A68" s="306" t="s">
        <v>302</v>
      </c>
      <c r="B68" s="307" t="s">
        <v>303</v>
      </c>
      <c r="C68" s="308"/>
      <c r="D68" s="113">
        <v>0.80406957663275358</v>
      </c>
      <c r="E68" s="115">
        <v>49</v>
      </c>
      <c r="F68" s="114">
        <v>45</v>
      </c>
      <c r="G68" s="114">
        <v>52</v>
      </c>
      <c r="H68" s="114">
        <v>30</v>
      </c>
      <c r="I68" s="140">
        <v>49</v>
      </c>
      <c r="J68" s="115">
        <v>0</v>
      </c>
      <c r="K68" s="116">
        <v>0</v>
      </c>
    </row>
    <row r="69" spans="1:11" ht="14.1" customHeight="1" x14ac:dyDescent="0.2">
      <c r="A69" s="306">
        <v>83</v>
      </c>
      <c r="B69" s="307" t="s">
        <v>304</v>
      </c>
      <c r="C69" s="308"/>
      <c r="D69" s="113">
        <v>3.4788316376764028</v>
      </c>
      <c r="E69" s="115">
        <v>212</v>
      </c>
      <c r="F69" s="114">
        <v>151</v>
      </c>
      <c r="G69" s="114">
        <v>367</v>
      </c>
      <c r="H69" s="114">
        <v>151</v>
      </c>
      <c r="I69" s="140">
        <v>160</v>
      </c>
      <c r="J69" s="115">
        <v>52</v>
      </c>
      <c r="K69" s="116">
        <v>32.5</v>
      </c>
    </row>
    <row r="70" spans="1:11" ht="14.1" customHeight="1" x14ac:dyDescent="0.2">
      <c r="A70" s="306" t="s">
        <v>305</v>
      </c>
      <c r="B70" s="307" t="s">
        <v>306</v>
      </c>
      <c r="C70" s="308"/>
      <c r="D70" s="113">
        <v>2.7896291434197571</v>
      </c>
      <c r="E70" s="115">
        <v>170</v>
      </c>
      <c r="F70" s="114">
        <v>122</v>
      </c>
      <c r="G70" s="114">
        <v>317</v>
      </c>
      <c r="H70" s="114">
        <v>121</v>
      </c>
      <c r="I70" s="140">
        <v>134</v>
      </c>
      <c r="J70" s="115">
        <v>36</v>
      </c>
      <c r="K70" s="116">
        <v>26.865671641791046</v>
      </c>
    </row>
    <row r="71" spans="1:11" ht="14.1" customHeight="1" x14ac:dyDescent="0.2">
      <c r="A71" s="306"/>
      <c r="B71" s="307" t="s">
        <v>307</v>
      </c>
      <c r="C71" s="308"/>
      <c r="D71" s="113">
        <v>1.772234985231375</v>
      </c>
      <c r="E71" s="115">
        <v>108</v>
      </c>
      <c r="F71" s="114">
        <v>61</v>
      </c>
      <c r="G71" s="114">
        <v>199</v>
      </c>
      <c r="H71" s="114">
        <v>66</v>
      </c>
      <c r="I71" s="140">
        <v>70</v>
      </c>
      <c r="J71" s="115">
        <v>38</v>
      </c>
      <c r="K71" s="116">
        <v>54.285714285714285</v>
      </c>
    </row>
    <row r="72" spans="1:11" ht="14.1" customHeight="1" x14ac:dyDescent="0.2">
      <c r="A72" s="306">
        <v>84</v>
      </c>
      <c r="B72" s="307" t="s">
        <v>308</v>
      </c>
      <c r="C72" s="308"/>
      <c r="D72" s="113">
        <v>1.1814899901542502</v>
      </c>
      <c r="E72" s="115">
        <v>72</v>
      </c>
      <c r="F72" s="114">
        <v>39</v>
      </c>
      <c r="G72" s="114">
        <v>163</v>
      </c>
      <c r="H72" s="114">
        <v>43</v>
      </c>
      <c r="I72" s="140">
        <v>73</v>
      </c>
      <c r="J72" s="115">
        <v>-1</v>
      </c>
      <c r="K72" s="116">
        <v>-1.3698630136986301</v>
      </c>
    </row>
    <row r="73" spans="1:11" ht="14.1" customHeight="1" x14ac:dyDescent="0.2">
      <c r="A73" s="306" t="s">
        <v>309</v>
      </c>
      <c r="B73" s="307" t="s">
        <v>310</v>
      </c>
      <c r="C73" s="308"/>
      <c r="D73" s="113">
        <v>0.27896291434197573</v>
      </c>
      <c r="E73" s="115">
        <v>17</v>
      </c>
      <c r="F73" s="114">
        <v>4</v>
      </c>
      <c r="G73" s="114">
        <v>74</v>
      </c>
      <c r="H73" s="114">
        <v>5</v>
      </c>
      <c r="I73" s="140">
        <v>13</v>
      </c>
      <c r="J73" s="115">
        <v>4</v>
      </c>
      <c r="K73" s="116">
        <v>30.76923076923077</v>
      </c>
    </row>
    <row r="74" spans="1:11" ht="14.1" customHeight="1" x14ac:dyDescent="0.2">
      <c r="A74" s="306" t="s">
        <v>311</v>
      </c>
      <c r="B74" s="307" t="s">
        <v>312</v>
      </c>
      <c r="C74" s="308"/>
      <c r="D74" s="113">
        <v>0.13127666557269446</v>
      </c>
      <c r="E74" s="115">
        <v>8</v>
      </c>
      <c r="F74" s="114">
        <v>7</v>
      </c>
      <c r="G74" s="114">
        <v>38</v>
      </c>
      <c r="H74" s="114">
        <v>3</v>
      </c>
      <c r="I74" s="140">
        <v>7</v>
      </c>
      <c r="J74" s="115">
        <v>1</v>
      </c>
      <c r="K74" s="116">
        <v>14.285714285714286</v>
      </c>
    </row>
    <row r="75" spans="1:11" ht="14.1" customHeight="1" x14ac:dyDescent="0.2">
      <c r="A75" s="306" t="s">
        <v>313</v>
      </c>
      <c r="B75" s="307" t="s">
        <v>314</v>
      </c>
      <c r="C75" s="308"/>
      <c r="D75" s="113">
        <v>0.14768624876928127</v>
      </c>
      <c r="E75" s="115">
        <v>9</v>
      </c>
      <c r="F75" s="114">
        <v>9</v>
      </c>
      <c r="G75" s="114">
        <v>15</v>
      </c>
      <c r="H75" s="114">
        <v>8</v>
      </c>
      <c r="I75" s="140">
        <v>6</v>
      </c>
      <c r="J75" s="115">
        <v>3</v>
      </c>
      <c r="K75" s="116">
        <v>50</v>
      </c>
    </row>
    <row r="76" spans="1:11" ht="14.1" customHeight="1" x14ac:dyDescent="0.2">
      <c r="A76" s="306">
        <v>91</v>
      </c>
      <c r="B76" s="307" t="s">
        <v>315</v>
      </c>
      <c r="C76" s="308"/>
      <c r="D76" s="113">
        <v>0.11486708237610764</v>
      </c>
      <c r="E76" s="115">
        <v>7</v>
      </c>
      <c r="F76" s="114">
        <v>3</v>
      </c>
      <c r="G76" s="114">
        <v>6</v>
      </c>
      <c r="H76" s="114">
        <v>6</v>
      </c>
      <c r="I76" s="140">
        <v>11</v>
      </c>
      <c r="J76" s="115">
        <v>-4</v>
      </c>
      <c r="K76" s="116">
        <v>-36.363636363636367</v>
      </c>
    </row>
    <row r="77" spans="1:11" ht="14.1" customHeight="1" x14ac:dyDescent="0.2">
      <c r="A77" s="306">
        <v>92</v>
      </c>
      <c r="B77" s="307" t="s">
        <v>316</v>
      </c>
      <c r="C77" s="308"/>
      <c r="D77" s="113">
        <v>1.2471283229405974</v>
      </c>
      <c r="E77" s="115">
        <v>76</v>
      </c>
      <c r="F77" s="114">
        <v>76</v>
      </c>
      <c r="G77" s="114">
        <v>74</v>
      </c>
      <c r="H77" s="114">
        <v>50</v>
      </c>
      <c r="I77" s="140">
        <v>114</v>
      </c>
      <c r="J77" s="115">
        <v>-38</v>
      </c>
      <c r="K77" s="116">
        <v>-33.333333333333336</v>
      </c>
    </row>
    <row r="78" spans="1:11" ht="14.1" customHeight="1" x14ac:dyDescent="0.2">
      <c r="A78" s="306">
        <v>93</v>
      </c>
      <c r="B78" s="307" t="s">
        <v>317</v>
      </c>
      <c r="C78" s="308"/>
      <c r="D78" s="113" t="s">
        <v>513</v>
      </c>
      <c r="E78" s="115" t="s">
        <v>513</v>
      </c>
      <c r="F78" s="114">
        <v>5</v>
      </c>
      <c r="G78" s="114">
        <v>17</v>
      </c>
      <c r="H78" s="114">
        <v>7</v>
      </c>
      <c r="I78" s="140">
        <v>5</v>
      </c>
      <c r="J78" s="115" t="s">
        <v>513</v>
      </c>
      <c r="K78" s="116" t="s">
        <v>513</v>
      </c>
    </row>
    <row r="79" spans="1:11" ht="14.1" customHeight="1" x14ac:dyDescent="0.2">
      <c r="A79" s="306">
        <v>94</v>
      </c>
      <c r="B79" s="307" t="s">
        <v>318</v>
      </c>
      <c r="C79" s="308"/>
      <c r="D79" s="113">
        <v>0.73843124384640635</v>
      </c>
      <c r="E79" s="115">
        <v>45</v>
      </c>
      <c r="F79" s="114">
        <v>20</v>
      </c>
      <c r="G79" s="114">
        <v>46</v>
      </c>
      <c r="H79" s="114">
        <v>24</v>
      </c>
      <c r="I79" s="140">
        <v>36</v>
      </c>
      <c r="J79" s="115">
        <v>9</v>
      </c>
      <c r="K79" s="116">
        <v>25</v>
      </c>
    </row>
    <row r="80" spans="1:11" ht="14.1" customHeight="1" x14ac:dyDescent="0.2">
      <c r="A80" s="306" t="s">
        <v>319</v>
      </c>
      <c r="B80" s="307" t="s">
        <v>320</v>
      </c>
      <c r="C80" s="308"/>
      <c r="D80" s="113">
        <v>0</v>
      </c>
      <c r="E80" s="115">
        <v>0</v>
      </c>
      <c r="F80" s="114">
        <v>0</v>
      </c>
      <c r="G80" s="114">
        <v>0</v>
      </c>
      <c r="H80" s="114">
        <v>0</v>
      </c>
      <c r="I80" s="140" t="s">
        <v>513</v>
      </c>
      <c r="J80" s="115" t="s">
        <v>513</v>
      </c>
      <c r="K80" s="116" t="s">
        <v>513</v>
      </c>
    </row>
    <row r="81" spans="1:11" ht="14.1" customHeight="1" x14ac:dyDescent="0.2">
      <c r="A81" s="310" t="s">
        <v>321</v>
      </c>
      <c r="B81" s="311" t="s">
        <v>333</v>
      </c>
      <c r="C81" s="312"/>
      <c r="D81" s="125">
        <v>0.57433541188053827</v>
      </c>
      <c r="E81" s="143">
        <v>35</v>
      </c>
      <c r="F81" s="144">
        <v>31</v>
      </c>
      <c r="G81" s="144">
        <v>41</v>
      </c>
      <c r="H81" s="144">
        <v>50</v>
      </c>
      <c r="I81" s="145">
        <v>38</v>
      </c>
      <c r="J81" s="143">
        <v>-3</v>
      </c>
      <c r="K81" s="146">
        <v>-7.8947368421052628</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61333</v>
      </c>
      <c r="C10" s="114">
        <v>31242</v>
      </c>
      <c r="D10" s="114">
        <v>30091</v>
      </c>
      <c r="E10" s="114">
        <v>48215</v>
      </c>
      <c r="F10" s="114">
        <v>12147</v>
      </c>
      <c r="G10" s="114">
        <v>8917</v>
      </c>
      <c r="H10" s="114">
        <v>15621</v>
      </c>
      <c r="I10" s="115">
        <v>26698</v>
      </c>
      <c r="J10" s="114">
        <v>19867</v>
      </c>
      <c r="K10" s="114">
        <v>6831</v>
      </c>
      <c r="L10" s="423">
        <v>5059</v>
      </c>
      <c r="M10" s="424">
        <v>4712</v>
      </c>
    </row>
    <row r="11" spans="1:13" ht="11.1" customHeight="1" x14ac:dyDescent="0.2">
      <c r="A11" s="422" t="s">
        <v>387</v>
      </c>
      <c r="B11" s="115">
        <v>61744</v>
      </c>
      <c r="C11" s="114">
        <v>31645</v>
      </c>
      <c r="D11" s="114">
        <v>30099</v>
      </c>
      <c r="E11" s="114">
        <v>48567</v>
      </c>
      <c r="F11" s="114">
        <v>12202</v>
      </c>
      <c r="G11" s="114">
        <v>8686</v>
      </c>
      <c r="H11" s="114">
        <v>15925</v>
      </c>
      <c r="I11" s="115">
        <v>26923</v>
      </c>
      <c r="J11" s="114">
        <v>20065</v>
      </c>
      <c r="K11" s="114">
        <v>6858</v>
      </c>
      <c r="L11" s="423">
        <v>4464</v>
      </c>
      <c r="M11" s="424">
        <v>4074</v>
      </c>
    </row>
    <row r="12" spans="1:13" ht="11.1" customHeight="1" x14ac:dyDescent="0.2">
      <c r="A12" s="422" t="s">
        <v>388</v>
      </c>
      <c r="B12" s="115">
        <v>62666</v>
      </c>
      <c r="C12" s="114">
        <v>32184</v>
      </c>
      <c r="D12" s="114">
        <v>30482</v>
      </c>
      <c r="E12" s="114">
        <v>49231</v>
      </c>
      <c r="F12" s="114">
        <v>12434</v>
      </c>
      <c r="G12" s="114">
        <v>9157</v>
      </c>
      <c r="H12" s="114">
        <v>16175</v>
      </c>
      <c r="I12" s="115">
        <v>26428</v>
      </c>
      <c r="J12" s="114">
        <v>19099</v>
      </c>
      <c r="K12" s="114">
        <v>7329</v>
      </c>
      <c r="L12" s="423">
        <v>7813</v>
      </c>
      <c r="M12" s="424">
        <v>7127</v>
      </c>
    </row>
    <row r="13" spans="1:13" s="110" customFormat="1" ht="11.1" customHeight="1" x14ac:dyDescent="0.2">
      <c r="A13" s="422" t="s">
        <v>389</v>
      </c>
      <c r="B13" s="115">
        <v>62501</v>
      </c>
      <c r="C13" s="114">
        <v>31973</v>
      </c>
      <c r="D13" s="114">
        <v>30528</v>
      </c>
      <c r="E13" s="114">
        <v>48748</v>
      </c>
      <c r="F13" s="114">
        <v>12743</v>
      </c>
      <c r="G13" s="114">
        <v>8876</v>
      </c>
      <c r="H13" s="114">
        <v>16368</v>
      </c>
      <c r="I13" s="115">
        <v>27406</v>
      </c>
      <c r="J13" s="114">
        <v>20050</v>
      </c>
      <c r="K13" s="114">
        <v>7356</v>
      </c>
      <c r="L13" s="423">
        <v>5143</v>
      </c>
      <c r="M13" s="424">
        <v>5442</v>
      </c>
    </row>
    <row r="14" spans="1:13" ht="15" customHeight="1" x14ac:dyDescent="0.2">
      <c r="A14" s="422" t="s">
        <v>390</v>
      </c>
      <c r="B14" s="115">
        <v>62882</v>
      </c>
      <c r="C14" s="114">
        <v>32198</v>
      </c>
      <c r="D14" s="114">
        <v>30684</v>
      </c>
      <c r="E14" s="114">
        <v>47705</v>
      </c>
      <c r="F14" s="114">
        <v>14231</v>
      </c>
      <c r="G14" s="114">
        <v>8721</v>
      </c>
      <c r="H14" s="114">
        <v>16716</v>
      </c>
      <c r="I14" s="115">
        <v>26366</v>
      </c>
      <c r="J14" s="114">
        <v>19148</v>
      </c>
      <c r="K14" s="114">
        <v>7218</v>
      </c>
      <c r="L14" s="423">
        <v>5687</v>
      </c>
      <c r="M14" s="424">
        <v>5444</v>
      </c>
    </row>
    <row r="15" spans="1:13" ht="11.1" customHeight="1" x14ac:dyDescent="0.2">
      <c r="A15" s="422" t="s">
        <v>387</v>
      </c>
      <c r="B15" s="115">
        <v>62996</v>
      </c>
      <c r="C15" s="114">
        <v>32105</v>
      </c>
      <c r="D15" s="114">
        <v>30891</v>
      </c>
      <c r="E15" s="114">
        <v>47481</v>
      </c>
      <c r="F15" s="114">
        <v>14567</v>
      </c>
      <c r="G15" s="114">
        <v>8497</v>
      </c>
      <c r="H15" s="114">
        <v>17015</v>
      </c>
      <c r="I15" s="115">
        <v>27000</v>
      </c>
      <c r="J15" s="114">
        <v>19589</v>
      </c>
      <c r="K15" s="114">
        <v>7411</v>
      </c>
      <c r="L15" s="423">
        <v>5404</v>
      </c>
      <c r="M15" s="424">
        <v>5235</v>
      </c>
    </row>
    <row r="16" spans="1:13" ht="11.1" customHeight="1" x14ac:dyDescent="0.2">
      <c r="A16" s="422" t="s">
        <v>388</v>
      </c>
      <c r="B16" s="115">
        <v>64307</v>
      </c>
      <c r="C16" s="114">
        <v>32791</v>
      </c>
      <c r="D16" s="114">
        <v>31516</v>
      </c>
      <c r="E16" s="114">
        <v>48568</v>
      </c>
      <c r="F16" s="114">
        <v>14760</v>
      </c>
      <c r="G16" s="114">
        <v>9286</v>
      </c>
      <c r="H16" s="114">
        <v>17275</v>
      </c>
      <c r="I16" s="115">
        <v>26671</v>
      </c>
      <c r="J16" s="114">
        <v>18662</v>
      </c>
      <c r="K16" s="114">
        <v>8009</v>
      </c>
      <c r="L16" s="423">
        <v>8047</v>
      </c>
      <c r="M16" s="424">
        <v>7036</v>
      </c>
    </row>
    <row r="17" spans="1:13" s="110" customFormat="1" ht="11.1" customHeight="1" x14ac:dyDescent="0.2">
      <c r="A17" s="422" t="s">
        <v>389</v>
      </c>
      <c r="B17" s="115">
        <v>64333</v>
      </c>
      <c r="C17" s="114">
        <v>32619</v>
      </c>
      <c r="D17" s="114">
        <v>31714</v>
      </c>
      <c r="E17" s="114">
        <v>49273</v>
      </c>
      <c r="F17" s="114">
        <v>14993</v>
      </c>
      <c r="G17" s="114">
        <v>9086</v>
      </c>
      <c r="H17" s="114">
        <v>17572</v>
      </c>
      <c r="I17" s="115">
        <v>27741</v>
      </c>
      <c r="J17" s="114">
        <v>19723</v>
      </c>
      <c r="K17" s="114">
        <v>8018</v>
      </c>
      <c r="L17" s="423">
        <v>4693</v>
      </c>
      <c r="M17" s="424">
        <v>5021</v>
      </c>
    </row>
    <row r="18" spans="1:13" ht="15" customHeight="1" x14ac:dyDescent="0.2">
      <c r="A18" s="422" t="s">
        <v>391</v>
      </c>
      <c r="B18" s="115">
        <v>64406</v>
      </c>
      <c r="C18" s="114">
        <v>32538</v>
      </c>
      <c r="D18" s="114">
        <v>31868</v>
      </c>
      <c r="E18" s="114">
        <v>48989</v>
      </c>
      <c r="F18" s="114">
        <v>15313</v>
      </c>
      <c r="G18" s="114">
        <v>9025</v>
      </c>
      <c r="H18" s="114">
        <v>17662</v>
      </c>
      <c r="I18" s="115">
        <v>27407</v>
      </c>
      <c r="J18" s="114">
        <v>19552</v>
      </c>
      <c r="K18" s="114">
        <v>7855</v>
      </c>
      <c r="L18" s="423">
        <v>5449</v>
      </c>
      <c r="M18" s="424">
        <v>5571</v>
      </c>
    </row>
    <row r="19" spans="1:13" ht="11.1" customHeight="1" x14ac:dyDescent="0.2">
      <c r="A19" s="422" t="s">
        <v>387</v>
      </c>
      <c r="B19" s="115">
        <v>64440</v>
      </c>
      <c r="C19" s="114">
        <v>32457</v>
      </c>
      <c r="D19" s="114">
        <v>31983</v>
      </c>
      <c r="E19" s="114">
        <v>48829</v>
      </c>
      <c r="F19" s="114">
        <v>15502</v>
      </c>
      <c r="G19" s="114">
        <v>8782</v>
      </c>
      <c r="H19" s="114">
        <v>17893</v>
      </c>
      <c r="I19" s="115">
        <v>27936</v>
      </c>
      <c r="J19" s="114">
        <v>19918</v>
      </c>
      <c r="K19" s="114">
        <v>8018</v>
      </c>
      <c r="L19" s="423">
        <v>5271</v>
      </c>
      <c r="M19" s="424">
        <v>5164</v>
      </c>
    </row>
    <row r="20" spans="1:13" ht="11.1" customHeight="1" x14ac:dyDescent="0.2">
      <c r="A20" s="422" t="s">
        <v>388</v>
      </c>
      <c r="B20" s="115">
        <v>65341</v>
      </c>
      <c r="C20" s="114">
        <v>32810</v>
      </c>
      <c r="D20" s="114">
        <v>32531</v>
      </c>
      <c r="E20" s="114">
        <v>49596</v>
      </c>
      <c r="F20" s="114">
        <v>15565</v>
      </c>
      <c r="G20" s="114">
        <v>9423</v>
      </c>
      <c r="H20" s="114">
        <v>18124</v>
      </c>
      <c r="I20" s="115">
        <v>27240</v>
      </c>
      <c r="J20" s="114">
        <v>18834</v>
      </c>
      <c r="K20" s="114">
        <v>8406</v>
      </c>
      <c r="L20" s="423">
        <v>7282</v>
      </c>
      <c r="M20" s="424">
        <v>6591</v>
      </c>
    </row>
    <row r="21" spans="1:13" s="110" customFormat="1" ht="11.1" customHeight="1" x14ac:dyDescent="0.2">
      <c r="A21" s="422" t="s">
        <v>389</v>
      </c>
      <c r="B21" s="115">
        <v>64842</v>
      </c>
      <c r="C21" s="114">
        <v>32414</v>
      </c>
      <c r="D21" s="114">
        <v>32428</v>
      </c>
      <c r="E21" s="114">
        <v>49334</v>
      </c>
      <c r="F21" s="114">
        <v>15481</v>
      </c>
      <c r="G21" s="114">
        <v>9080</v>
      </c>
      <c r="H21" s="114">
        <v>18174</v>
      </c>
      <c r="I21" s="115">
        <v>28275</v>
      </c>
      <c r="J21" s="114">
        <v>19814</v>
      </c>
      <c r="K21" s="114">
        <v>8461</v>
      </c>
      <c r="L21" s="423">
        <v>4404</v>
      </c>
      <c r="M21" s="424">
        <v>4985</v>
      </c>
    </row>
    <row r="22" spans="1:13" ht="15" customHeight="1" x14ac:dyDescent="0.2">
      <c r="A22" s="422" t="s">
        <v>392</v>
      </c>
      <c r="B22" s="115">
        <v>64484</v>
      </c>
      <c r="C22" s="114">
        <v>32196</v>
      </c>
      <c r="D22" s="114">
        <v>32288</v>
      </c>
      <c r="E22" s="114">
        <v>48858</v>
      </c>
      <c r="F22" s="114">
        <v>15450</v>
      </c>
      <c r="G22" s="114">
        <v>8693</v>
      </c>
      <c r="H22" s="114">
        <v>18372</v>
      </c>
      <c r="I22" s="115">
        <v>28105</v>
      </c>
      <c r="J22" s="114">
        <v>19814</v>
      </c>
      <c r="K22" s="114">
        <v>8291</v>
      </c>
      <c r="L22" s="423">
        <v>4914</v>
      </c>
      <c r="M22" s="424">
        <v>5453</v>
      </c>
    </row>
    <row r="23" spans="1:13" ht="11.1" customHeight="1" x14ac:dyDescent="0.2">
      <c r="A23" s="422" t="s">
        <v>387</v>
      </c>
      <c r="B23" s="115">
        <v>64799</v>
      </c>
      <c r="C23" s="114">
        <v>32433</v>
      </c>
      <c r="D23" s="114">
        <v>32366</v>
      </c>
      <c r="E23" s="114">
        <v>48974</v>
      </c>
      <c r="F23" s="114">
        <v>15605</v>
      </c>
      <c r="G23" s="114">
        <v>8511</v>
      </c>
      <c r="H23" s="114">
        <v>18642</v>
      </c>
      <c r="I23" s="115">
        <v>28843</v>
      </c>
      <c r="J23" s="114">
        <v>20440</v>
      </c>
      <c r="K23" s="114">
        <v>8403</v>
      </c>
      <c r="L23" s="423">
        <v>4553</v>
      </c>
      <c r="M23" s="424">
        <v>4296</v>
      </c>
    </row>
    <row r="24" spans="1:13" ht="11.1" customHeight="1" x14ac:dyDescent="0.2">
      <c r="A24" s="422" t="s">
        <v>388</v>
      </c>
      <c r="B24" s="115">
        <v>65345</v>
      </c>
      <c r="C24" s="114">
        <v>32708</v>
      </c>
      <c r="D24" s="114">
        <v>32637</v>
      </c>
      <c r="E24" s="114">
        <v>48605</v>
      </c>
      <c r="F24" s="114">
        <v>15666</v>
      </c>
      <c r="G24" s="114">
        <v>9105</v>
      </c>
      <c r="H24" s="114">
        <v>18724</v>
      </c>
      <c r="I24" s="115">
        <v>28692</v>
      </c>
      <c r="J24" s="114">
        <v>19901</v>
      </c>
      <c r="K24" s="114">
        <v>8791</v>
      </c>
      <c r="L24" s="423">
        <v>7580</v>
      </c>
      <c r="M24" s="424">
        <v>6946</v>
      </c>
    </row>
    <row r="25" spans="1:13" s="110" customFormat="1" ht="11.1" customHeight="1" x14ac:dyDescent="0.2">
      <c r="A25" s="422" t="s">
        <v>389</v>
      </c>
      <c r="B25" s="115">
        <v>64765</v>
      </c>
      <c r="C25" s="114">
        <v>32242</v>
      </c>
      <c r="D25" s="114">
        <v>32523</v>
      </c>
      <c r="E25" s="114">
        <v>47779</v>
      </c>
      <c r="F25" s="114">
        <v>15866</v>
      </c>
      <c r="G25" s="114">
        <v>8929</v>
      </c>
      <c r="H25" s="114">
        <v>18711</v>
      </c>
      <c r="I25" s="115">
        <v>28781</v>
      </c>
      <c r="J25" s="114">
        <v>20206</v>
      </c>
      <c r="K25" s="114">
        <v>8575</v>
      </c>
      <c r="L25" s="423">
        <v>5118</v>
      </c>
      <c r="M25" s="424">
        <v>5734</v>
      </c>
    </row>
    <row r="26" spans="1:13" ht="15" customHeight="1" x14ac:dyDescent="0.2">
      <c r="A26" s="422" t="s">
        <v>393</v>
      </c>
      <c r="B26" s="115">
        <v>65123</v>
      </c>
      <c r="C26" s="114">
        <v>32494</v>
      </c>
      <c r="D26" s="114">
        <v>32629</v>
      </c>
      <c r="E26" s="114">
        <v>48049</v>
      </c>
      <c r="F26" s="114">
        <v>15958</v>
      </c>
      <c r="G26" s="114">
        <v>8720</v>
      </c>
      <c r="H26" s="114">
        <v>19073</v>
      </c>
      <c r="I26" s="115">
        <v>28769</v>
      </c>
      <c r="J26" s="114">
        <v>20341</v>
      </c>
      <c r="K26" s="114">
        <v>8428</v>
      </c>
      <c r="L26" s="423">
        <v>5612</v>
      </c>
      <c r="M26" s="424">
        <v>5268</v>
      </c>
    </row>
    <row r="27" spans="1:13" ht="11.1" customHeight="1" x14ac:dyDescent="0.2">
      <c r="A27" s="422" t="s">
        <v>387</v>
      </c>
      <c r="B27" s="115">
        <v>65018</v>
      </c>
      <c r="C27" s="114">
        <v>32629</v>
      </c>
      <c r="D27" s="114">
        <v>32389</v>
      </c>
      <c r="E27" s="114">
        <v>48024</v>
      </c>
      <c r="F27" s="114">
        <v>15895</v>
      </c>
      <c r="G27" s="114">
        <v>8521</v>
      </c>
      <c r="H27" s="114">
        <v>19250</v>
      </c>
      <c r="I27" s="115">
        <v>28943</v>
      </c>
      <c r="J27" s="114">
        <v>20418</v>
      </c>
      <c r="K27" s="114">
        <v>8525</v>
      </c>
      <c r="L27" s="423">
        <v>5122</v>
      </c>
      <c r="M27" s="424">
        <v>4872</v>
      </c>
    </row>
    <row r="28" spans="1:13" ht="11.1" customHeight="1" x14ac:dyDescent="0.2">
      <c r="A28" s="422" t="s">
        <v>388</v>
      </c>
      <c r="B28" s="115">
        <v>66362</v>
      </c>
      <c r="C28" s="114">
        <v>33415</v>
      </c>
      <c r="D28" s="114">
        <v>32947</v>
      </c>
      <c r="E28" s="114">
        <v>50158</v>
      </c>
      <c r="F28" s="114">
        <v>16074</v>
      </c>
      <c r="G28" s="114">
        <v>9100</v>
      </c>
      <c r="H28" s="114">
        <v>19474</v>
      </c>
      <c r="I28" s="115">
        <v>29668</v>
      </c>
      <c r="J28" s="114">
        <v>20154</v>
      </c>
      <c r="K28" s="114">
        <v>9514</v>
      </c>
      <c r="L28" s="423">
        <v>7985</v>
      </c>
      <c r="M28" s="424">
        <v>6785</v>
      </c>
    </row>
    <row r="29" spans="1:13" s="110" customFormat="1" ht="11.1" customHeight="1" x14ac:dyDescent="0.2">
      <c r="A29" s="422" t="s">
        <v>389</v>
      </c>
      <c r="B29" s="115">
        <v>66156</v>
      </c>
      <c r="C29" s="114">
        <v>33178</v>
      </c>
      <c r="D29" s="114">
        <v>32978</v>
      </c>
      <c r="E29" s="114">
        <v>49840</v>
      </c>
      <c r="F29" s="114">
        <v>16245</v>
      </c>
      <c r="G29" s="114">
        <v>8952</v>
      </c>
      <c r="H29" s="114">
        <v>19589</v>
      </c>
      <c r="I29" s="115">
        <v>19259</v>
      </c>
      <c r="J29" s="114">
        <v>11648</v>
      </c>
      <c r="K29" s="114">
        <v>7611</v>
      </c>
      <c r="L29" s="423">
        <v>4967</v>
      </c>
      <c r="M29" s="424">
        <v>5501</v>
      </c>
    </row>
    <row r="30" spans="1:13" ht="15" customHeight="1" x14ac:dyDescent="0.2">
      <c r="A30" s="422" t="s">
        <v>394</v>
      </c>
      <c r="B30" s="115">
        <v>66554</v>
      </c>
      <c r="C30" s="114">
        <v>33422</v>
      </c>
      <c r="D30" s="114">
        <v>33132</v>
      </c>
      <c r="E30" s="114">
        <v>49915</v>
      </c>
      <c r="F30" s="114">
        <v>16602</v>
      </c>
      <c r="G30" s="114">
        <v>8695</v>
      </c>
      <c r="H30" s="114">
        <v>19720</v>
      </c>
      <c r="I30" s="115">
        <v>18313</v>
      </c>
      <c r="J30" s="114">
        <v>10908</v>
      </c>
      <c r="K30" s="114">
        <v>7405</v>
      </c>
      <c r="L30" s="423">
        <v>6074</v>
      </c>
      <c r="M30" s="424">
        <v>5585</v>
      </c>
    </row>
    <row r="31" spans="1:13" ht="11.1" customHeight="1" x14ac:dyDescent="0.2">
      <c r="A31" s="422" t="s">
        <v>387</v>
      </c>
      <c r="B31" s="115">
        <v>67192</v>
      </c>
      <c r="C31" s="114">
        <v>33984</v>
      </c>
      <c r="D31" s="114">
        <v>33208</v>
      </c>
      <c r="E31" s="114">
        <v>50348</v>
      </c>
      <c r="F31" s="114">
        <v>16813</v>
      </c>
      <c r="G31" s="114">
        <v>8515</v>
      </c>
      <c r="H31" s="114">
        <v>20007</v>
      </c>
      <c r="I31" s="115">
        <v>18666</v>
      </c>
      <c r="J31" s="114">
        <v>11066</v>
      </c>
      <c r="K31" s="114">
        <v>7600</v>
      </c>
      <c r="L31" s="423">
        <v>5457</v>
      </c>
      <c r="M31" s="424">
        <v>4815</v>
      </c>
    </row>
    <row r="32" spans="1:13" ht="11.1" customHeight="1" x14ac:dyDescent="0.2">
      <c r="A32" s="422" t="s">
        <v>388</v>
      </c>
      <c r="B32" s="115">
        <v>68156</v>
      </c>
      <c r="C32" s="114">
        <v>34599</v>
      </c>
      <c r="D32" s="114">
        <v>33557</v>
      </c>
      <c r="E32" s="114">
        <v>51253</v>
      </c>
      <c r="F32" s="114">
        <v>16896</v>
      </c>
      <c r="G32" s="114">
        <v>9171</v>
      </c>
      <c r="H32" s="114">
        <v>20109</v>
      </c>
      <c r="I32" s="115">
        <v>18397</v>
      </c>
      <c r="J32" s="114">
        <v>10636</v>
      </c>
      <c r="K32" s="114">
        <v>7761</v>
      </c>
      <c r="L32" s="423">
        <v>8230</v>
      </c>
      <c r="M32" s="424">
        <v>7096</v>
      </c>
    </row>
    <row r="33" spans="1:13" s="110" customFormat="1" ht="11.1" customHeight="1" x14ac:dyDescent="0.2">
      <c r="A33" s="422" t="s">
        <v>389</v>
      </c>
      <c r="B33" s="115">
        <v>68391</v>
      </c>
      <c r="C33" s="114">
        <v>34558</v>
      </c>
      <c r="D33" s="114">
        <v>33833</v>
      </c>
      <c r="E33" s="114">
        <v>51127</v>
      </c>
      <c r="F33" s="114">
        <v>17258</v>
      </c>
      <c r="G33" s="114">
        <v>9007</v>
      </c>
      <c r="H33" s="114">
        <v>20312</v>
      </c>
      <c r="I33" s="115">
        <v>18960</v>
      </c>
      <c r="J33" s="114">
        <v>10939</v>
      </c>
      <c r="K33" s="114">
        <v>8021</v>
      </c>
      <c r="L33" s="423">
        <v>5293</v>
      </c>
      <c r="M33" s="424">
        <v>5240</v>
      </c>
    </row>
    <row r="34" spans="1:13" ht="15" customHeight="1" x14ac:dyDescent="0.2">
      <c r="A34" s="422" t="s">
        <v>395</v>
      </c>
      <c r="B34" s="115">
        <v>68705</v>
      </c>
      <c r="C34" s="114">
        <v>34802</v>
      </c>
      <c r="D34" s="114">
        <v>33903</v>
      </c>
      <c r="E34" s="114">
        <v>51395</v>
      </c>
      <c r="F34" s="114">
        <v>17307</v>
      </c>
      <c r="G34" s="114">
        <v>8750</v>
      </c>
      <c r="H34" s="114">
        <v>20563</v>
      </c>
      <c r="I34" s="115">
        <v>18622</v>
      </c>
      <c r="J34" s="114">
        <v>10762</v>
      </c>
      <c r="K34" s="114">
        <v>7860</v>
      </c>
      <c r="L34" s="423">
        <v>6012</v>
      </c>
      <c r="M34" s="424">
        <v>5805</v>
      </c>
    </row>
    <row r="35" spans="1:13" ht="11.1" customHeight="1" x14ac:dyDescent="0.2">
      <c r="A35" s="422" t="s">
        <v>387</v>
      </c>
      <c r="B35" s="115">
        <v>69357</v>
      </c>
      <c r="C35" s="114">
        <v>35244</v>
      </c>
      <c r="D35" s="114">
        <v>34113</v>
      </c>
      <c r="E35" s="114">
        <v>51813</v>
      </c>
      <c r="F35" s="114">
        <v>17542</v>
      </c>
      <c r="G35" s="114">
        <v>8687</v>
      </c>
      <c r="H35" s="114">
        <v>20852</v>
      </c>
      <c r="I35" s="115">
        <v>18939</v>
      </c>
      <c r="J35" s="114">
        <v>10922</v>
      </c>
      <c r="K35" s="114">
        <v>8017</v>
      </c>
      <c r="L35" s="423">
        <v>5591</v>
      </c>
      <c r="M35" s="424">
        <v>5000</v>
      </c>
    </row>
    <row r="36" spans="1:13" ht="11.1" customHeight="1" x14ac:dyDescent="0.2">
      <c r="A36" s="422" t="s">
        <v>388</v>
      </c>
      <c r="B36" s="115">
        <v>70841</v>
      </c>
      <c r="C36" s="114">
        <v>36056</v>
      </c>
      <c r="D36" s="114">
        <v>34785</v>
      </c>
      <c r="E36" s="114">
        <v>53153</v>
      </c>
      <c r="F36" s="114">
        <v>17687</v>
      </c>
      <c r="G36" s="114">
        <v>9484</v>
      </c>
      <c r="H36" s="114">
        <v>20972</v>
      </c>
      <c r="I36" s="115">
        <v>18837</v>
      </c>
      <c r="J36" s="114">
        <v>10606</v>
      </c>
      <c r="K36" s="114">
        <v>8231</v>
      </c>
      <c r="L36" s="423">
        <v>8532</v>
      </c>
      <c r="M36" s="424">
        <v>7294</v>
      </c>
    </row>
    <row r="37" spans="1:13" s="110" customFormat="1" ht="11.1" customHeight="1" x14ac:dyDescent="0.2">
      <c r="A37" s="422" t="s">
        <v>389</v>
      </c>
      <c r="B37" s="115">
        <v>70662</v>
      </c>
      <c r="C37" s="114">
        <v>35841</v>
      </c>
      <c r="D37" s="114">
        <v>34821</v>
      </c>
      <c r="E37" s="114">
        <v>52755</v>
      </c>
      <c r="F37" s="114">
        <v>17907</v>
      </c>
      <c r="G37" s="114">
        <v>9305</v>
      </c>
      <c r="H37" s="114">
        <v>21122</v>
      </c>
      <c r="I37" s="115">
        <v>19011</v>
      </c>
      <c r="J37" s="114">
        <v>10757</v>
      </c>
      <c r="K37" s="114">
        <v>8254</v>
      </c>
      <c r="L37" s="423">
        <v>5355</v>
      </c>
      <c r="M37" s="424">
        <v>5624</v>
      </c>
    </row>
    <row r="38" spans="1:13" ht="15" customHeight="1" x14ac:dyDescent="0.2">
      <c r="A38" s="425" t="s">
        <v>396</v>
      </c>
      <c r="B38" s="115">
        <v>70461</v>
      </c>
      <c r="C38" s="114">
        <v>35822</v>
      </c>
      <c r="D38" s="114">
        <v>34639</v>
      </c>
      <c r="E38" s="114">
        <v>52505</v>
      </c>
      <c r="F38" s="114">
        <v>17956</v>
      </c>
      <c r="G38" s="114">
        <v>8974</v>
      </c>
      <c r="H38" s="114">
        <v>21234</v>
      </c>
      <c r="I38" s="115">
        <v>18880</v>
      </c>
      <c r="J38" s="114">
        <v>10653</v>
      </c>
      <c r="K38" s="114">
        <v>8227</v>
      </c>
      <c r="L38" s="423">
        <v>6525</v>
      </c>
      <c r="M38" s="424">
        <v>6695</v>
      </c>
    </row>
    <row r="39" spans="1:13" ht="11.1" customHeight="1" x14ac:dyDescent="0.2">
      <c r="A39" s="422" t="s">
        <v>387</v>
      </c>
      <c r="B39" s="115">
        <v>70658</v>
      </c>
      <c r="C39" s="114">
        <v>35993</v>
      </c>
      <c r="D39" s="114">
        <v>34665</v>
      </c>
      <c r="E39" s="114">
        <v>52522</v>
      </c>
      <c r="F39" s="114">
        <v>18136</v>
      </c>
      <c r="G39" s="114">
        <v>8747</v>
      </c>
      <c r="H39" s="114">
        <v>21604</v>
      </c>
      <c r="I39" s="115">
        <v>19216</v>
      </c>
      <c r="J39" s="114">
        <v>10716</v>
      </c>
      <c r="K39" s="114">
        <v>8500</v>
      </c>
      <c r="L39" s="423">
        <v>5370</v>
      </c>
      <c r="M39" s="424">
        <v>5199</v>
      </c>
    </row>
    <row r="40" spans="1:13" ht="11.1" customHeight="1" x14ac:dyDescent="0.2">
      <c r="A40" s="425" t="s">
        <v>388</v>
      </c>
      <c r="B40" s="115">
        <v>72301</v>
      </c>
      <c r="C40" s="114">
        <v>36908</v>
      </c>
      <c r="D40" s="114">
        <v>35393</v>
      </c>
      <c r="E40" s="114">
        <v>53924</v>
      </c>
      <c r="F40" s="114">
        <v>18377</v>
      </c>
      <c r="G40" s="114">
        <v>9365</v>
      </c>
      <c r="H40" s="114">
        <v>21901</v>
      </c>
      <c r="I40" s="115">
        <v>18975</v>
      </c>
      <c r="J40" s="114">
        <v>10408</v>
      </c>
      <c r="K40" s="114">
        <v>8567</v>
      </c>
      <c r="L40" s="423">
        <v>8871</v>
      </c>
      <c r="M40" s="424">
        <v>7869</v>
      </c>
    </row>
    <row r="41" spans="1:13" s="110" customFormat="1" ht="11.1" customHeight="1" x14ac:dyDescent="0.2">
      <c r="A41" s="422" t="s">
        <v>389</v>
      </c>
      <c r="B41" s="115">
        <v>71980</v>
      </c>
      <c r="C41" s="114">
        <v>36619</v>
      </c>
      <c r="D41" s="114">
        <v>35361</v>
      </c>
      <c r="E41" s="114">
        <v>53521</v>
      </c>
      <c r="F41" s="114">
        <v>18459</v>
      </c>
      <c r="G41" s="114">
        <v>9253</v>
      </c>
      <c r="H41" s="114">
        <v>22015</v>
      </c>
      <c r="I41" s="115">
        <v>18997</v>
      </c>
      <c r="J41" s="114">
        <v>10460</v>
      </c>
      <c r="K41" s="114">
        <v>8537</v>
      </c>
      <c r="L41" s="423">
        <v>5235</v>
      </c>
      <c r="M41" s="424">
        <v>5638</v>
      </c>
    </row>
    <row r="42" spans="1:13" ht="15" customHeight="1" x14ac:dyDescent="0.2">
      <c r="A42" s="422" t="s">
        <v>397</v>
      </c>
      <c r="B42" s="115">
        <v>71699</v>
      </c>
      <c r="C42" s="114">
        <v>36698</v>
      </c>
      <c r="D42" s="114">
        <v>35001</v>
      </c>
      <c r="E42" s="114">
        <v>53478</v>
      </c>
      <c r="F42" s="114">
        <v>18221</v>
      </c>
      <c r="G42" s="114">
        <v>8916</v>
      </c>
      <c r="H42" s="114">
        <v>22129</v>
      </c>
      <c r="I42" s="115">
        <v>18445</v>
      </c>
      <c r="J42" s="114">
        <v>10121</v>
      </c>
      <c r="K42" s="114">
        <v>8324</v>
      </c>
      <c r="L42" s="423">
        <v>7665</v>
      </c>
      <c r="M42" s="424">
        <v>7858</v>
      </c>
    </row>
    <row r="43" spans="1:13" ht="11.1" customHeight="1" x14ac:dyDescent="0.2">
      <c r="A43" s="422" t="s">
        <v>387</v>
      </c>
      <c r="B43" s="115">
        <v>72246</v>
      </c>
      <c r="C43" s="114">
        <v>37055</v>
      </c>
      <c r="D43" s="114">
        <v>35191</v>
      </c>
      <c r="E43" s="114">
        <v>53889</v>
      </c>
      <c r="F43" s="114">
        <v>18357</v>
      </c>
      <c r="G43" s="114">
        <v>8879</v>
      </c>
      <c r="H43" s="114">
        <v>22409</v>
      </c>
      <c r="I43" s="115">
        <v>18756</v>
      </c>
      <c r="J43" s="114">
        <v>10260</v>
      </c>
      <c r="K43" s="114">
        <v>8496</v>
      </c>
      <c r="L43" s="423">
        <v>5894</v>
      </c>
      <c r="M43" s="424">
        <v>5524</v>
      </c>
    </row>
    <row r="44" spans="1:13" ht="11.1" customHeight="1" x14ac:dyDescent="0.2">
      <c r="A44" s="422" t="s">
        <v>388</v>
      </c>
      <c r="B44" s="115">
        <v>73229</v>
      </c>
      <c r="C44" s="114">
        <v>37568</v>
      </c>
      <c r="D44" s="114">
        <v>35661</v>
      </c>
      <c r="E44" s="114">
        <v>54815</v>
      </c>
      <c r="F44" s="114">
        <v>18414</v>
      </c>
      <c r="G44" s="114">
        <v>9469</v>
      </c>
      <c r="H44" s="114">
        <v>22490</v>
      </c>
      <c r="I44" s="115">
        <v>18608</v>
      </c>
      <c r="J44" s="114">
        <v>9946</v>
      </c>
      <c r="K44" s="114">
        <v>8662</v>
      </c>
      <c r="L44" s="423">
        <v>8453</v>
      </c>
      <c r="M44" s="424">
        <v>7691</v>
      </c>
    </row>
    <row r="45" spans="1:13" s="110" customFormat="1" ht="11.1" customHeight="1" x14ac:dyDescent="0.2">
      <c r="A45" s="422" t="s">
        <v>389</v>
      </c>
      <c r="B45" s="115">
        <v>72808</v>
      </c>
      <c r="C45" s="114">
        <v>37148</v>
      </c>
      <c r="D45" s="114">
        <v>35660</v>
      </c>
      <c r="E45" s="114">
        <v>54216</v>
      </c>
      <c r="F45" s="114">
        <v>18592</v>
      </c>
      <c r="G45" s="114">
        <v>9328</v>
      </c>
      <c r="H45" s="114">
        <v>22490</v>
      </c>
      <c r="I45" s="115">
        <v>19045</v>
      </c>
      <c r="J45" s="114">
        <v>10323</v>
      </c>
      <c r="K45" s="114">
        <v>8722</v>
      </c>
      <c r="L45" s="423">
        <v>5897</v>
      </c>
      <c r="M45" s="424">
        <v>6002</v>
      </c>
    </row>
    <row r="46" spans="1:13" ht="15" customHeight="1" x14ac:dyDescent="0.2">
      <c r="A46" s="422" t="s">
        <v>398</v>
      </c>
      <c r="B46" s="115">
        <v>72713</v>
      </c>
      <c r="C46" s="114">
        <v>37054</v>
      </c>
      <c r="D46" s="114">
        <v>35659</v>
      </c>
      <c r="E46" s="114">
        <v>54004</v>
      </c>
      <c r="F46" s="114">
        <v>18709</v>
      </c>
      <c r="G46" s="114">
        <v>8948</v>
      </c>
      <c r="H46" s="114">
        <v>22690</v>
      </c>
      <c r="I46" s="115">
        <v>18906</v>
      </c>
      <c r="J46" s="114">
        <v>10223</v>
      </c>
      <c r="K46" s="114">
        <v>8683</v>
      </c>
      <c r="L46" s="423">
        <v>6672</v>
      </c>
      <c r="M46" s="424">
        <v>6793</v>
      </c>
    </row>
    <row r="47" spans="1:13" ht="11.1" customHeight="1" x14ac:dyDescent="0.2">
      <c r="A47" s="422" t="s">
        <v>387</v>
      </c>
      <c r="B47" s="115">
        <v>71840</v>
      </c>
      <c r="C47" s="114">
        <v>36568</v>
      </c>
      <c r="D47" s="114">
        <v>35272</v>
      </c>
      <c r="E47" s="114">
        <v>53055</v>
      </c>
      <c r="F47" s="114">
        <v>18785</v>
      </c>
      <c r="G47" s="114">
        <v>8672</v>
      </c>
      <c r="H47" s="114">
        <v>22771</v>
      </c>
      <c r="I47" s="115">
        <v>19287</v>
      </c>
      <c r="J47" s="114">
        <v>10447</v>
      </c>
      <c r="K47" s="114">
        <v>8840</v>
      </c>
      <c r="L47" s="423">
        <v>5533</v>
      </c>
      <c r="M47" s="424">
        <v>6295</v>
      </c>
    </row>
    <row r="48" spans="1:13" ht="11.1" customHeight="1" x14ac:dyDescent="0.2">
      <c r="A48" s="422" t="s">
        <v>388</v>
      </c>
      <c r="B48" s="115">
        <v>73264</v>
      </c>
      <c r="C48" s="114">
        <v>37495</v>
      </c>
      <c r="D48" s="114">
        <v>35769</v>
      </c>
      <c r="E48" s="114">
        <v>54367</v>
      </c>
      <c r="F48" s="114">
        <v>18897</v>
      </c>
      <c r="G48" s="114">
        <v>9308</v>
      </c>
      <c r="H48" s="114">
        <v>22989</v>
      </c>
      <c r="I48" s="115">
        <v>19294</v>
      </c>
      <c r="J48" s="114">
        <v>10161</v>
      </c>
      <c r="K48" s="114">
        <v>9133</v>
      </c>
      <c r="L48" s="423">
        <v>8139</v>
      </c>
      <c r="M48" s="424">
        <v>7332</v>
      </c>
    </row>
    <row r="49" spans="1:17" s="110" customFormat="1" ht="11.1" customHeight="1" x14ac:dyDescent="0.2">
      <c r="A49" s="422" t="s">
        <v>389</v>
      </c>
      <c r="B49" s="115">
        <v>72996</v>
      </c>
      <c r="C49" s="114">
        <v>37213</v>
      </c>
      <c r="D49" s="114">
        <v>35783</v>
      </c>
      <c r="E49" s="114">
        <v>53990</v>
      </c>
      <c r="F49" s="114">
        <v>19006</v>
      </c>
      <c r="G49" s="114">
        <v>9228</v>
      </c>
      <c r="H49" s="114">
        <v>22951</v>
      </c>
      <c r="I49" s="115">
        <v>19506</v>
      </c>
      <c r="J49" s="114">
        <v>10393</v>
      </c>
      <c r="K49" s="114">
        <v>9113</v>
      </c>
      <c r="L49" s="423">
        <v>5301</v>
      </c>
      <c r="M49" s="424">
        <v>5720</v>
      </c>
    </row>
    <row r="50" spans="1:17" ht="15" customHeight="1" x14ac:dyDescent="0.2">
      <c r="A50" s="422" t="s">
        <v>399</v>
      </c>
      <c r="B50" s="143">
        <v>72547</v>
      </c>
      <c r="C50" s="144">
        <v>36988</v>
      </c>
      <c r="D50" s="144">
        <v>35559</v>
      </c>
      <c r="E50" s="144">
        <v>53596</v>
      </c>
      <c r="F50" s="144">
        <v>18951</v>
      </c>
      <c r="G50" s="144">
        <v>8793</v>
      </c>
      <c r="H50" s="144">
        <v>22960</v>
      </c>
      <c r="I50" s="143">
        <v>18806</v>
      </c>
      <c r="J50" s="144">
        <v>10026</v>
      </c>
      <c r="K50" s="144">
        <v>8780</v>
      </c>
      <c r="L50" s="426">
        <v>5804</v>
      </c>
      <c r="M50" s="427">
        <v>6094</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-0.22829480285506032</v>
      </c>
      <c r="C6" s="480">
        <f>'Tabelle 3.3'!J11</f>
        <v>-0.52893261398497826</v>
      </c>
      <c r="D6" s="481">
        <f t="shared" ref="D6:E9" si="0">IF(OR(AND(B6&gt;=-50,B6&lt;=50),ISNUMBER(B6)=FALSE),B6,"")</f>
        <v>-0.22829480285506032</v>
      </c>
      <c r="E6" s="481">
        <f t="shared" si="0"/>
        <v>-0.52893261398497826</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0.77822269034374059</v>
      </c>
      <c r="C7" s="480">
        <f>'Tabelle 3.1'!J23</f>
        <v>-2.6975865719528453</v>
      </c>
      <c r="D7" s="481">
        <f t="shared" si="0"/>
        <v>0.77822269034374059</v>
      </c>
      <c r="E7" s="481">
        <f>IF(OR(AND(C7&gt;=-50,C7&lt;=50),ISNUMBER(C7)=FALSE),C7,"")</f>
        <v>-2.6975865719528453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-0.22829480285506032</v>
      </c>
      <c r="C14" s="480">
        <f>'Tabelle 3.3'!J11</f>
        <v>-0.52893261398497826</v>
      </c>
      <c r="D14" s="481">
        <f>IF(OR(AND(B14&gt;=-50,B14&lt;=50),ISNUMBER(B14)=FALSE),B14,"")</f>
        <v>-0.22829480285506032</v>
      </c>
      <c r="E14" s="481">
        <f>IF(OR(AND(C14&gt;=-50,C14&lt;=50),ISNUMBER(C14)=FALSE),C14,"")</f>
        <v>-0.52893261398497826</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-5.617977528089888</v>
      </c>
      <c r="C15" s="480">
        <f>'Tabelle 3.3'!J12</f>
        <v>3.0303030303030303</v>
      </c>
      <c r="D15" s="481">
        <f t="shared" ref="D15:E45" si="3">IF(OR(AND(B15&gt;=-50,B15&lt;=50),ISNUMBER(B15)=FALSE),B15,"")</f>
        <v>-5.617977528089888</v>
      </c>
      <c r="E15" s="481">
        <f t="shared" si="3"/>
        <v>3.0303030303030303</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2.5858225590726707</v>
      </c>
      <c r="C16" s="480">
        <f>'Tabelle 3.3'!J13</f>
        <v>7.1794871794871797</v>
      </c>
      <c r="D16" s="481">
        <f t="shared" si="3"/>
        <v>2.5858225590726707</v>
      </c>
      <c r="E16" s="481">
        <f t="shared" si="3"/>
        <v>7.1794871794871797</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-0.17768000676876217</v>
      </c>
      <c r="C17" s="480">
        <f>'Tabelle 3.3'!J14</f>
        <v>1.8444266238973537</v>
      </c>
      <c r="D17" s="481">
        <f t="shared" si="3"/>
        <v>-0.17768000676876217</v>
      </c>
      <c r="E17" s="481">
        <f t="shared" si="3"/>
        <v>1.8444266238973537</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-3.2556750298685784</v>
      </c>
      <c r="C18" s="480">
        <f>'Tabelle 3.3'!J15</f>
        <v>3.794972893050764</v>
      </c>
      <c r="D18" s="481">
        <f t="shared" si="3"/>
        <v>-3.2556750298685784</v>
      </c>
      <c r="E18" s="481">
        <f t="shared" si="3"/>
        <v>3.794972893050764</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1.9900497512437811</v>
      </c>
      <c r="C19" s="480">
        <f>'Tabelle 3.3'!J16</f>
        <v>-8.2089552238805972</v>
      </c>
      <c r="D19" s="481">
        <f t="shared" si="3"/>
        <v>1.9900497512437811</v>
      </c>
      <c r="E19" s="481">
        <f t="shared" si="3"/>
        <v>-8.2089552238805972</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-4.5344129554655872</v>
      </c>
      <c r="C20" s="480">
        <f>'Tabelle 3.3'!J17</f>
        <v>3.1746031746031744</v>
      </c>
      <c r="D20" s="481">
        <f t="shared" si="3"/>
        <v>-4.5344129554655872</v>
      </c>
      <c r="E20" s="481">
        <f t="shared" si="3"/>
        <v>3.1746031746031744</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0.41269841269841268</v>
      </c>
      <c r="C21" s="480">
        <f>'Tabelle 3.3'!J18</f>
        <v>7.5975359342915807</v>
      </c>
      <c r="D21" s="481">
        <f t="shared" si="3"/>
        <v>0.41269841269841268</v>
      </c>
      <c r="E21" s="481">
        <f t="shared" si="3"/>
        <v>7.5975359342915807</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-5.3015477673011917</v>
      </c>
      <c r="C22" s="480">
        <f>'Tabelle 3.3'!J19</f>
        <v>-1.7695473251028806</v>
      </c>
      <c r="D22" s="481">
        <f t="shared" si="3"/>
        <v>-5.3015477673011917</v>
      </c>
      <c r="E22" s="481">
        <f t="shared" si="3"/>
        <v>-1.7695473251028806</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-1.2993380730571218</v>
      </c>
      <c r="C23" s="480">
        <f>'Tabelle 3.3'!J20</f>
        <v>-0.18467220683287167</v>
      </c>
      <c r="D23" s="481">
        <f t="shared" si="3"/>
        <v>-1.2993380730571218</v>
      </c>
      <c r="E23" s="481">
        <f t="shared" si="3"/>
        <v>-0.18467220683287167</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-1.4155712841253791</v>
      </c>
      <c r="C24" s="480">
        <f>'Tabelle 3.3'!J21</f>
        <v>-9.3994778067885125</v>
      </c>
      <c r="D24" s="481">
        <f t="shared" si="3"/>
        <v>-1.4155712841253791</v>
      </c>
      <c r="E24" s="481">
        <f t="shared" si="3"/>
        <v>-9.3994778067885125</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47.115828334102446</v>
      </c>
      <c r="C25" s="480">
        <f>'Tabelle 3.3'!J22</f>
        <v>-4.7904191616766463</v>
      </c>
      <c r="D25" s="481">
        <f t="shared" si="3"/>
        <v>47.115828334102446</v>
      </c>
      <c r="E25" s="481">
        <f t="shared" si="3"/>
        <v>-4.7904191616766463</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-0.95063985374771476</v>
      </c>
      <c r="C26" s="480">
        <f>'Tabelle 3.3'!J23</f>
        <v>-3.8461538461538463</v>
      </c>
      <c r="D26" s="481">
        <f t="shared" si="3"/>
        <v>-0.95063985374771476</v>
      </c>
      <c r="E26" s="481">
        <f t="shared" si="3"/>
        <v>-3.8461538461538463</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-5.6181419166057056</v>
      </c>
      <c r="C27" s="480">
        <f>'Tabelle 3.3'!J24</f>
        <v>6.1252580867171371</v>
      </c>
      <c r="D27" s="481">
        <f t="shared" si="3"/>
        <v>-5.6181419166057056</v>
      </c>
      <c r="E27" s="481">
        <f t="shared" si="3"/>
        <v>6.1252580867171371</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-4.1604197901049478</v>
      </c>
      <c r="C28" s="480">
        <f>'Tabelle 3.3'!J25</f>
        <v>-2.9861111111111112</v>
      </c>
      <c r="D28" s="481">
        <f t="shared" si="3"/>
        <v>-4.1604197901049478</v>
      </c>
      <c r="E28" s="481">
        <f t="shared" si="3"/>
        <v>-2.9861111111111112</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-17.918391484328801</v>
      </c>
      <c r="C29" s="480">
        <f>'Tabelle 3.3'!J26</f>
        <v>3.3898305084745761</v>
      </c>
      <c r="D29" s="481">
        <f t="shared" si="3"/>
        <v>-17.918391484328801</v>
      </c>
      <c r="E29" s="481">
        <f t="shared" si="3"/>
        <v>3.3898305084745761</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1.5157722244981564</v>
      </c>
      <c r="C30" s="480">
        <f>'Tabelle 3.3'!J27</f>
        <v>3.0120481927710845</v>
      </c>
      <c r="D30" s="481">
        <f t="shared" si="3"/>
        <v>1.5157722244981564</v>
      </c>
      <c r="E30" s="481">
        <f t="shared" si="3"/>
        <v>3.0120481927710845</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7.5663026521060841</v>
      </c>
      <c r="C31" s="480">
        <f>'Tabelle 3.3'!J28</f>
        <v>7.0175438596491224</v>
      </c>
      <c r="D31" s="481">
        <f t="shared" si="3"/>
        <v>7.5663026521060841</v>
      </c>
      <c r="E31" s="481">
        <f t="shared" si="3"/>
        <v>7.0175438596491224</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2.5498294128209733</v>
      </c>
      <c r="C32" s="480">
        <f>'Tabelle 3.3'!J29</f>
        <v>3.9630118890356671</v>
      </c>
      <c r="D32" s="481">
        <f t="shared" si="3"/>
        <v>2.5498294128209733</v>
      </c>
      <c r="E32" s="481">
        <f t="shared" si="3"/>
        <v>3.9630118890356671</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1.8435251798561152</v>
      </c>
      <c r="C33" s="480">
        <f>'Tabelle 3.3'!J30</f>
        <v>-3.3426183844011144</v>
      </c>
      <c r="D33" s="481">
        <f t="shared" si="3"/>
        <v>1.8435251798561152</v>
      </c>
      <c r="E33" s="481">
        <f t="shared" si="3"/>
        <v>-3.3426183844011144</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3.0641672674837781</v>
      </c>
      <c r="C34" s="480">
        <f>'Tabelle 3.3'!J31</f>
        <v>3.9920159680638723E-2</v>
      </c>
      <c r="D34" s="481">
        <f t="shared" si="3"/>
        <v>3.0641672674837781</v>
      </c>
      <c r="E34" s="481">
        <f t="shared" si="3"/>
        <v>3.9920159680638723E-2</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-5.617977528089888</v>
      </c>
      <c r="C37" s="480">
        <f>'Tabelle 3.3'!J34</f>
        <v>3.0303030303030303</v>
      </c>
      <c r="D37" s="481">
        <f t="shared" si="3"/>
        <v>-5.617977528089888</v>
      </c>
      <c r="E37" s="481">
        <f t="shared" si="3"/>
        <v>3.0303030303030303</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0.29049500348594004</v>
      </c>
      <c r="C38" s="480">
        <f>'Tabelle 3.3'!J35</f>
        <v>3.0541561712846348</v>
      </c>
      <c r="D38" s="481">
        <f t="shared" si="3"/>
        <v>0.29049500348594004</v>
      </c>
      <c r="E38" s="481">
        <f t="shared" si="3"/>
        <v>3.0541561712846348</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-0.37235869349095313</v>
      </c>
      <c r="C39" s="480">
        <f>'Tabelle 3.3'!J36</f>
        <v>-1.2704290091930541</v>
      </c>
      <c r="D39" s="481">
        <f t="shared" si="3"/>
        <v>-0.37235869349095313</v>
      </c>
      <c r="E39" s="481">
        <f t="shared" si="3"/>
        <v>-1.2704290091930541</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-0.37235869349095313</v>
      </c>
      <c r="C45" s="480">
        <f>'Tabelle 3.3'!J36</f>
        <v>-1.2704290091930541</v>
      </c>
      <c r="D45" s="481">
        <f t="shared" si="3"/>
        <v>-0.37235869349095313</v>
      </c>
      <c r="E45" s="481">
        <f t="shared" si="3"/>
        <v>-1.2704290091930541</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65123</v>
      </c>
      <c r="C51" s="487">
        <v>20341</v>
      </c>
      <c r="D51" s="487">
        <v>8428</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65018</v>
      </c>
      <c r="C52" s="487">
        <v>20418</v>
      </c>
      <c r="D52" s="487">
        <v>8525</v>
      </c>
      <c r="E52" s="488">
        <f t="shared" ref="E52:G70" si="11">IF($A$51=37802,IF(COUNTBLANK(B$51:B$70)&gt;0,#N/A,B52/B$51*100),IF(COUNTBLANK(B$51:B$75)&gt;0,#N/A,B52/B$51*100))</f>
        <v>99.83876664158592</v>
      </c>
      <c r="F52" s="488">
        <f t="shared" si="11"/>
        <v>100.37854579420875</v>
      </c>
      <c r="G52" s="488">
        <f t="shared" si="11"/>
        <v>101.15092548647367</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66362</v>
      </c>
      <c r="C53" s="487">
        <v>20154</v>
      </c>
      <c r="D53" s="487">
        <v>9514</v>
      </c>
      <c r="E53" s="488">
        <f t="shared" si="11"/>
        <v>101.90255362928613</v>
      </c>
      <c r="F53" s="488">
        <f t="shared" si="11"/>
        <v>99.08067449977878</v>
      </c>
      <c r="G53" s="488">
        <f t="shared" si="11"/>
        <v>112.88561936402468</v>
      </c>
      <c r="H53" s="489">
        <f>IF(ISERROR(L53)=TRUE,IF(MONTH(A53)=MONTH(MAX(A$51:A$75)),A53,""),"")</f>
        <v>41883</v>
      </c>
      <c r="I53" s="488">
        <f t="shared" si="12"/>
        <v>101.90255362928613</v>
      </c>
      <c r="J53" s="488">
        <f t="shared" si="10"/>
        <v>99.08067449977878</v>
      </c>
      <c r="K53" s="488">
        <f t="shared" si="10"/>
        <v>112.88561936402468</v>
      </c>
      <c r="L53" s="488" t="e">
        <f t="shared" si="13"/>
        <v>#N/A</v>
      </c>
    </row>
    <row r="54" spans="1:14" ht="15" customHeight="1" x14ac:dyDescent="0.2">
      <c r="A54" s="490" t="s">
        <v>462</v>
      </c>
      <c r="B54" s="487">
        <v>66156</v>
      </c>
      <c r="C54" s="487">
        <v>11648</v>
      </c>
      <c r="D54" s="487">
        <v>7611</v>
      </c>
      <c r="E54" s="488">
        <f t="shared" si="11"/>
        <v>101.58622913563565</v>
      </c>
      <c r="F54" s="488">
        <f t="shared" si="11"/>
        <v>57.263654687576818</v>
      </c>
      <c r="G54" s="488">
        <f t="shared" si="11"/>
        <v>90.306122448979593</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66554</v>
      </c>
      <c r="C55" s="487">
        <v>10908</v>
      </c>
      <c r="D55" s="487">
        <v>7405</v>
      </c>
      <c r="E55" s="488">
        <f t="shared" si="11"/>
        <v>102.19738034181472</v>
      </c>
      <c r="F55" s="488">
        <f t="shared" si="11"/>
        <v>53.625682119856442</v>
      </c>
      <c r="G55" s="488">
        <f t="shared" si="11"/>
        <v>87.86188894162315</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67192</v>
      </c>
      <c r="C56" s="487">
        <v>11066</v>
      </c>
      <c r="D56" s="487">
        <v>7600</v>
      </c>
      <c r="E56" s="488">
        <f t="shared" si="11"/>
        <v>103.17706493865455</v>
      </c>
      <c r="F56" s="488">
        <f t="shared" si="11"/>
        <v>54.4024384248562</v>
      </c>
      <c r="G56" s="488">
        <f t="shared" si="11"/>
        <v>90.175605125771241</v>
      </c>
      <c r="H56" s="489" t="str">
        <f t="shared" si="14"/>
        <v/>
      </c>
      <c r="I56" s="488" t="str">
        <f t="shared" si="12"/>
        <v/>
      </c>
      <c r="J56" s="488" t="str">
        <f t="shared" si="10"/>
        <v/>
      </c>
      <c r="K56" s="488" t="str">
        <f t="shared" si="10"/>
        <v/>
      </c>
      <c r="L56" s="488" t="e">
        <f t="shared" si="13"/>
        <v>#N/A</v>
      </c>
    </row>
    <row r="57" spans="1:14" ht="15" customHeight="1" x14ac:dyDescent="0.2">
      <c r="A57" s="490">
        <v>42248</v>
      </c>
      <c r="B57" s="487">
        <v>68156</v>
      </c>
      <c r="C57" s="487">
        <v>10636</v>
      </c>
      <c r="D57" s="487">
        <v>7761</v>
      </c>
      <c r="E57" s="488">
        <f t="shared" si="11"/>
        <v>104.65734072447523</v>
      </c>
      <c r="F57" s="488">
        <f t="shared" si="11"/>
        <v>52.288481392261929</v>
      </c>
      <c r="G57" s="488">
        <f t="shared" si="11"/>
        <v>92.085904129093493</v>
      </c>
      <c r="H57" s="489">
        <f t="shared" si="14"/>
        <v>42248</v>
      </c>
      <c r="I57" s="488">
        <f t="shared" si="12"/>
        <v>104.65734072447523</v>
      </c>
      <c r="J57" s="488">
        <f t="shared" si="10"/>
        <v>52.288481392261929</v>
      </c>
      <c r="K57" s="488">
        <f t="shared" si="10"/>
        <v>92.085904129093493</v>
      </c>
      <c r="L57" s="488" t="e">
        <f t="shared" si="13"/>
        <v>#N/A</v>
      </c>
    </row>
    <row r="58" spans="1:14" ht="15" customHeight="1" x14ac:dyDescent="0.2">
      <c r="A58" s="490" t="s">
        <v>465</v>
      </c>
      <c r="B58" s="487">
        <v>68391</v>
      </c>
      <c r="C58" s="487">
        <v>10939</v>
      </c>
      <c r="D58" s="487">
        <v>8021</v>
      </c>
      <c r="E58" s="488">
        <f t="shared" si="11"/>
        <v>105.01819633616387</v>
      </c>
      <c r="F58" s="488">
        <f t="shared" si="11"/>
        <v>53.778083673369061</v>
      </c>
      <c r="G58" s="488">
        <f t="shared" si="11"/>
        <v>95.170859041290939</v>
      </c>
      <c r="H58" s="489" t="str">
        <f t="shared" si="14"/>
        <v/>
      </c>
      <c r="I58" s="488" t="str">
        <f t="shared" si="12"/>
        <v/>
      </c>
      <c r="J58" s="488" t="str">
        <f t="shared" si="10"/>
        <v/>
      </c>
      <c r="K58" s="488" t="str">
        <f t="shared" si="10"/>
        <v/>
      </c>
      <c r="L58" s="488" t="e">
        <f t="shared" si="13"/>
        <v>#N/A</v>
      </c>
    </row>
    <row r="59" spans="1:14" ht="15" customHeight="1" x14ac:dyDescent="0.2">
      <c r="A59" s="490" t="s">
        <v>466</v>
      </c>
      <c r="B59" s="487">
        <v>68705</v>
      </c>
      <c r="C59" s="487">
        <v>10762</v>
      </c>
      <c r="D59" s="487">
        <v>7860</v>
      </c>
      <c r="E59" s="488">
        <f t="shared" si="11"/>
        <v>105.5003608556117</v>
      </c>
      <c r="F59" s="488">
        <f t="shared" si="11"/>
        <v>52.907919964603508</v>
      </c>
      <c r="G59" s="488">
        <f t="shared" si="11"/>
        <v>93.260560037968673</v>
      </c>
      <c r="H59" s="489" t="str">
        <f t="shared" si="14"/>
        <v/>
      </c>
      <c r="I59" s="488" t="str">
        <f t="shared" si="12"/>
        <v/>
      </c>
      <c r="J59" s="488" t="str">
        <f t="shared" si="10"/>
        <v/>
      </c>
      <c r="K59" s="488" t="str">
        <f t="shared" si="10"/>
        <v/>
      </c>
      <c r="L59" s="488" t="e">
        <f t="shared" si="13"/>
        <v>#N/A</v>
      </c>
    </row>
    <row r="60" spans="1:14" ht="15" customHeight="1" x14ac:dyDescent="0.2">
      <c r="A60" s="490" t="s">
        <v>467</v>
      </c>
      <c r="B60" s="487">
        <v>69357</v>
      </c>
      <c r="C60" s="487">
        <v>10922</v>
      </c>
      <c r="D60" s="487">
        <v>8017</v>
      </c>
      <c r="E60" s="488">
        <f t="shared" si="11"/>
        <v>106.50154323357339</v>
      </c>
      <c r="F60" s="488">
        <f t="shared" si="11"/>
        <v>53.6945086278944</v>
      </c>
      <c r="G60" s="488">
        <f t="shared" si="11"/>
        <v>95.123398196487898</v>
      </c>
      <c r="H60" s="489" t="str">
        <f t="shared" si="14"/>
        <v/>
      </c>
      <c r="I60" s="488" t="str">
        <f t="shared" si="12"/>
        <v/>
      </c>
      <c r="J60" s="488" t="str">
        <f t="shared" si="10"/>
        <v/>
      </c>
      <c r="K60" s="488" t="str">
        <f t="shared" si="10"/>
        <v/>
      </c>
      <c r="L60" s="488" t="e">
        <f t="shared" si="13"/>
        <v>#N/A</v>
      </c>
    </row>
    <row r="61" spans="1:14" ht="15" customHeight="1" x14ac:dyDescent="0.2">
      <c r="A61" s="490">
        <v>42614</v>
      </c>
      <c r="B61" s="487">
        <v>70841</v>
      </c>
      <c r="C61" s="487">
        <v>10606</v>
      </c>
      <c r="D61" s="487">
        <v>8231</v>
      </c>
      <c r="E61" s="488">
        <f t="shared" si="11"/>
        <v>108.78030803249237</v>
      </c>
      <c r="F61" s="488">
        <f t="shared" si="11"/>
        <v>52.140996017894892</v>
      </c>
      <c r="G61" s="488">
        <f t="shared" si="11"/>
        <v>97.662553393450395</v>
      </c>
      <c r="H61" s="489">
        <f t="shared" si="14"/>
        <v>42614</v>
      </c>
      <c r="I61" s="488">
        <f t="shared" si="12"/>
        <v>108.78030803249237</v>
      </c>
      <c r="J61" s="488">
        <f t="shared" si="10"/>
        <v>52.140996017894892</v>
      </c>
      <c r="K61" s="488">
        <f t="shared" si="10"/>
        <v>97.662553393450395</v>
      </c>
      <c r="L61" s="488" t="e">
        <f t="shared" si="13"/>
        <v>#N/A</v>
      </c>
    </row>
    <row r="62" spans="1:14" ht="15" customHeight="1" x14ac:dyDescent="0.2">
      <c r="A62" s="490" t="s">
        <v>468</v>
      </c>
      <c r="B62" s="487">
        <v>70662</v>
      </c>
      <c r="C62" s="487">
        <v>10757</v>
      </c>
      <c r="D62" s="487">
        <v>8254</v>
      </c>
      <c r="E62" s="488">
        <f t="shared" si="11"/>
        <v>108.50544354529121</v>
      </c>
      <c r="F62" s="488">
        <f t="shared" si="11"/>
        <v>52.883339068875671</v>
      </c>
      <c r="G62" s="488">
        <f t="shared" si="11"/>
        <v>97.935453251067869</v>
      </c>
      <c r="H62" s="489" t="str">
        <f t="shared" si="14"/>
        <v/>
      </c>
      <c r="I62" s="488" t="str">
        <f t="shared" si="12"/>
        <v/>
      </c>
      <c r="J62" s="488" t="str">
        <f t="shared" si="10"/>
        <v/>
      </c>
      <c r="K62" s="488" t="str">
        <f t="shared" si="10"/>
        <v/>
      </c>
      <c r="L62" s="488" t="e">
        <f t="shared" si="13"/>
        <v>#N/A</v>
      </c>
    </row>
    <row r="63" spans="1:14" ht="15" customHeight="1" x14ac:dyDescent="0.2">
      <c r="A63" s="490" t="s">
        <v>469</v>
      </c>
      <c r="B63" s="487">
        <v>70461</v>
      </c>
      <c r="C63" s="487">
        <v>10653</v>
      </c>
      <c r="D63" s="487">
        <v>8227</v>
      </c>
      <c r="E63" s="488">
        <f t="shared" si="11"/>
        <v>108.19679683061285</v>
      </c>
      <c r="F63" s="488">
        <f t="shared" si="11"/>
        <v>52.372056437736589</v>
      </c>
      <c r="G63" s="488">
        <f t="shared" si="11"/>
        <v>97.615092548647368</v>
      </c>
      <c r="H63" s="489" t="str">
        <f t="shared" si="14"/>
        <v/>
      </c>
      <c r="I63" s="488" t="str">
        <f t="shared" si="12"/>
        <v/>
      </c>
      <c r="J63" s="488" t="str">
        <f t="shared" si="10"/>
        <v/>
      </c>
      <c r="K63" s="488" t="str">
        <f t="shared" si="10"/>
        <v/>
      </c>
      <c r="L63" s="488" t="e">
        <f t="shared" si="13"/>
        <v>#N/A</v>
      </c>
    </row>
    <row r="64" spans="1:14" ht="15" customHeight="1" x14ac:dyDescent="0.2">
      <c r="A64" s="490" t="s">
        <v>470</v>
      </c>
      <c r="B64" s="487">
        <v>70658</v>
      </c>
      <c r="C64" s="487">
        <v>10716</v>
      </c>
      <c r="D64" s="487">
        <v>8500</v>
      </c>
      <c r="E64" s="488">
        <f t="shared" si="11"/>
        <v>108.49930132211354</v>
      </c>
      <c r="F64" s="488">
        <f t="shared" si="11"/>
        <v>52.681775723907379</v>
      </c>
      <c r="G64" s="488">
        <f t="shared" si="11"/>
        <v>100.85429520645468</v>
      </c>
      <c r="H64" s="489" t="str">
        <f t="shared" si="14"/>
        <v/>
      </c>
      <c r="I64" s="488" t="str">
        <f t="shared" si="12"/>
        <v/>
      </c>
      <c r="J64" s="488" t="str">
        <f t="shared" si="10"/>
        <v/>
      </c>
      <c r="K64" s="488" t="str">
        <f t="shared" si="10"/>
        <v/>
      </c>
      <c r="L64" s="488" t="e">
        <f t="shared" si="13"/>
        <v>#N/A</v>
      </c>
    </row>
    <row r="65" spans="1:12" ht="15" customHeight="1" x14ac:dyDescent="0.2">
      <c r="A65" s="490">
        <v>42979</v>
      </c>
      <c r="B65" s="487">
        <v>72301</v>
      </c>
      <c r="C65" s="487">
        <v>10408</v>
      </c>
      <c r="D65" s="487">
        <v>8567</v>
      </c>
      <c r="E65" s="488">
        <f t="shared" si="11"/>
        <v>111.02221949234526</v>
      </c>
      <c r="F65" s="488">
        <f t="shared" si="11"/>
        <v>51.167592547072417</v>
      </c>
      <c r="G65" s="488">
        <f t="shared" si="11"/>
        <v>101.64926435690556</v>
      </c>
      <c r="H65" s="489">
        <f t="shared" si="14"/>
        <v>42979</v>
      </c>
      <c r="I65" s="488">
        <f t="shared" si="12"/>
        <v>111.02221949234526</v>
      </c>
      <c r="J65" s="488">
        <f t="shared" si="10"/>
        <v>51.167592547072417</v>
      </c>
      <c r="K65" s="488">
        <f t="shared" si="10"/>
        <v>101.64926435690556</v>
      </c>
      <c r="L65" s="488" t="e">
        <f t="shared" si="13"/>
        <v>#N/A</v>
      </c>
    </row>
    <row r="66" spans="1:12" ht="15" customHeight="1" x14ac:dyDescent="0.2">
      <c r="A66" s="490" t="s">
        <v>471</v>
      </c>
      <c r="B66" s="487">
        <v>71980</v>
      </c>
      <c r="C66" s="487">
        <v>10460</v>
      </c>
      <c r="D66" s="487">
        <v>8537</v>
      </c>
      <c r="E66" s="488">
        <f t="shared" si="11"/>
        <v>110.5293060823365</v>
      </c>
      <c r="F66" s="488">
        <f t="shared" si="11"/>
        <v>51.423233862641958</v>
      </c>
      <c r="G66" s="488">
        <f t="shared" si="11"/>
        <v>101.29330802088276</v>
      </c>
      <c r="H66" s="489" t="str">
        <f t="shared" si="14"/>
        <v/>
      </c>
      <c r="I66" s="488" t="str">
        <f t="shared" si="12"/>
        <v/>
      </c>
      <c r="J66" s="488" t="str">
        <f t="shared" si="10"/>
        <v/>
      </c>
      <c r="K66" s="488" t="str">
        <f t="shared" si="10"/>
        <v/>
      </c>
      <c r="L66" s="488" t="e">
        <f t="shared" si="13"/>
        <v>#N/A</v>
      </c>
    </row>
    <row r="67" spans="1:12" ht="15" customHeight="1" x14ac:dyDescent="0.2">
      <c r="A67" s="490" t="s">
        <v>472</v>
      </c>
      <c r="B67" s="487">
        <v>71699</v>
      </c>
      <c r="C67" s="487">
        <v>10121</v>
      </c>
      <c r="D67" s="487">
        <v>8324</v>
      </c>
      <c r="E67" s="488">
        <f t="shared" si="11"/>
        <v>110.09781490410455</v>
      </c>
      <c r="F67" s="488">
        <f t="shared" si="11"/>
        <v>49.756649132294378</v>
      </c>
      <c r="G67" s="488">
        <f t="shared" si="11"/>
        <v>98.766018035121022</v>
      </c>
      <c r="H67" s="489" t="str">
        <f t="shared" si="14"/>
        <v/>
      </c>
      <c r="I67" s="488" t="str">
        <f t="shared" si="12"/>
        <v/>
      </c>
      <c r="J67" s="488" t="str">
        <f t="shared" si="12"/>
        <v/>
      </c>
      <c r="K67" s="488" t="str">
        <f t="shared" si="12"/>
        <v/>
      </c>
      <c r="L67" s="488" t="e">
        <f t="shared" si="13"/>
        <v>#N/A</v>
      </c>
    </row>
    <row r="68" spans="1:12" ht="15" customHeight="1" x14ac:dyDescent="0.2">
      <c r="A68" s="490" t="s">
        <v>473</v>
      </c>
      <c r="B68" s="487">
        <v>72246</v>
      </c>
      <c r="C68" s="487">
        <v>10260</v>
      </c>
      <c r="D68" s="487">
        <v>8496</v>
      </c>
      <c r="E68" s="488">
        <f t="shared" si="11"/>
        <v>110.93776392365216</v>
      </c>
      <c r="F68" s="488">
        <f t="shared" si="11"/>
        <v>50.43999803352834</v>
      </c>
      <c r="G68" s="488">
        <f t="shared" si="11"/>
        <v>100.80683436165162</v>
      </c>
      <c r="H68" s="489" t="str">
        <f t="shared" si="14"/>
        <v/>
      </c>
      <c r="I68" s="488" t="str">
        <f t="shared" si="12"/>
        <v/>
      </c>
      <c r="J68" s="488" t="str">
        <f t="shared" si="12"/>
        <v/>
      </c>
      <c r="K68" s="488" t="str">
        <f t="shared" si="12"/>
        <v/>
      </c>
      <c r="L68" s="488" t="e">
        <f t="shared" si="13"/>
        <v>#N/A</v>
      </c>
    </row>
    <row r="69" spans="1:12" ht="15" customHeight="1" x14ac:dyDescent="0.2">
      <c r="A69" s="490">
        <v>43344</v>
      </c>
      <c r="B69" s="487">
        <v>73229</v>
      </c>
      <c r="C69" s="487">
        <v>9946</v>
      </c>
      <c r="D69" s="487">
        <v>8662</v>
      </c>
      <c r="E69" s="488">
        <f t="shared" si="11"/>
        <v>112.44721526956683</v>
      </c>
      <c r="F69" s="488">
        <f t="shared" si="11"/>
        <v>48.896317781819967</v>
      </c>
      <c r="G69" s="488">
        <f t="shared" si="11"/>
        <v>102.77645942097769</v>
      </c>
      <c r="H69" s="489">
        <f t="shared" si="14"/>
        <v>43344</v>
      </c>
      <c r="I69" s="488">
        <f t="shared" si="12"/>
        <v>112.44721526956683</v>
      </c>
      <c r="J69" s="488">
        <f t="shared" si="12"/>
        <v>48.896317781819967</v>
      </c>
      <c r="K69" s="488">
        <f t="shared" si="12"/>
        <v>102.77645942097769</v>
      </c>
      <c r="L69" s="488" t="e">
        <f t="shared" si="13"/>
        <v>#N/A</v>
      </c>
    </row>
    <row r="70" spans="1:12" ht="15" customHeight="1" x14ac:dyDescent="0.2">
      <c r="A70" s="490" t="s">
        <v>474</v>
      </c>
      <c r="B70" s="487">
        <v>72808</v>
      </c>
      <c r="C70" s="487">
        <v>10323</v>
      </c>
      <c r="D70" s="487">
        <v>8722</v>
      </c>
      <c r="E70" s="488">
        <f t="shared" si="11"/>
        <v>111.80074628011609</v>
      </c>
      <c r="F70" s="488">
        <f t="shared" si="11"/>
        <v>50.74971731969913</v>
      </c>
      <c r="G70" s="488">
        <f t="shared" si="11"/>
        <v>103.48837209302326</v>
      </c>
      <c r="H70" s="489" t="str">
        <f t="shared" si="14"/>
        <v/>
      </c>
      <c r="I70" s="488" t="str">
        <f t="shared" si="12"/>
        <v/>
      </c>
      <c r="J70" s="488" t="str">
        <f t="shared" si="12"/>
        <v/>
      </c>
      <c r="K70" s="488" t="str">
        <f t="shared" si="12"/>
        <v/>
      </c>
      <c r="L70" s="488" t="e">
        <f t="shared" si="13"/>
        <v>#N/A</v>
      </c>
    </row>
    <row r="71" spans="1:12" ht="15" customHeight="1" x14ac:dyDescent="0.2">
      <c r="A71" s="490" t="s">
        <v>475</v>
      </c>
      <c r="B71" s="487">
        <v>72713</v>
      </c>
      <c r="C71" s="487">
        <v>10223</v>
      </c>
      <c r="D71" s="487">
        <v>8683</v>
      </c>
      <c r="E71" s="491">
        <f t="shared" ref="E71:G75" si="15">IF($A$51=37802,IF(COUNTBLANK(B$51:B$70)&gt;0,#N/A,IF(ISBLANK(B71)=FALSE,B71/B$51*100,#N/A)),IF(COUNTBLANK(B$51:B$75)&gt;0,#N/A,B71/B$51*100))</f>
        <v>111.65486847964621</v>
      </c>
      <c r="F71" s="491">
        <f t="shared" si="15"/>
        <v>50.258099405142318</v>
      </c>
      <c r="G71" s="491">
        <f t="shared" si="15"/>
        <v>103.02562885619363</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71840</v>
      </c>
      <c r="C72" s="487">
        <v>10447</v>
      </c>
      <c r="D72" s="487">
        <v>8840</v>
      </c>
      <c r="E72" s="491">
        <f t="shared" si="15"/>
        <v>110.31432827111773</v>
      </c>
      <c r="F72" s="491">
        <f t="shared" si="15"/>
        <v>51.359323533749567</v>
      </c>
      <c r="G72" s="491">
        <f t="shared" si="15"/>
        <v>104.88846701471286</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73264</v>
      </c>
      <c r="C73" s="487">
        <v>10161</v>
      </c>
      <c r="D73" s="487">
        <v>9133</v>
      </c>
      <c r="E73" s="491">
        <f t="shared" si="15"/>
        <v>112.5009597223715</v>
      </c>
      <c r="F73" s="491">
        <f t="shared" si="15"/>
        <v>49.953296298117102</v>
      </c>
      <c r="G73" s="491">
        <f t="shared" si="15"/>
        <v>108.36497389653536</v>
      </c>
      <c r="H73" s="492">
        <f>IF(A$51=37802,IF(ISERROR(L73)=TRUE,IF(ISBLANK(A73)=FALSE,IF(MONTH(A73)=MONTH(MAX(A$51:A$75)),A73,""),""),""),IF(ISERROR(L73)=TRUE,IF(MONTH(A73)=MONTH(MAX(A$51:A$75)),A73,""),""))</f>
        <v>43709</v>
      </c>
      <c r="I73" s="488">
        <f t="shared" si="12"/>
        <v>112.5009597223715</v>
      </c>
      <c r="J73" s="488">
        <f t="shared" si="12"/>
        <v>49.953296298117102</v>
      </c>
      <c r="K73" s="488">
        <f t="shared" si="12"/>
        <v>108.36497389653536</v>
      </c>
      <c r="L73" s="488" t="e">
        <f t="shared" si="13"/>
        <v>#N/A</v>
      </c>
    </row>
    <row r="74" spans="1:12" ht="15" customHeight="1" x14ac:dyDescent="0.2">
      <c r="A74" s="490" t="s">
        <v>477</v>
      </c>
      <c r="B74" s="487">
        <v>72996</v>
      </c>
      <c r="C74" s="487">
        <v>10393</v>
      </c>
      <c r="D74" s="487">
        <v>9113</v>
      </c>
      <c r="E74" s="491">
        <f t="shared" si="15"/>
        <v>112.089430769467</v>
      </c>
      <c r="F74" s="491">
        <f t="shared" si="15"/>
        <v>51.093849859888898</v>
      </c>
      <c r="G74" s="491">
        <f t="shared" si="15"/>
        <v>108.12766967252017</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72547</v>
      </c>
      <c r="C75" s="493">
        <v>10026</v>
      </c>
      <c r="D75" s="493">
        <v>8780</v>
      </c>
      <c r="E75" s="491">
        <f t="shared" si="15"/>
        <v>111.39996621777253</v>
      </c>
      <c r="F75" s="491">
        <f t="shared" si="15"/>
        <v>49.289612113465417</v>
      </c>
      <c r="G75" s="491">
        <f t="shared" si="15"/>
        <v>104.1765543426673</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112.5009597223715</v>
      </c>
      <c r="J77" s="488">
        <f>IF(J75&lt;&gt;"",J75,IF(J74&lt;&gt;"",J74,IF(J73&lt;&gt;"",J73,IF(J72&lt;&gt;"",J72,IF(J71&lt;&gt;"",J71,IF(J70&lt;&gt;"",J70,""))))))</f>
        <v>49.953296298117102</v>
      </c>
      <c r="K77" s="488">
        <f>IF(K75&lt;&gt;"",K75,IF(K74&lt;&gt;"",K74,IF(K73&lt;&gt;"",K73,IF(K72&lt;&gt;"",K72,IF(K71&lt;&gt;"",K71,IF(K70&lt;&gt;"",K70,""))))))</f>
        <v>108.36497389653536</v>
      </c>
    </row>
    <row r="78" spans="1:12" ht="15" customHeight="1" x14ac:dyDescent="0.2">
      <c r="I78" s="495">
        <f>RANK(I77,$I77:$K77)</f>
        <v>1</v>
      </c>
      <c r="J78" s="495">
        <f>RANK(J77,$I77:$K77)</f>
        <v>3</v>
      </c>
      <c r="K78" s="495">
        <f>RANK(K77,$I77:$K77)</f>
        <v>2</v>
      </c>
    </row>
    <row r="79" spans="1:12" ht="15" customHeight="1" x14ac:dyDescent="0.2">
      <c r="I79" s="488" t="str">
        <f>"SvB: "&amp;IF(I77&gt;100,"+","")&amp;TEXT(I77-100,"0,0")&amp;"%"</f>
        <v>SvB: +12,5%</v>
      </c>
      <c r="J79" s="488" t="str">
        <f>"GeB - ausschließlich: "&amp;IF(J77&gt;100,"+","")&amp;TEXT(J77-100,"0,0")&amp;"%"</f>
        <v>GeB - ausschließlich: -50,0%</v>
      </c>
      <c r="K79" s="488" t="str">
        <f>"GeB - im Nebenjob: "&amp;IF(K77&gt;100,"+","")&amp;TEXT(K77-100,"0,0")&amp;"%"</f>
        <v>GeB - im Nebenjob: +8,4%</v>
      </c>
    </row>
    <row r="81" spans="9:9" ht="15" customHeight="1" x14ac:dyDescent="0.2">
      <c r="I81" s="488" t="str">
        <f>IF(ISERROR(HLOOKUP(1,I$78:K$79,2,FALSE)),"",HLOOKUP(1,I$78:K$79,2,FALSE))</f>
        <v>SvB: +12,5%</v>
      </c>
    </row>
    <row r="82" spans="9:9" ht="15" customHeight="1" x14ac:dyDescent="0.2">
      <c r="I82" s="488" t="str">
        <f>IF(ISERROR(HLOOKUP(2,I$78:K$79,2,FALSE)),"",HLOOKUP(2,I$78:K$79,2,FALSE))</f>
        <v>GeB - im Nebenjob: +8,4%</v>
      </c>
    </row>
    <row r="83" spans="9:9" ht="15" customHeight="1" x14ac:dyDescent="0.2">
      <c r="I83" s="488" t="str">
        <f>IF(ISERROR(HLOOKUP(3,I$78:K$79,2,FALSE)),"",HLOOKUP(3,I$78:K$79,2,FALSE))</f>
        <v>GeB - ausschließlich: -50,0%</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72547</v>
      </c>
      <c r="E12" s="114">
        <v>72996</v>
      </c>
      <c r="F12" s="114">
        <v>73264</v>
      </c>
      <c r="G12" s="114">
        <v>71840</v>
      </c>
      <c r="H12" s="114">
        <v>72713</v>
      </c>
      <c r="I12" s="115">
        <v>-166</v>
      </c>
      <c r="J12" s="116">
        <v>-0.22829480285506032</v>
      </c>
      <c r="N12" s="117"/>
    </row>
    <row r="13" spans="1:15" s="110" customFormat="1" ht="13.5" customHeight="1" x14ac:dyDescent="0.2">
      <c r="A13" s="118" t="s">
        <v>105</v>
      </c>
      <c r="B13" s="119" t="s">
        <v>106</v>
      </c>
      <c r="C13" s="113">
        <v>50.984878768246794</v>
      </c>
      <c r="D13" s="114">
        <v>36988</v>
      </c>
      <c r="E13" s="114">
        <v>37213</v>
      </c>
      <c r="F13" s="114">
        <v>37495</v>
      </c>
      <c r="G13" s="114">
        <v>36568</v>
      </c>
      <c r="H13" s="114">
        <v>37054</v>
      </c>
      <c r="I13" s="115">
        <v>-66</v>
      </c>
      <c r="J13" s="116">
        <v>-0.17811842176283263</v>
      </c>
    </row>
    <row r="14" spans="1:15" s="110" customFormat="1" ht="13.5" customHeight="1" x14ac:dyDescent="0.2">
      <c r="A14" s="120"/>
      <c r="B14" s="119" t="s">
        <v>107</v>
      </c>
      <c r="C14" s="113">
        <v>49.015121231753206</v>
      </c>
      <c r="D14" s="114">
        <v>35559</v>
      </c>
      <c r="E14" s="114">
        <v>35783</v>
      </c>
      <c r="F14" s="114">
        <v>35769</v>
      </c>
      <c r="G14" s="114">
        <v>35272</v>
      </c>
      <c r="H14" s="114">
        <v>35659</v>
      </c>
      <c r="I14" s="115">
        <v>-100</v>
      </c>
      <c r="J14" s="116">
        <v>-0.28043411200538432</v>
      </c>
    </row>
    <row r="15" spans="1:15" s="110" customFormat="1" ht="13.5" customHeight="1" x14ac:dyDescent="0.2">
      <c r="A15" s="118" t="s">
        <v>105</v>
      </c>
      <c r="B15" s="121" t="s">
        <v>108</v>
      </c>
      <c r="C15" s="113">
        <v>12.120418487325457</v>
      </c>
      <c r="D15" s="114">
        <v>8793</v>
      </c>
      <c r="E15" s="114">
        <v>9228</v>
      </c>
      <c r="F15" s="114">
        <v>9308</v>
      </c>
      <c r="G15" s="114">
        <v>8672</v>
      </c>
      <c r="H15" s="114">
        <v>8948</v>
      </c>
      <c r="I15" s="115">
        <v>-155</v>
      </c>
      <c r="J15" s="116">
        <v>-1.7322306660706304</v>
      </c>
    </row>
    <row r="16" spans="1:15" s="110" customFormat="1" ht="13.5" customHeight="1" x14ac:dyDescent="0.2">
      <c r="A16" s="118"/>
      <c r="B16" s="121" t="s">
        <v>109</v>
      </c>
      <c r="C16" s="113">
        <v>67.558961776503509</v>
      </c>
      <c r="D16" s="114">
        <v>49012</v>
      </c>
      <c r="E16" s="114">
        <v>49093</v>
      </c>
      <c r="F16" s="114">
        <v>49354</v>
      </c>
      <c r="G16" s="114">
        <v>48772</v>
      </c>
      <c r="H16" s="114">
        <v>49544</v>
      </c>
      <c r="I16" s="115">
        <v>-532</v>
      </c>
      <c r="J16" s="116">
        <v>-1.0737929920878411</v>
      </c>
    </row>
    <row r="17" spans="1:10" s="110" customFormat="1" ht="13.5" customHeight="1" x14ac:dyDescent="0.2">
      <c r="A17" s="118"/>
      <c r="B17" s="121" t="s">
        <v>110</v>
      </c>
      <c r="C17" s="113">
        <v>19.037313741436584</v>
      </c>
      <c r="D17" s="114">
        <v>13811</v>
      </c>
      <c r="E17" s="114">
        <v>13770</v>
      </c>
      <c r="F17" s="114">
        <v>13727</v>
      </c>
      <c r="G17" s="114">
        <v>13522</v>
      </c>
      <c r="H17" s="114">
        <v>13352</v>
      </c>
      <c r="I17" s="115">
        <v>459</v>
      </c>
      <c r="J17" s="116">
        <v>3.437687237866986</v>
      </c>
    </row>
    <row r="18" spans="1:10" s="110" customFormat="1" ht="13.5" customHeight="1" x14ac:dyDescent="0.2">
      <c r="A18" s="120"/>
      <c r="B18" s="121" t="s">
        <v>111</v>
      </c>
      <c r="C18" s="113">
        <v>1.2833059947344481</v>
      </c>
      <c r="D18" s="114">
        <v>931</v>
      </c>
      <c r="E18" s="114">
        <v>905</v>
      </c>
      <c r="F18" s="114">
        <v>875</v>
      </c>
      <c r="G18" s="114">
        <v>874</v>
      </c>
      <c r="H18" s="114">
        <v>869</v>
      </c>
      <c r="I18" s="115">
        <v>62</v>
      </c>
      <c r="J18" s="116">
        <v>7.1346375143843499</v>
      </c>
    </row>
    <row r="19" spans="1:10" s="110" customFormat="1" ht="13.5" customHeight="1" x14ac:dyDescent="0.2">
      <c r="A19" s="120"/>
      <c r="B19" s="121" t="s">
        <v>112</v>
      </c>
      <c r="C19" s="113">
        <v>0.35425310488373057</v>
      </c>
      <c r="D19" s="114">
        <v>257</v>
      </c>
      <c r="E19" s="114">
        <v>228</v>
      </c>
      <c r="F19" s="114">
        <v>220</v>
      </c>
      <c r="G19" s="114">
        <v>209</v>
      </c>
      <c r="H19" s="114">
        <v>222</v>
      </c>
      <c r="I19" s="115">
        <v>35</v>
      </c>
      <c r="J19" s="116">
        <v>15.765765765765765</v>
      </c>
    </row>
    <row r="20" spans="1:10" s="110" customFormat="1" ht="13.5" customHeight="1" x14ac:dyDescent="0.2">
      <c r="A20" s="118" t="s">
        <v>113</v>
      </c>
      <c r="B20" s="122" t="s">
        <v>114</v>
      </c>
      <c r="C20" s="113">
        <v>73.8776241608888</v>
      </c>
      <c r="D20" s="114">
        <v>53596</v>
      </c>
      <c r="E20" s="114">
        <v>53990</v>
      </c>
      <c r="F20" s="114">
        <v>54367</v>
      </c>
      <c r="G20" s="114">
        <v>53055</v>
      </c>
      <c r="H20" s="114">
        <v>54004</v>
      </c>
      <c r="I20" s="115">
        <v>-408</v>
      </c>
      <c r="J20" s="116">
        <v>-0.75549959262276867</v>
      </c>
    </row>
    <row r="21" spans="1:10" s="110" customFormat="1" ht="13.5" customHeight="1" x14ac:dyDescent="0.2">
      <c r="A21" s="120"/>
      <c r="B21" s="122" t="s">
        <v>115</v>
      </c>
      <c r="C21" s="113">
        <v>26.122375839111196</v>
      </c>
      <c r="D21" s="114">
        <v>18951</v>
      </c>
      <c r="E21" s="114">
        <v>19006</v>
      </c>
      <c r="F21" s="114">
        <v>18897</v>
      </c>
      <c r="G21" s="114">
        <v>18785</v>
      </c>
      <c r="H21" s="114">
        <v>18709</v>
      </c>
      <c r="I21" s="115">
        <v>242</v>
      </c>
      <c r="J21" s="116">
        <v>1.2934951093056817</v>
      </c>
    </row>
    <row r="22" spans="1:10" s="110" customFormat="1" ht="13.5" customHeight="1" x14ac:dyDescent="0.2">
      <c r="A22" s="118" t="s">
        <v>113</v>
      </c>
      <c r="B22" s="122" t="s">
        <v>116</v>
      </c>
      <c r="C22" s="113">
        <v>80.820709333259813</v>
      </c>
      <c r="D22" s="114">
        <v>58633</v>
      </c>
      <c r="E22" s="114">
        <v>59068</v>
      </c>
      <c r="F22" s="114">
        <v>59110</v>
      </c>
      <c r="G22" s="114">
        <v>58014</v>
      </c>
      <c r="H22" s="114">
        <v>58932</v>
      </c>
      <c r="I22" s="115">
        <v>-299</v>
      </c>
      <c r="J22" s="116">
        <v>-0.50736442000950244</v>
      </c>
    </row>
    <row r="23" spans="1:10" s="110" customFormat="1" ht="13.5" customHeight="1" x14ac:dyDescent="0.2">
      <c r="A23" s="123"/>
      <c r="B23" s="124" t="s">
        <v>117</v>
      </c>
      <c r="C23" s="125">
        <v>19.110369829214164</v>
      </c>
      <c r="D23" s="114">
        <v>13864</v>
      </c>
      <c r="E23" s="114">
        <v>13889</v>
      </c>
      <c r="F23" s="114">
        <v>14111</v>
      </c>
      <c r="G23" s="114">
        <v>13781</v>
      </c>
      <c r="H23" s="114">
        <v>13732</v>
      </c>
      <c r="I23" s="115">
        <v>132</v>
      </c>
      <c r="J23" s="116">
        <v>0.96125837459947572</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18806</v>
      </c>
      <c r="E26" s="114">
        <v>19506</v>
      </c>
      <c r="F26" s="114">
        <v>19294</v>
      </c>
      <c r="G26" s="114">
        <v>19287</v>
      </c>
      <c r="H26" s="140">
        <v>18906</v>
      </c>
      <c r="I26" s="115">
        <v>-100</v>
      </c>
      <c r="J26" s="116">
        <v>-0.52893261398497826</v>
      </c>
    </row>
    <row r="27" spans="1:10" s="110" customFormat="1" ht="13.5" customHeight="1" x14ac:dyDescent="0.2">
      <c r="A27" s="118" t="s">
        <v>105</v>
      </c>
      <c r="B27" s="119" t="s">
        <v>106</v>
      </c>
      <c r="C27" s="113">
        <v>43.427629479953204</v>
      </c>
      <c r="D27" s="115">
        <v>8167</v>
      </c>
      <c r="E27" s="114">
        <v>8428</v>
      </c>
      <c r="F27" s="114">
        <v>8272</v>
      </c>
      <c r="G27" s="114">
        <v>8234</v>
      </c>
      <c r="H27" s="140">
        <v>8055</v>
      </c>
      <c r="I27" s="115">
        <v>112</v>
      </c>
      <c r="J27" s="116">
        <v>1.3904407200496587</v>
      </c>
    </row>
    <row r="28" spans="1:10" s="110" customFormat="1" ht="13.5" customHeight="1" x14ac:dyDescent="0.2">
      <c r="A28" s="120"/>
      <c r="B28" s="119" t="s">
        <v>107</v>
      </c>
      <c r="C28" s="113">
        <v>56.572370520046796</v>
      </c>
      <c r="D28" s="115">
        <v>10639</v>
      </c>
      <c r="E28" s="114">
        <v>11078</v>
      </c>
      <c r="F28" s="114">
        <v>11022</v>
      </c>
      <c r="G28" s="114">
        <v>11053</v>
      </c>
      <c r="H28" s="140">
        <v>10851</v>
      </c>
      <c r="I28" s="115">
        <v>-212</v>
      </c>
      <c r="J28" s="116">
        <v>-1.9537369827665654</v>
      </c>
    </row>
    <row r="29" spans="1:10" s="110" customFormat="1" ht="13.5" customHeight="1" x14ac:dyDescent="0.2">
      <c r="A29" s="118" t="s">
        <v>105</v>
      </c>
      <c r="B29" s="121" t="s">
        <v>108</v>
      </c>
      <c r="C29" s="113">
        <v>18.611081569711793</v>
      </c>
      <c r="D29" s="115">
        <v>3500</v>
      </c>
      <c r="E29" s="114">
        <v>3711</v>
      </c>
      <c r="F29" s="114">
        <v>3631</v>
      </c>
      <c r="G29" s="114">
        <v>3787</v>
      </c>
      <c r="H29" s="140">
        <v>3530</v>
      </c>
      <c r="I29" s="115">
        <v>-30</v>
      </c>
      <c r="J29" s="116">
        <v>-0.84985835694050993</v>
      </c>
    </row>
    <row r="30" spans="1:10" s="110" customFormat="1" ht="13.5" customHeight="1" x14ac:dyDescent="0.2">
      <c r="A30" s="118"/>
      <c r="B30" s="121" t="s">
        <v>109</v>
      </c>
      <c r="C30" s="113">
        <v>51.988727002020632</v>
      </c>
      <c r="D30" s="115">
        <v>9777</v>
      </c>
      <c r="E30" s="114">
        <v>10171</v>
      </c>
      <c r="F30" s="114">
        <v>10013</v>
      </c>
      <c r="G30" s="114">
        <v>10016</v>
      </c>
      <c r="H30" s="140">
        <v>9973</v>
      </c>
      <c r="I30" s="115">
        <v>-196</v>
      </c>
      <c r="J30" s="116">
        <v>-1.9653063270831244</v>
      </c>
    </row>
    <row r="31" spans="1:10" s="110" customFormat="1" ht="13.5" customHeight="1" x14ac:dyDescent="0.2">
      <c r="A31" s="118"/>
      <c r="B31" s="121" t="s">
        <v>110</v>
      </c>
      <c r="C31" s="113">
        <v>15.36211847282782</v>
      </c>
      <c r="D31" s="115">
        <v>2889</v>
      </c>
      <c r="E31" s="114">
        <v>2942</v>
      </c>
      <c r="F31" s="114">
        <v>2995</v>
      </c>
      <c r="G31" s="114">
        <v>2923</v>
      </c>
      <c r="H31" s="140">
        <v>2906</v>
      </c>
      <c r="I31" s="115">
        <v>-17</v>
      </c>
      <c r="J31" s="116">
        <v>-0.58499655884377155</v>
      </c>
    </row>
    <row r="32" spans="1:10" s="110" customFormat="1" ht="13.5" customHeight="1" x14ac:dyDescent="0.2">
      <c r="A32" s="120"/>
      <c r="B32" s="121" t="s">
        <v>111</v>
      </c>
      <c r="C32" s="113">
        <v>14.038072955439754</v>
      </c>
      <c r="D32" s="115">
        <v>2640</v>
      </c>
      <c r="E32" s="114">
        <v>2682</v>
      </c>
      <c r="F32" s="114">
        <v>2655</v>
      </c>
      <c r="G32" s="114">
        <v>2561</v>
      </c>
      <c r="H32" s="140">
        <v>2497</v>
      </c>
      <c r="I32" s="115">
        <v>143</v>
      </c>
      <c r="J32" s="116">
        <v>5.7268722466960353</v>
      </c>
    </row>
    <row r="33" spans="1:10" s="110" customFormat="1" ht="13.5" customHeight="1" x14ac:dyDescent="0.2">
      <c r="A33" s="120"/>
      <c r="B33" s="121" t="s">
        <v>112</v>
      </c>
      <c r="C33" s="113">
        <v>1.2549186429862809</v>
      </c>
      <c r="D33" s="115">
        <v>236</v>
      </c>
      <c r="E33" s="114">
        <v>257</v>
      </c>
      <c r="F33" s="114">
        <v>264</v>
      </c>
      <c r="G33" s="114">
        <v>223</v>
      </c>
      <c r="H33" s="140">
        <v>188</v>
      </c>
      <c r="I33" s="115">
        <v>48</v>
      </c>
      <c r="J33" s="116">
        <v>25.531914893617021</v>
      </c>
    </row>
    <row r="34" spans="1:10" s="110" customFormat="1" ht="13.5" customHeight="1" x14ac:dyDescent="0.2">
      <c r="A34" s="118" t="s">
        <v>113</v>
      </c>
      <c r="B34" s="122" t="s">
        <v>116</v>
      </c>
      <c r="C34" s="113">
        <v>75.677975114325221</v>
      </c>
      <c r="D34" s="115">
        <v>14232</v>
      </c>
      <c r="E34" s="114">
        <v>14782</v>
      </c>
      <c r="F34" s="114">
        <v>14658</v>
      </c>
      <c r="G34" s="114">
        <v>14720</v>
      </c>
      <c r="H34" s="140">
        <v>14367</v>
      </c>
      <c r="I34" s="115">
        <v>-135</v>
      </c>
      <c r="J34" s="116">
        <v>-0.93965337231154733</v>
      </c>
    </row>
    <row r="35" spans="1:10" s="110" customFormat="1" ht="13.5" customHeight="1" x14ac:dyDescent="0.2">
      <c r="A35" s="118"/>
      <c r="B35" s="119" t="s">
        <v>117</v>
      </c>
      <c r="C35" s="113">
        <v>24.050834839944699</v>
      </c>
      <c r="D35" s="115">
        <v>4523</v>
      </c>
      <c r="E35" s="114">
        <v>4669</v>
      </c>
      <c r="F35" s="114">
        <v>4589</v>
      </c>
      <c r="G35" s="114">
        <v>4521</v>
      </c>
      <c r="H35" s="140">
        <v>4489</v>
      </c>
      <c r="I35" s="115">
        <v>34</v>
      </c>
      <c r="J35" s="116">
        <v>0.75740699487636443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10026</v>
      </c>
      <c r="E37" s="114">
        <v>10393</v>
      </c>
      <c r="F37" s="114">
        <v>10161</v>
      </c>
      <c r="G37" s="114">
        <v>10447</v>
      </c>
      <c r="H37" s="140">
        <v>10223</v>
      </c>
      <c r="I37" s="115">
        <v>-197</v>
      </c>
      <c r="J37" s="116">
        <v>-1.9270272914017412</v>
      </c>
    </row>
    <row r="38" spans="1:10" s="110" customFormat="1" ht="13.5" customHeight="1" x14ac:dyDescent="0.2">
      <c r="A38" s="118" t="s">
        <v>105</v>
      </c>
      <c r="B38" s="119" t="s">
        <v>106</v>
      </c>
      <c r="C38" s="113">
        <v>39.257929383602637</v>
      </c>
      <c r="D38" s="115">
        <v>3936</v>
      </c>
      <c r="E38" s="114">
        <v>4065</v>
      </c>
      <c r="F38" s="114">
        <v>3899</v>
      </c>
      <c r="G38" s="114">
        <v>4014</v>
      </c>
      <c r="H38" s="140">
        <v>3929</v>
      </c>
      <c r="I38" s="115">
        <v>7</v>
      </c>
      <c r="J38" s="116">
        <v>0.17816238228556885</v>
      </c>
    </row>
    <row r="39" spans="1:10" s="110" customFormat="1" ht="13.5" customHeight="1" x14ac:dyDescent="0.2">
      <c r="A39" s="120"/>
      <c r="B39" s="119" t="s">
        <v>107</v>
      </c>
      <c r="C39" s="113">
        <v>60.742070616397363</v>
      </c>
      <c r="D39" s="115">
        <v>6090</v>
      </c>
      <c r="E39" s="114">
        <v>6328</v>
      </c>
      <c r="F39" s="114">
        <v>6262</v>
      </c>
      <c r="G39" s="114">
        <v>6433</v>
      </c>
      <c r="H39" s="140">
        <v>6294</v>
      </c>
      <c r="I39" s="115">
        <v>-204</v>
      </c>
      <c r="J39" s="116">
        <v>-3.2411820781696856</v>
      </c>
    </row>
    <row r="40" spans="1:10" s="110" customFormat="1" ht="13.5" customHeight="1" x14ac:dyDescent="0.2">
      <c r="A40" s="118" t="s">
        <v>105</v>
      </c>
      <c r="B40" s="121" t="s">
        <v>108</v>
      </c>
      <c r="C40" s="113">
        <v>22.970277279074406</v>
      </c>
      <c r="D40" s="115">
        <v>2303</v>
      </c>
      <c r="E40" s="114">
        <v>2452</v>
      </c>
      <c r="F40" s="114">
        <v>2332</v>
      </c>
      <c r="G40" s="114">
        <v>2604</v>
      </c>
      <c r="H40" s="140">
        <v>2384</v>
      </c>
      <c r="I40" s="115">
        <v>-81</v>
      </c>
      <c r="J40" s="116">
        <v>-3.3976510067114094</v>
      </c>
    </row>
    <row r="41" spans="1:10" s="110" customFormat="1" ht="13.5" customHeight="1" x14ac:dyDescent="0.2">
      <c r="A41" s="118"/>
      <c r="B41" s="121" t="s">
        <v>109</v>
      </c>
      <c r="C41" s="113">
        <v>36.535008976660684</v>
      </c>
      <c r="D41" s="115">
        <v>3663</v>
      </c>
      <c r="E41" s="114">
        <v>3836</v>
      </c>
      <c r="F41" s="114">
        <v>3710</v>
      </c>
      <c r="G41" s="114">
        <v>3803</v>
      </c>
      <c r="H41" s="140">
        <v>3845</v>
      </c>
      <c r="I41" s="115">
        <v>-182</v>
      </c>
      <c r="J41" s="116">
        <v>-4.7334200260078028</v>
      </c>
    </row>
    <row r="42" spans="1:10" s="110" customFormat="1" ht="13.5" customHeight="1" x14ac:dyDescent="0.2">
      <c r="A42" s="118"/>
      <c r="B42" s="121" t="s">
        <v>110</v>
      </c>
      <c r="C42" s="113">
        <v>15.360063834031518</v>
      </c>
      <c r="D42" s="115">
        <v>1540</v>
      </c>
      <c r="E42" s="114">
        <v>1546</v>
      </c>
      <c r="F42" s="114">
        <v>1585</v>
      </c>
      <c r="G42" s="114">
        <v>1584</v>
      </c>
      <c r="H42" s="140">
        <v>1596</v>
      </c>
      <c r="I42" s="115">
        <v>-56</v>
      </c>
      <c r="J42" s="116">
        <v>-3.5087719298245612</v>
      </c>
    </row>
    <row r="43" spans="1:10" s="110" customFormat="1" ht="13.5" customHeight="1" x14ac:dyDescent="0.2">
      <c r="A43" s="120"/>
      <c r="B43" s="121" t="s">
        <v>111</v>
      </c>
      <c r="C43" s="113">
        <v>25.134649910233392</v>
      </c>
      <c r="D43" s="115">
        <v>2520</v>
      </c>
      <c r="E43" s="114">
        <v>2559</v>
      </c>
      <c r="F43" s="114">
        <v>2534</v>
      </c>
      <c r="G43" s="114">
        <v>2456</v>
      </c>
      <c r="H43" s="140">
        <v>2398</v>
      </c>
      <c r="I43" s="115">
        <v>122</v>
      </c>
      <c r="J43" s="116">
        <v>5.0875729774812344</v>
      </c>
    </row>
    <row r="44" spans="1:10" s="110" customFormat="1" ht="13.5" customHeight="1" x14ac:dyDescent="0.2">
      <c r="A44" s="120"/>
      <c r="B44" s="121" t="s">
        <v>112</v>
      </c>
      <c r="C44" s="113">
        <v>1.9948134849391581</v>
      </c>
      <c r="D44" s="115">
        <v>200</v>
      </c>
      <c r="E44" s="114">
        <v>221</v>
      </c>
      <c r="F44" s="114">
        <v>226</v>
      </c>
      <c r="G44" s="114">
        <v>189</v>
      </c>
      <c r="H44" s="140">
        <v>161</v>
      </c>
      <c r="I44" s="115">
        <v>39</v>
      </c>
      <c r="J44" s="116">
        <v>24.22360248447205</v>
      </c>
    </row>
    <row r="45" spans="1:10" s="110" customFormat="1" ht="13.5" customHeight="1" x14ac:dyDescent="0.2">
      <c r="A45" s="118" t="s">
        <v>113</v>
      </c>
      <c r="B45" s="122" t="s">
        <v>116</v>
      </c>
      <c r="C45" s="113">
        <v>77.63814083383204</v>
      </c>
      <c r="D45" s="115">
        <v>7784</v>
      </c>
      <c r="E45" s="114">
        <v>8029</v>
      </c>
      <c r="F45" s="114">
        <v>7889</v>
      </c>
      <c r="G45" s="114">
        <v>8114</v>
      </c>
      <c r="H45" s="140">
        <v>7889</v>
      </c>
      <c r="I45" s="115">
        <v>-105</v>
      </c>
      <c r="J45" s="116">
        <v>-1.3309671694764862</v>
      </c>
    </row>
    <row r="46" spans="1:10" s="110" customFormat="1" ht="13.5" customHeight="1" x14ac:dyDescent="0.2">
      <c r="A46" s="118"/>
      <c r="B46" s="119" t="s">
        <v>117</v>
      </c>
      <c r="C46" s="113">
        <v>21.853181727508478</v>
      </c>
      <c r="D46" s="115">
        <v>2191</v>
      </c>
      <c r="E46" s="114">
        <v>2311</v>
      </c>
      <c r="F46" s="114">
        <v>2227</v>
      </c>
      <c r="G46" s="114">
        <v>2287</v>
      </c>
      <c r="H46" s="140">
        <v>2285</v>
      </c>
      <c r="I46" s="115">
        <v>-94</v>
      </c>
      <c r="J46" s="116">
        <v>-4.113785557986871</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8780</v>
      </c>
      <c r="E48" s="114">
        <v>9113</v>
      </c>
      <c r="F48" s="114">
        <v>9133</v>
      </c>
      <c r="G48" s="114">
        <v>8840</v>
      </c>
      <c r="H48" s="140">
        <v>8683</v>
      </c>
      <c r="I48" s="115">
        <v>97</v>
      </c>
      <c r="J48" s="116">
        <v>1.117125417482437</v>
      </c>
    </row>
    <row r="49" spans="1:12" s="110" customFormat="1" ht="13.5" customHeight="1" x14ac:dyDescent="0.2">
      <c r="A49" s="118" t="s">
        <v>105</v>
      </c>
      <c r="B49" s="119" t="s">
        <v>106</v>
      </c>
      <c r="C49" s="113">
        <v>48.18906605922551</v>
      </c>
      <c r="D49" s="115">
        <v>4231</v>
      </c>
      <c r="E49" s="114">
        <v>4363</v>
      </c>
      <c r="F49" s="114">
        <v>4373</v>
      </c>
      <c r="G49" s="114">
        <v>4220</v>
      </c>
      <c r="H49" s="140">
        <v>4126</v>
      </c>
      <c r="I49" s="115">
        <v>105</v>
      </c>
      <c r="J49" s="116">
        <v>2.5448376151236065</v>
      </c>
    </row>
    <row r="50" spans="1:12" s="110" customFormat="1" ht="13.5" customHeight="1" x14ac:dyDescent="0.2">
      <c r="A50" s="120"/>
      <c r="B50" s="119" t="s">
        <v>107</v>
      </c>
      <c r="C50" s="113">
        <v>51.81093394077449</v>
      </c>
      <c r="D50" s="115">
        <v>4549</v>
      </c>
      <c r="E50" s="114">
        <v>4750</v>
      </c>
      <c r="F50" s="114">
        <v>4760</v>
      </c>
      <c r="G50" s="114">
        <v>4620</v>
      </c>
      <c r="H50" s="140">
        <v>4557</v>
      </c>
      <c r="I50" s="115">
        <v>-8</v>
      </c>
      <c r="J50" s="116">
        <v>-0.17555409260478386</v>
      </c>
    </row>
    <row r="51" spans="1:12" s="110" customFormat="1" ht="13.5" customHeight="1" x14ac:dyDescent="0.2">
      <c r="A51" s="118" t="s">
        <v>105</v>
      </c>
      <c r="B51" s="121" t="s">
        <v>108</v>
      </c>
      <c r="C51" s="113">
        <v>13.633257403189067</v>
      </c>
      <c r="D51" s="115">
        <v>1197</v>
      </c>
      <c r="E51" s="114">
        <v>1259</v>
      </c>
      <c r="F51" s="114">
        <v>1299</v>
      </c>
      <c r="G51" s="114">
        <v>1183</v>
      </c>
      <c r="H51" s="140">
        <v>1146</v>
      </c>
      <c r="I51" s="115">
        <v>51</v>
      </c>
      <c r="J51" s="116">
        <v>4.4502617801047117</v>
      </c>
    </row>
    <row r="52" spans="1:12" s="110" customFormat="1" ht="13.5" customHeight="1" x14ac:dyDescent="0.2">
      <c r="A52" s="118"/>
      <c r="B52" s="121" t="s">
        <v>109</v>
      </c>
      <c r="C52" s="113">
        <v>69.635535307517088</v>
      </c>
      <c r="D52" s="115">
        <v>6114</v>
      </c>
      <c r="E52" s="114">
        <v>6335</v>
      </c>
      <c r="F52" s="114">
        <v>6303</v>
      </c>
      <c r="G52" s="114">
        <v>6213</v>
      </c>
      <c r="H52" s="140">
        <v>6128</v>
      </c>
      <c r="I52" s="115">
        <v>-14</v>
      </c>
      <c r="J52" s="116">
        <v>-0.22845953002610966</v>
      </c>
    </row>
    <row r="53" spans="1:12" s="110" customFormat="1" ht="13.5" customHeight="1" x14ac:dyDescent="0.2">
      <c r="A53" s="118"/>
      <c r="B53" s="121" t="s">
        <v>110</v>
      </c>
      <c r="C53" s="113">
        <v>15.364464692482915</v>
      </c>
      <c r="D53" s="115">
        <v>1349</v>
      </c>
      <c r="E53" s="114">
        <v>1396</v>
      </c>
      <c r="F53" s="114">
        <v>1410</v>
      </c>
      <c r="G53" s="114">
        <v>1339</v>
      </c>
      <c r="H53" s="140">
        <v>1310</v>
      </c>
      <c r="I53" s="115">
        <v>39</v>
      </c>
      <c r="J53" s="116">
        <v>2.9770992366412212</v>
      </c>
    </row>
    <row r="54" spans="1:12" s="110" customFormat="1" ht="13.5" customHeight="1" x14ac:dyDescent="0.2">
      <c r="A54" s="120"/>
      <c r="B54" s="121" t="s">
        <v>111</v>
      </c>
      <c r="C54" s="113">
        <v>1.3667425968109339</v>
      </c>
      <c r="D54" s="115">
        <v>120</v>
      </c>
      <c r="E54" s="114">
        <v>123</v>
      </c>
      <c r="F54" s="114">
        <v>121</v>
      </c>
      <c r="G54" s="114">
        <v>105</v>
      </c>
      <c r="H54" s="140">
        <v>99</v>
      </c>
      <c r="I54" s="115">
        <v>21</v>
      </c>
      <c r="J54" s="116">
        <v>21.212121212121211</v>
      </c>
    </row>
    <row r="55" spans="1:12" s="110" customFormat="1" ht="13.5" customHeight="1" x14ac:dyDescent="0.2">
      <c r="A55" s="120"/>
      <c r="B55" s="121" t="s">
        <v>112</v>
      </c>
      <c r="C55" s="113">
        <v>0.41002277904328016</v>
      </c>
      <c r="D55" s="115">
        <v>36</v>
      </c>
      <c r="E55" s="114">
        <v>36</v>
      </c>
      <c r="F55" s="114">
        <v>38</v>
      </c>
      <c r="G55" s="114">
        <v>34</v>
      </c>
      <c r="H55" s="140">
        <v>27</v>
      </c>
      <c r="I55" s="115">
        <v>9</v>
      </c>
      <c r="J55" s="116">
        <v>33.333333333333336</v>
      </c>
    </row>
    <row r="56" spans="1:12" s="110" customFormat="1" ht="13.5" customHeight="1" x14ac:dyDescent="0.2">
      <c r="A56" s="118" t="s">
        <v>113</v>
      </c>
      <c r="B56" s="122" t="s">
        <v>116</v>
      </c>
      <c r="C56" s="113">
        <v>73.439635535307517</v>
      </c>
      <c r="D56" s="115">
        <v>6448</v>
      </c>
      <c r="E56" s="114">
        <v>6753</v>
      </c>
      <c r="F56" s="114">
        <v>6769</v>
      </c>
      <c r="G56" s="114">
        <v>6606</v>
      </c>
      <c r="H56" s="140">
        <v>6478</v>
      </c>
      <c r="I56" s="115">
        <v>-30</v>
      </c>
      <c r="J56" s="116">
        <v>-0.46310589688175363</v>
      </c>
    </row>
    <row r="57" spans="1:12" s="110" customFormat="1" ht="13.5" customHeight="1" x14ac:dyDescent="0.2">
      <c r="A57" s="142"/>
      <c r="B57" s="124" t="s">
        <v>117</v>
      </c>
      <c r="C57" s="125">
        <v>26.560364464692483</v>
      </c>
      <c r="D57" s="143">
        <v>2332</v>
      </c>
      <c r="E57" s="144">
        <v>2358</v>
      </c>
      <c r="F57" s="144">
        <v>2362</v>
      </c>
      <c r="G57" s="144">
        <v>2234</v>
      </c>
      <c r="H57" s="145">
        <v>2204</v>
      </c>
      <c r="I57" s="143">
        <v>128</v>
      </c>
      <c r="J57" s="146">
        <v>5.8076225045372052</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72547</v>
      </c>
      <c r="E12" s="236">
        <v>72996</v>
      </c>
      <c r="F12" s="114">
        <v>73264</v>
      </c>
      <c r="G12" s="114">
        <v>71840</v>
      </c>
      <c r="H12" s="140">
        <v>72713</v>
      </c>
      <c r="I12" s="115">
        <v>-166</v>
      </c>
      <c r="J12" s="116">
        <v>-0.22829480285506032</v>
      </c>
    </row>
    <row r="13" spans="1:15" s="110" customFormat="1" ht="12" customHeight="1" x14ac:dyDescent="0.2">
      <c r="A13" s="118" t="s">
        <v>105</v>
      </c>
      <c r="B13" s="119" t="s">
        <v>106</v>
      </c>
      <c r="C13" s="113">
        <v>50.984878768246794</v>
      </c>
      <c r="D13" s="115">
        <v>36988</v>
      </c>
      <c r="E13" s="114">
        <v>37213</v>
      </c>
      <c r="F13" s="114">
        <v>37495</v>
      </c>
      <c r="G13" s="114">
        <v>36568</v>
      </c>
      <c r="H13" s="140">
        <v>37054</v>
      </c>
      <c r="I13" s="115">
        <v>-66</v>
      </c>
      <c r="J13" s="116">
        <v>-0.17811842176283263</v>
      </c>
    </row>
    <row r="14" spans="1:15" s="110" customFormat="1" ht="12" customHeight="1" x14ac:dyDescent="0.2">
      <c r="A14" s="118"/>
      <c r="B14" s="119" t="s">
        <v>107</v>
      </c>
      <c r="C14" s="113">
        <v>49.015121231753206</v>
      </c>
      <c r="D14" s="115">
        <v>35559</v>
      </c>
      <c r="E14" s="114">
        <v>35783</v>
      </c>
      <c r="F14" s="114">
        <v>35769</v>
      </c>
      <c r="G14" s="114">
        <v>35272</v>
      </c>
      <c r="H14" s="140">
        <v>35659</v>
      </c>
      <c r="I14" s="115">
        <v>-100</v>
      </c>
      <c r="J14" s="116">
        <v>-0.28043411200538432</v>
      </c>
    </row>
    <row r="15" spans="1:15" s="110" customFormat="1" ht="12" customHeight="1" x14ac:dyDescent="0.2">
      <c r="A15" s="118" t="s">
        <v>105</v>
      </c>
      <c r="B15" s="121" t="s">
        <v>108</v>
      </c>
      <c r="C15" s="113">
        <v>12.120418487325457</v>
      </c>
      <c r="D15" s="115">
        <v>8793</v>
      </c>
      <c r="E15" s="114">
        <v>9228</v>
      </c>
      <c r="F15" s="114">
        <v>9308</v>
      </c>
      <c r="G15" s="114">
        <v>8672</v>
      </c>
      <c r="H15" s="140">
        <v>8948</v>
      </c>
      <c r="I15" s="115">
        <v>-155</v>
      </c>
      <c r="J15" s="116">
        <v>-1.7322306660706304</v>
      </c>
    </row>
    <row r="16" spans="1:15" s="110" customFormat="1" ht="12" customHeight="1" x14ac:dyDescent="0.2">
      <c r="A16" s="118"/>
      <c r="B16" s="121" t="s">
        <v>109</v>
      </c>
      <c r="C16" s="113">
        <v>67.558961776503509</v>
      </c>
      <c r="D16" s="115">
        <v>49012</v>
      </c>
      <c r="E16" s="114">
        <v>49093</v>
      </c>
      <c r="F16" s="114">
        <v>49354</v>
      </c>
      <c r="G16" s="114">
        <v>48772</v>
      </c>
      <c r="H16" s="140">
        <v>49544</v>
      </c>
      <c r="I16" s="115">
        <v>-532</v>
      </c>
      <c r="J16" s="116">
        <v>-1.0737929920878411</v>
      </c>
    </row>
    <row r="17" spans="1:10" s="110" customFormat="1" ht="12" customHeight="1" x14ac:dyDescent="0.2">
      <c r="A17" s="118"/>
      <c r="B17" s="121" t="s">
        <v>110</v>
      </c>
      <c r="C17" s="113">
        <v>19.037313741436584</v>
      </c>
      <c r="D17" s="115">
        <v>13811</v>
      </c>
      <c r="E17" s="114">
        <v>13770</v>
      </c>
      <c r="F17" s="114">
        <v>13727</v>
      </c>
      <c r="G17" s="114">
        <v>13522</v>
      </c>
      <c r="H17" s="140">
        <v>13352</v>
      </c>
      <c r="I17" s="115">
        <v>459</v>
      </c>
      <c r="J17" s="116">
        <v>3.437687237866986</v>
      </c>
    </row>
    <row r="18" spans="1:10" s="110" customFormat="1" ht="12" customHeight="1" x14ac:dyDescent="0.2">
      <c r="A18" s="120"/>
      <c r="B18" s="121" t="s">
        <v>111</v>
      </c>
      <c r="C18" s="113">
        <v>1.2833059947344481</v>
      </c>
      <c r="D18" s="115">
        <v>931</v>
      </c>
      <c r="E18" s="114">
        <v>905</v>
      </c>
      <c r="F18" s="114">
        <v>875</v>
      </c>
      <c r="G18" s="114">
        <v>874</v>
      </c>
      <c r="H18" s="140">
        <v>869</v>
      </c>
      <c r="I18" s="115">
        <v>62</v>
      </c>
      <c r="J18" s="116">
        <v>7.1346375143843499</v>
      </c>
    </row>
    <row r="19" spans="1:10" s="110" customFormat="1" ht="12" customHeight="1" x14ac:dyDescent="0.2">
      <c r="A19" s="120"/>
      <c r="B19" s="121" t="s">
        <v>112</v>
      </c>
      <c r="C19" s="113">
        <v>0.35425310488373057</v>
      </c>
      <c r="D19" s="115">
        <v>257</v>
      </c>
      <c r="E19" s="114">
        <v>228</v>
      </c>
      <c r="F19" s="114">
        <v>220</v>
      </c>
      <c r="G19" s="114">
        <v>209</v>
      </c>
      <c r="H19" s="140">
        <v>222</v>
      </c>
      <c r="I19" s="115">
        <v>35</v>
      </c>
      <c r="J19" s="116">
        <v>15.765765765765765</v>
      </c>
    </row>
    <row r="20" spans="1:10" s="110" customFormat="1" ht="12" customHeight="1" x14ac:dyDescent="0.2">
      <c r="A20" s="118" t="s">
        <v>113</v>
      </c>
      <c r="B20" s="119" t="s">
        <v>181</v>
      </c>
      <c r="C20" s="113">
        <v>73.8776241608888</v>
      </c>
      <c r="D20" s="115">
        <v>53596</v>
      </c>
      <c r="E20" s="114">
        <v>53990</v>
      </c>
      <c r="F20" s="114">
        <v>54367</v>
      </c>
      <c r="G20" s="114">
        <v>53055</v>
      </c>
      <c r="H20" s="140">
        <v>54004</v>
      </c>
      <c r="I20" s="115">
        <v>-408</v>
      </c>
      <c r="J20" s="116">
        <v>-0.75549959262276867</v>
      </c>
    </row>
    <row r="21" spans="1:10" s="110" customFormat="1" ht="12" customHeight="1" x14ac:dyDescent="0.2">
      <c r="A21" s="118"/>
      <c r="B21" s="119" t="s">
        <v>182</v>
      </c>
      <c r="C21" s="113">
        <v>26.122375839111196</v>
      </c>
      <c r="D21" s="115">
        <v>18951</v>
      </c>
      <c r="E21" s="114">
        <v>19006</v>
      </c>
      <c r="F21" s="114">
        <v>18897</v>
      </c>
      <c r="G21" s="114">
        <v>18785</v>
      </c>
      <c r="H21" s="140">
        <v>18709</v>
      </c>
      <c r="I21" s="115">
        <v>242</v>
      </c>
      <c r="J21" s="116">
        <v>1.2934951093056817</v>
      </c>
    </row>
    <row r="22" spans="1:10" s="110" customFormat="1" ht="12" customHeight="1" x14ac:dyDescent="0.2">
      <c r="A22" s="118" t="s">
        <v>113</v>
      </c>
      <c r="B22" s="119" t="s">
        <v>116</v>
      </c>
      <c r="C22" s="113">
        <v>80.820709333259813</v>
      </c>
      <c r="D22" s="115">
        <v>58633</v>
      </c>
      <c r="E22" s="114">
        <v>59068</v>
      </c>
      <c r="F22" s="114">
        <v>59110</v>
      </c>
      <c r="G22" s="114">
        <v>58014</v>
      </c>
      <c r="H22" s="140">
        <v>58932</v>
      </c>
      <c r="I22" s="115">
        <v>-299</v>
      </c>
      <c r="J22" s="116">
        <v>-0.50736442000950244</v>
      </c>
    </row>
    <row r="23" spans="1:10" s="110" customFormat="1" ht="12" customHeight="1" x14ac:dyDescent="0.2">
      <c r="A23" s="118"/>
      <c r="B23" s="119" t="s">
        <v>117</v>
      </c>
      <c r="C23" s="113">
        <v>19.110369829214164</v>
      </c>
      <c r="D23" s="115">
        <v>13864</v>
      </c>
      <c r="E23" s="114">
        <v>13889</v>
      </c>
      <c r="F23" s="114">
        <v>14111</v>
      </c>
      <c r="G23" s="114">
        <v>13781</v>
      </c>
      <c r="H23" s="140">
        <v>13732</v>
      </c>
      <c r="I23" s="115">
        <v>132</v>
      </c>
      <c r="J23" s="116">
        <v>0.96125837459947572</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4771610</v>
      </c>
      <c r="E25" s="236">
        <v>4787170</v>
      </c>
      <c r="F25" s="236">
        <v>4810078</v>
      </c>
      <c r="G25" s="236">
        <v>4748861</v>
      </c>
      <c r="H25" s="241">
        <v>4734763</v>
      </c>
      <c r="I25" s="235">
        <v>36847</v>
      </c>
      <c r="J25" s="116">
        <v>0.77822269034374059</v>
      </c>
    </row>
    <row r="26" spans="1:10" s="110" customFormat="1" ht="12" customHeight="1" x14ac:dyDescent="0.2">
      <c r="A26" s="118" t="s">
        <v>105</v>
      </c>
      <c r="B26" s="119" t="s">
        <v>106</v>
      </c>
      <c r="C26" s="113">
        <v>54.755438939896599</v>
      </c>
      <c r="D26" s="115">
        <v>2612716</v>
      </c>
      <c r="E26" s="114">
        <v>2621461</v>
      </c>
      <c r="F26" s="114">
        <v>2643471</v>
      </c>
      <c r="G26" s="114">
        <v>2610263</v>
      </c>
      <c r="H26" s="140">
        <v>2600148</v>
      </c>
      <c r="I26" s="115">
        <v>12568</v>
      </c>
      <c r="J26" s="116">
        <v>0.48335710121116182</v>
      </c>
    </row>
    <row r="27" spans="1:10" s="110" customFormat="1" ht="12" customHeight="1" x14ac:dyDescent="0.2">
      <c r="A27" s="118"/>
      <c r="B27" s="119" t="s">
        <v>107</v>
      </c>
      <c r="C27" s="113">
        <v>45.244561060103401</v>
      </c>
      <c r="D27" s="115">
        <v>2158894</v>
      </c>
      <c r="E27" s="114">
        <v>2165709</v>
      </c>
      <c r="F27" s="114">
        <v>2166607</v>
      </c>
      <c r="G27" s="114">
        <v>2138598</v>
      </c>
      <c r="H27" s="140">
        <v>2134615</v>
      </c>
      <c r="I27" s="115">
        <v>24279</v>
      </c>
      <c r="J27" s="116">
        <v>1.1373947995305944</v>
      </c>
    </row>
    <row r="28" spans="1:10" s="110" customFormat="1" ht="12" customHeight="1" x14ac:dyDescent="0.2">
      <c r="A28" s="118" t="s">
        <v>105</v>
      </c>
      <c r="B28" s="121" t="s">
        <v>108</v>
      </c>
      <c r="C28" s="113">
        <v>10.767833079400873</v>
      </c>
      <c r="D28" s="115">
        <v>513799</v>
      </c>
      <c r="E28" s="114">
        <v>532642</v>
      </c>
      <c r="F28" s="114">
        <v>543419</v>
      </c>
      <c r="G28" s="114">
        <v>507934</v>
      </c>
      <c r="H28" s="140">
        <v>518807</v>
      </c>
      <c r="I28" s="115">
        <v>-5008</v>
      </c>
      <c r="J28" s="116">
        <v>-0.96529152459392409</v>
      </c>
    </row>
    <row r="29" spans="1:10" s="110" customFormat="1" ht="12" customHeight="1" x14ac:dyDescent="0.2">
      <c r="A29" s="118"/>
      <c r="B29" s="121" t="s">
        <v>109</v>
      </c>
      <c r="C29" s="113">
        <v>67.805185251938028</v>
      </c>
      <c r="D29" s="115">
        <v>3235399</v>
      </c>
      <c r="E29" s="114">
        <v>3241393</v>
      </c>
      <c r="F29" s="114">
        <v>3261441</v>
      </c>
      <c r="G29" s="114">
        <v>3252239</v>
      </c>
      <c r="H29" s="140">
        <v>3244515</v>
      </c>
      <c r="I29" s="115">
        <v>-9116</v>
      </c>
      <c r="J29" s="116">
        <v>-0.28096649268072421</v>
      </c>
    </row>
    <row r="30" spans="1:10" s="110" customFormat="1" ht="12" customHeight="1" x14ac:dyDescent="0.2">
      <c r="A30" s="118"/>
      <c r="B30" s="121" t="s">
        <v>110</v>
      </c>
      <c r="C30" s="113">
        <v>20.216803133533546</v>
      </c>
      <c r="D30" s="115">
        <v>964667</v>
      </c>
      <c r="E30" s="114">
        <v>955722</v>
      </c>
      <c r="F30" s="114">
        <v>948849</v>
      </c>
      <c r="G30" s="114">
        <v>934240</v>
      </c>
      <c r="H30" s="140">
        <v>919289</v>
      </c>
      <c r="I30" s="115">
        <v>45378</v>
      </c>
      <c r="J30" s="116">
        <v>4.9362061332181719</v>
      </c>
    </row>
    <row r="31" spans="1:10" s="110" customFormat="1" ht="12" customHeight="1" x14ac:dyDescent="0.2">
      <c r="A31" s="120"/>
      <c r="B31" s="121" t="s">
        <v>111</v>
      </c>
      <c r="C31" s="113">
        <v>1.2101575778406031</v>
      </c>
      <c r="D31" s="115">
        <v>57744</v>
      </c>
      <c r="E31" s="114">
        <v>57413</v>
      </c>
      <c r="F31" s="114">
        <v>56369</v>
      </c>
      <c r="G31" s="114">
        <v>54448</v>
      </c>
      <c r="H31" s="140">
        <v>52152</v>
      </c>
      <c r="I31" s="115">
        <v>5592</v>
      </c>
      <c r="J31" s="116">
        <v>10.722503451449608</v>
      </c>
    </row>
    <row r="32" spans="1:10" s="110" customFormat="1" ht="12" customHeight="1" x14ac:dyDescent="0.2">
      <c r="A32" s="120"/>
      <c r="B32" s="121" t="s">
        <v>112</v>
      </c>
      <c r="C32" s="113">
        <v>0.35811811946072708</v>
      </c>
      <c r="D32" s="115">
        <v>17088</v>
      </c>
      <c r="E32" s="114">
        <v>16365</v>
      </c>
      <c r="F32" s="114">
        <v>16815</v>
      </c>
      <c r="G32" s="114">
        <v>14565</v>
      </c>
      <c r="H32" s="140">
        <v>13630</v>
      </c>
      <c r="I32" s="115">
        <v>3458</v>
      </c>
      <c r="J32" s="116">
        <v>25.370506236243582</v>
      </c>
    </row>
    <row r="33" spans="1:10" s="110" customFormat="1" ht="12" customHeight="1" x14ac:dyDescent="0.2">
      <c r="A33" s="118" t="s">
        <v>113</v>
      </c>
      <c r="B33" s="119" t="s">
        <v>181</v>
      </c>
      <c r="C33" s="113">
        <v>73.582878734850496</v>
      </c>
      <c r="D33" s="115">
        <v>3511088</v>
      </c>
      <c r="E33" s="114">
        <v>3527016</v>
      </c>
      <c r="F33" s="114">
        <v>3559535</v>
      </c>
      <c r="G33" s="114">
        <v>3510080</v>
      </c>
      <c r="H33" s="140">
        <v>3507450</v>
      </c>
      <c r="I33" s="115">
        <v>3638</v>
      </c>
      <c r="J33" s="116">
        <v>0.10372207729261999</v>
      </c>
    </row>
    <row r="34" spans="1:10" s="110" customFormat="1" ht="12" customHeight="1" x14ac:dyDescent="0.2">
      <c r="A34" s="118"/>
      <c r="B34" s="119" t="s">
        <v>182</v>
      </c>
      <c r="C34" s="113">
        <v>26.4171212651495</v>
      </c>
      <c r="D34" s="115">
        <v>1260522</v>
      </c>
      <c r="E34" s="114">
        <v>1260154</v>
      </c>
      <c r="F34" s="114">
        <v>1250543</v>
      </c>
      <c r="G34" s="114">
        <v>1238781</v>
      </c>
      <c r="H34" s="140">
        <v>1227313</v>
      </c>
      <c r="I34" s="115">
        <v>33209</v>
      </c>
      <c r="J34" s="116">
        <v>2.7058297272170995</v>
      </c>
    </row>
    <row r="35" spans="1:10" s="110" customFormat="1" ht="12" customHeight="1" x14ac:dyDescent="0.2">
      <c r="A35" s="118" t="s">
        <v>113</v>
      </c>
      <c r="B35" s="119" t="s">
        <v>116</v>
      </c>
      <c r="C35" s="113">
        <v>83.061461435448408</v>
      </c>
      <c r="D35" s="115">
        <v>3963369</v>
      </c>
      <c r="E35" s="114">
        <v>3986837</v>
      </c>
      <c r="F35" s="114">
        <v>4000508</v>
      </c>
      <c r="G35" s="114">
        <v>3955209</v>
      </c>
      <c r="H35" s="140">
        <v>3956907</v>
      </c>
      <c r="I35" s="115">
        <v>6462</v>
      </c>
      <c r="J35" s="116">
        <v>0.16330937269943419</v>
      </c>
    </row>
    <row r="36" spans="1:10" s="110" customFormat="1" ht="12" customHeight="1" x14ac:dyDescent="0.2">
      <c r="A36" s="118"/>
      <c r="B36" s="119" t="s">
        <v>117</v>
      </c>
      <c r="C36" s="113">
        <v>16.902533945565544</v>
      </c>
      <c r="D36" s="115">
        <v>806523</v>
      </c>
      <c r="E36" s="114">
        <v>798717</v>
      </c>
      <c r="F36" s="114">
        <v>807980</v>
      </c>
      <c r="G36" s="114">
        <v>791952</v>
      </c>
      <c r="H36" s="140">
        <v>776167</v>
      </c>
      <c r="I36" s="115">
        <v>30356</v>
      </c>
      <c r="J36" s="116">
        <v>3.911013995699379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55032</v>
      </c>
      <c r="E64" s="236">
        <v>55096</v>
      </c>
      <c r="F64" s="236">
        <v>55306</v>
      </c>
      <c r="G64" s="236">
        <v>54503</v>
      </c>
      <c r="H64" s="140">
        <v>54284</v>
      </c>
      <c r="I64" s="115">
        <v>748</v>
      </c>
      <c r="J64" s="116">
        <v>1.3779382506816005</v>
      </c>
    </row>
    <row r="65" spans="1:12" s="110" customFormat="1" ht="12" customHeight="1" x14ac:dyDescent="0.2">
      <c r="A65" s="118" t="s">
        <v>105</v>
      </c>
      <c r="B65" s="119" t="s">
        <v>106</v>
      </c>
      <c r="C65" s="113">
        <v>56.579808111644134</v>
      </c>
      <c r="D65" s="235">
        <v>31137</v>
      </c>
      <c r="E65" s="236">
        <v>31152</v>
      </c>
      <c r="F65" s="236">
        <v>31408</v>
      </c>
      <c r="G65" s="236">
        <v>30981</v>
      </c>
      <c r="H65" s="140">
        <v>30789</v>
      </c>
      <c r="I65" s="115">
        <v>348</v>
      </c>
      <c r="J65" s="116">
        <v>1.1302737990840885</v>
      </c>
    </row>
    <row r="66" spans="1:12" s="110" customFormat="1" ht="12" customHeight="1" x14ac:dyDescent="0.2">
      <c r="A66" s="118"/>
      <c r="B66" s="119" t="s">
        <v>107</v>
      </c>
      <c r="C66" s="113">
        <v>43.420191888355866</v>
      </c>
      <c r="D66" s="235">
        <v>23895</v>
      </c>
      <c r="E66" s="236">
        <v>23944</v>
      </c>
      <c r="F66" s="236">
        <v>23898</v>
      </c>
      <c r="G66" s="236">
        <v>23522</v>
      </c>
      <c r="H66" s="140">
        <v>23495</v>
      </c>
      <c r="I66" s="115">
        <v>400</v>
      </c>
      <c r="J66" s="116">
        <v>1.7024898914662694</v>
      </c>
    </row>
    <row r="67" spans="1:12" s="110" customFormat="1" ht="12" customHeight="1" x14ac:dyDescent="0.2">
      <c r="A67" s="118" t="s">
        <v>105</v>
      </c>
      <c r="B67" s="121" t="s">
        <v>108</v>
      </c>
      <c r="C67" s="113">
        <v>11.533289722343364</v>
      </c>
      <c r="D67" s="235">
        <v>6347</v>
      </c>
      <c r="E67" s="236">
        <v>6616</v>
      </c>
      <c r="F67" s="236">
        <v>6679</v>
      </c>
      <c r="G67" s="236">
        <v>6243</v>
      </c>
      <c r="H67" s="140">
        <v>6320</v>
      </c>
      <c r="I67" s="115">
        <v>27</v>
      </c>
      <c r="J67" s="116">
        <v>0.42721518987341772</v>
      </c>
    </row>
    <row r="68" spans="1:12" s="110" customFormat="1" ht="12" customHeight="1" x14ac:dyDescent="0.2">
      <c r="A68" s="118"/>
      <c r="B68" s="121" t="s">
        <v>109</v>
      </c>
      <c r="C68" s="113">
        <v>70.206425352522174</v>
      </c>
      <c r="D68" s="235">
        <v>38636</v>
      </c>
      <c r="E68" s="236">
        <v>38489</v>
      </c>
      <c r="F68" s="236">
        <v>38646</v>
      </c>
      <c r="G68" s="236">
        <v>38406</v>
      </c>
      <c r="H68" s="140">
        <v>38302</v>
      </c>
      <c r="I68" s="115">
        <v>334</v>
      </c>
      <c r="J68" s="116">
        <v>0.87201712704297429</v>
      </c>
    </row>
    <row r="69" spans="1:12" s="110" customFormat="1" ht="12" customHeight="1" x14ac:dyDescent="0.2">
      <c r="A69" s="118"/>
      <c r="B69" s="121" t="s">
        <v>110</v>
      </c>
      <c r="C69" s="113">
        <v>17.130033435092312</v>
      </c>
      <c r="D69" s="235">
        <v>9427</v>
      </c>
      <c r="E69" s="236">
        <v>9386</v>
      </c>
      <c r="F69" s="236">
        <v>9378</v>
      </c>
      <c r="G69" s="236">
        <v>9273</v>
      </c>
      <c r="H69" s="140">
        <v>9087</v>
      </c>
      <c r="I69" s="115">
        <v>340</v>
      </c>
      <c r="J69" s="116">
        <v>3.7416088918234842</v>
      </c>
    </row>
    <row r="70" spans="1:12" s="110" customFormat="1" ht="12" customHeight="1" x14ac:dyDescent="0.2">
      <c r="A70" s="120"/>
      <c r="B70" s="121" t="s">
        <v>111</v>
      </c>
      <c r="C70" s="113">
        <v>1.1302514900421572</v>
      </c>
      <c r="D70" s="235">
        <v>622</v>
      </c>
      <c r="E70" s="236">
        <v>605</v>
      </c>
      <c r="F70" s="236">
        <v>603</v>
      </c>
      <c r="G70" s="236">
        <v>581</v>
      </c>
      <c r="H70" s="140">
        <v>575</v>
      </c>
      <c r="I70" s="115">
        <v>47</v>
      </c>
      <c r="J70" s="116">
        <v>8.1739130434782616</v>
      </c>
    </row>
    <row r="71" spans="1:12" s="110" customFormat="1" ht="12" customHeight="1" x14ac:dyDescent="0.2">
      <c r="A71" s="120"/>
      <c r="B71" s="121" t="s">
        <v>112</v>
      </c>
      <c r="C71" s="113">
        <v>0.36342491641226921</v>
      </c>
      <c r="D71" s="235">
        <v>200</v>
      </c>
      <c r="E71" s="236">
        <v>180</v>
      </c>
      <c r="F71" s="236">
        <v>178</v>
      </c>
      <c r="G71" s="236">
        <v>166</v>
      </c>
      <c r="H71" s="140">
        <v>164</v>
      </c>
      <c r="I71" s="115">
        <v>36</v>
      </c>
      <c r="J71" s="116">
        <v>21.951219512195124</v>
      </c>
    </row>
    <row r="72" spans="1:12" s="110" customFormat="1" ht="12" customHeight="1" x14ac:dyDescent="0.2">
      <c r="A72" s="118" t="s">
        <v>113</v>
      </c>
      <c r="B72" s="119" t="s">
        <v>181</v>
      </c>
      <c r="C72" s="113">
        <v>76.61178950428841</v>
      </c>
      <c r="D72" s="235">
        <v>42161</v>
      </c>
      <c r="E72" s="236">
        <v>42225</v>
      </c>
      <c r="F72" s="236">
        <v>42542</v>
      </c>
      <c r="G72" s="236">
        <v>41827</v>
      </c>
      <c r="H72" s="140">
        <v>41722</v>
      </c>
      <c r="I72" s="115">
        <v>439</v>
      </c>
      <c r="J72" s="116">
        <v>1.0522026748478022</v>
      </c>
    </row>
    <row r="73" spans="1:12" s="110" customFormat="1" ht="12" customHeight="1" x14ac:dyDescent="0.2">
      <c r="A73" s="118"/>
      <c r="B73" s="119" t="s">
        <v>182</v>
      </c>
      <c r="C73" s="113">
        <v>23.388210495711586</v>
      </c>
      <c r="D73" s="115">
        <v>12871</v>
      </c>
      <c r="E73" s="114">
        <v>12871</v>
      </c>
      <c r="F73" s="114">
        <v>12764</v>
      </c>
      <c r="G73" s="114">
        <v>12676</v>
      </c>
      <c r="H73" s="140">
        <v>12562</v>
      </c>
      <c r="I73" s="115">
        <v>309</v>
      </c>
      <c r="J73" s="116">
        <v>2.4597993950007959</v>
      </c>
    </row>
    <row r="74" spans="1:12" s="110" customFormat="1" ht="12" customHeight="1" x14ac:dyDescent="0.2">
      <c r="A74" s="118" t="s">
        <v>113</v>
      </c>
      <c r="B74" s="119" t="s">
        <v>116</v>
      </c>
      <c r="C74" s="113">
        <v>71.378470707951735</v>
      </c>
      <c r="D74" s="115">
        <v>39281</v>
      </c>
      <c r="E74" s="114">
        <v>39513</v>
      </c>
      <c r="F74" s="114">
        <v>39633</v>
      </c>
      <c r="G74" s="114">
        <v>39151</v>
      </c>
      <c r="H74" s="140">
        <v>39202</v>
      </c>
      <c r="I74" s="115">
        <v>79</v>
      </c>
      <c r="J74" s="116">
        <v>0.2015203305953778</v>
      </c>
    </row>
    <row r="75" spans="1:12" s="110" customFormat="1" ht="12" customHeight="1" x14ac:dyDescent="0.2">
      <c r="A75" s="142"/>
      <c r="B75" s="124" t="s">
        <v>117</v>
      </c>
      <c r="C75" s="125">
        <v>28.545210059601686</v>
      </c>
      <c r="D75" s="143">
        <v>15709</v>
      </c>
      <c r="E75" s="144">
        <v>15539</v>
      </c>
      <c r="F75" s="144">
        <v>15627</v>
      </c>
      <c r="G75" s="144">
        <v>15309</v>
      </c>
      <c r="H75" s="145">
        <v>15042</v>
      </c>
      <c r="I75" s="143">
        <v>667</v>
      </c>
      <c r="J75" s="146">
        <v>4.4342507645259941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72547</v>
      </c>
      <c r="G11" s="114">
        <v>72996</v>
      </c>
      <c r="H11" s="114">
        <v>73264</v>
      </c>
      <c r="I11" s="114">
        <v>71840</v>
      </c>
      <c r="J11" s="140">
        <v>72713</v>
      </c>
      <c r="K11" s="114">
        <v>-166</v>
      </c>
      <c r="L11" s="116">
        <v>-0.22829480285506032</v>
      </c>
    </row>
    <row r="12" spans="1:17" s="110" customFormat="1" ht="24.95" customHeight="1" x14ac:dyDescent="0.2">
      <c r="A12" s="604" t="s">
        <v>185</v>
      </c>
      <c r="B12" s="605"/>
      <c r="C12" s="605"/>
      <c r="D12" s="606"/>
      <c r="E12" s="113">
        <v>50.984878768246794</v>
      </c>
      <c r="F12" s="115">
        <v>36988</v>
      </c>
      <c r="G12" s="114">
        <v>37213</v>
      </c>
      <c r="H12" s="114">
        <v>37495</v>
      </c>
      <c r="I12" s="114">
        <v>36568</v>
      </c>
      <c r="J12" s="140">
        <v>37054</v>
      </c>
      <c r="K12" s="114">
        <v>-66</v>
      </c>
      <c r="L12" s="116">
        <v>-0.17811842176283263</v>
      </c>
    </row>
    <row r="13" spans="1:17" s="110" customFormat="1" ht="15" customHeight="1" x14ac:dyDescent="0.2">
      <c r="A13" s="120"/>
      <c r="B13" s="612" t="s">
        <v>107</v>
      </c>
      <c r="C13" s="612"/>
      <c r="E13" s="113">
        <v>49.015121231753206</v>
      </c>
      <c r="F13" s="115">
        <v>35559</v>
      </c>
      <c r="G13" s="114">
        <v>35783</v>
      </c>
      <c r="H13" s="114">
        <v>35769</v>
      </c>
      <c r="I13" s="114">
        <v>35272</v>
      </c>
      <c r="J13" s="140">
        <v>35659</v>
      </c>
      <c r="K13" s="114">
        <v>-100</v>
      </c>
      <c r="L13" s="116">
        <v>-0.28043411200538432</v>
      </c>
    </row>
    <row r="14" spans="1:17" s="110" customFormat="1" ht="24.95" customHeight="1" x14ac:dyDescent="0.2">
      <c r="A14" s="604" t="s">
        <v>186</v>
      </c>
      <c r="B14" s="605"/>
      <c r="C14" s="605"/>
      <c r="D14" s="606"/>
      <c r="E14" s="113">
        <v>12.120418487325457</v>
      </c>
      <c r="F14" s="115">
        <v>8793</v>
      </c>
      <c r="G14" s="114">
        <v>9228</v>
      </c>
      <c r="H14" s="114">
        <v>9308</v>
      </c>
      <c r="I14" s="114">
        <v>8672</v>
      </c>
      <c r="J14" s="140">
        <v>8948</v>
      </c>
      <c r="K14" s="114">
        <v>-155</v>
      </c>
      <c r="L14" s="116">
        <v>-1.7322306660706304</v>
      </c>
    </row>
    <row r="15" spans="1:17" s="110" customFormat="1" ht="15" customHeight="1" x14ac:dyDescent="0.2">
      <c r="A15" s="120"/>
      <c r="B15" s="119"/>
      <c r="C15" s="258" t="s">
        <v>106</v>
      </c>
      <c r="E15" s="113">
        <v>50.403730239963608</v>
      </c>
      <c r="F15" s="115">
        <v>4432</v>
      </c>
      <c r="G15" s="114">
        <v>4665</v>
      </c>
      <c r="H15" s="114">
        <v>4784</v>
      </c>
      <c r="I15" s="114">
        <v>4451</v>
      </c>
      <c r="J15" s="140">
        <v>4592</v>
      </c>
      <c r="K15" s="114">
        <v>-160</v>
      </c>
      <c r="L15" s="116">
        <v>-3.484320557491289</v>
      </c>
    </row>
    <row r="16" spans="1:17" s="110" customFormat="1" ht="15" customHeight="1" x14ac:dyDescent="0.2">
      <c r="A16" s="120"/>
      <c r="B16" s="119"/>
      <c r="C16" s="258" t="s">
        <v>107</v>
      </c>
      <c r="E16" s="113">
        <v>49.596269760036392</v>
      </c>
      <c r="F16" s="115">
        <v>4361</v>
      </c>
      <c r="G16" s="114">
        <v>4563</v>
      </c>
      <c r="H16" s="114">
        <v>4524</v>
      </c>
      <c r="I16" s="114">
        <v>4221</v>
      </c>
      <c r="J16" s="140">
        <v>4356</v>
      </c>
      <c r="K16" s="114">
        <v>5</v>
      </c>
      <c r="L16" s="116">
        <v>0.1147842056932966</v>
      </c>
    </row>
    <row r="17" spans="1:12" s="110" customFormat="1" ht="15" customHeight="1" x14ac:dyDescent="0.2">
      <c r="A17" s="120"/>
      <c r="B17" s="121" t="s">
        <v>109</v>
      </c>
      <c r="C17" s="258"/>
      <c r="E17" s="113">
        <v>67.558961776503509</v>
      </c>
      <c r="F17" s="115">
        <v>49012</v>
      </c>
      <c r="G17" s="114">
        <v>49093</v>
      </c>
      <c r="H17" s="114">
        <v>49354</v>
      </c>
      <c r="I17" s="114">
        <v>48772</v>
      </c>
      <c r="J17" s="140">
        <v>49544</v>
      </c>
      <c r="K17" s="114">
        <v>-532</v>
      </c>
      <c r="L17" s="116">
        <v>-1.0737929920878411</v>
      </c>
    </row>
    <row r="18" spans="1:12" s="110" customFormat="1" ht="15" customHeight="1" x14ac:dyDescent="0.2">
      <c r="A18" s="120"/>
      <c r="B18" s="119"/>
      <c r="C18" s="258" t="s">
        <v>106</v>
      </c>
      <c r="E18" s="113">
        <v>51.099730678201254</v>
      </c>
      <c r="F18" s="115">
        <v>25045</v>
      </c>
      <c r="G18" s="114">
        <v>25070</v>
      </c>
      <c r="H18" s="114">
        <v>25271</v>
      </c>
      <c r="I18" s="114">
        <v>24774</v>
      </c>
      <c r="J18" s="140">
        <v>25209</v>
      </c>
      <c r="K18" s="114">
        <v>-164</v>
      </c>
      <c r="L18" s="116">
        <v>-0.65056130746955454</v>
      </c>
    </row>
    <row r="19" spans="1:12" s="110" customFormat="1" ht="15" customHeight="1" x14ac:dyDescent="0.2">
      <c r="A19" s="120"/>
      <c r="B19" s="119"/>
      <c r="C19" s="258" t="s">
        <v>107</v>
      </c>
      <c r="E19" s="113">
        <v>48.900269321798746</v>
      </c>
      <c r="F19" s="115">
        <v>23967</v>
      </c>
      <c r="G19" s="114">
        <v>24023</v>
      </c>
      <c r="H19" s="114">
        <v>24083</v>
      </c>
      <c r="I19" s="114">
        <v>23998</v>
      </c>
      <c r="J19" s="140">
        <v>24335</v>
      </c>
      <c r="K19" s="114">
        <v>-368</v>
      </c>
      <c r="L19" s="116">
        <v>-1.5122251900554757</v>
      </c>
    </row>
    <row r="20" spans="1:12" s="110" customFormat="1" ht="15" customHeight="1" x14ac:dyDescent="0.2">
      <c r="A20" s="120"/>
      <c r="B20" s="121" t="s">
        <v>110</v>
      </c>
      <c r="C20" s="258"/>
      <c r="E20" s="113">
        <v>19.037313741436584</v>
      </c>
      <c r="F20" s="115">
        <v>13811</v>
      </c>
      <c r="G20" s="114">
        <v>13770</v>
      </c>
      <c r="H20" s="114">
        <v>13727</v>
      </c>
      <c r="I20" s="114">
        <v>13522</v>
      </c>
      <c r="J20" s="140">
        <v>13352</v>
      </c>
      <c r="K20" s="114">
        <v>459</v>
      </c>
      <c r="L20" s="116">
        <v>3.437687237866986</v>
      </c>
    </row>
    <row r="21" spans="1:12" s="110" customFormat="1" ht="15" customHeight="1" x14ac:dyDescent="0.2">
      <c r="A21" s="120"/>
      <c r="B21" s="119"/>
      <c r="C21" s="258" t="s">
        <v>106</v>
      </c>
      <c r="E21" s="113">
        <v>50.141191803634783</v>
      </c>
      <c r="F21" s="115">
        <v>6925</v>
      </c>
      <c r="G21" s="114">
        <v>6902</v>
      </c>
      <c r="H21" s="114">
        <v>6886</v>
      </c>
      <c r="I21" s="114">
        <v>6795</v>
      </c>
      <c r="J21" s="140">
        <v>6711</v>
      </c>
      <c r="K21" s="114">
        <v>214</v>
      </c>
      <c r="L21" s="116">
        <v>3.1887945164655043</v>
      </c>
    </row>
    <row r="22" spans="1:12" s="110" customFormat="1" ht="15" customHeight="1" x14ac:dyDescent="0.2">
      <c r="A22" s="120"/>
      <c r="B22" s="119"/>
      <c r="C22" s="258" t="s">
        <v>107</v>
      </c>
      <c r="E22" s="113">
        <v>49.858808196365217</v>
      </c>
      <c r="F22" s="115">
        <v>6886</v>
      </c>
      <c r="G22" s="114">
        <v>6868</v>
      </c>
      <c r="H22" s="114">
        <v>6841</v>
      </c>
      <c r="I22" s="114">
        <v>6727</v>
      </c>
      <c r="J22" s="140">
        <v>6641</v>
      </c>
      <c r="K22" s="114">
        <v>245</v>
      </c>
      <c r="L22" s="116">
        <v>3.6892034332178887</v>
      </c>
    </row>
    <row r="23" spans="1:12" s="110" customFormat="1" ht="15" customHeight="1" x14ac:dyDescent="0.2">
      <c r="A23" s="120"/>
      <c r="B23" s="121" t="s">
        <v>111</v>
      </c>
      <c r="C23" s="258"/>
      <c r="E23" s="113">
        <v>1.2833059947344481</v>
      </c>
      <c r="F23" s="115">
        <v>931</v>
      </c>
      <c r="G23" s="114">
        <v>905</v>
      </c>
      <c r="H23" s="114">
        <v>875</v>
      </c>
      <c r="I23" s="114">
        <v>874</v>
      </c>
      <c r="J23" s="140">
        <v>869</v>
      </c>
      <c r="K23" s="114">
        <v>62</v>
      </c>
      <c r="L23" s="116">
        <v>7.1346375143843499</v>
      </c>
    </row>
    <row r="24" spans="1:12" s="110" customFormat="1" ht="15" customHeight="1" x14ac:dyDescent="0.2">
      <c r="A24" s="120"/>
      <c r="B24" s="119"/>
      <c r="C24" s="258" t="s">
        <v>106</v>
      </c>
      <c r="E24" s="113">
        <v>62.943071965628356</v>
      </c>
      <c r="F24" s="115">
        <v>586</v>
      </c>
      <c r="G24" s="114">
        <v>576</v>
      </c>
      <c r="H24" s="114">
        <v>554</v>
      </c>
      <c r="I24" s="114">
        <v>548</v>
      </c>
      <c r="J24" s="140">
        <v>542</v>
      </c>
      <c r="K24" s="114">
        <v>44</v>
      </c>
      <c r="L24" s="116">
        <v>8.1180811808118083</v>
      </c>
    </row>
    <row r="25" spans="1:12" s="110" customFormat="1" ht="15" customHeight="1" x14ac:dyDescent="0.2">
      <c r="A25" s="120"/>
      <c r="B25" s="119"/>
      <c r="C25" s="258" t="s">
        <v>107</v>
      </c>
      <c r="E25" s="113">
        <v>37.056928034371644</v>
      </c>
      <c r="F25" s="115">
        <v>345</v>
      </c>
      <c r="G25" s="114">
        <v>329</v>
      </c>
      <c r="H25" s="114">
        <v>321</v>
      </c>
      <c r="I25" s="114">
        <v>326</v>
      </c>
      <c r="J25" s="140">
        <v>327</v>
      </c>
      <c r="K25" s="114">
        <v>18</v>
      </c>
      <c r="L25" s="116">
        <v>5.5045871559633026</v>
      </c>
    </row>
    <row r="26" spans="1:12" s="110" customFormat="1" ht="15" customHeight="1" x14ac:dyDescent="0.2">
      <c r="A26" s="120"/>
      <c r="C26" s="121" t="s">
        <v>187</v>
      </c>
      <c r="D26" s="110" t="s">
        <v>188</v>
      </c>
      <c r="E26" s="113">
        <v>0.35425310488373057</v>
      </c>
      <c r="F26" s="115">
        <v>257</v>
      </c>
      <c r="G26" s="114">
        <v>228</v>
      </c>
      <c r="H26" s="114">
        <v>220</v>
      </c>
      <c r="I26" s="114">
        <v>209</v>
      </c>
      <c r="J26" s="140">
        <v>222</v>
      </c>
      <c r="K26" s="114">
        <v>35</v>
      </c>
      <c r="L26" s="116">
        <v>15.765765765765765</v>
      </c>
    </row>
    <row r="27" spans="1:12" s="110" customFormat="1" ht="15" customHeight="1" x14ac:dyDescent="0.2">
      <c r="A27" s="120"/>
      <c r="B27" s="119"/>
      <c r="D27" s="259" t="s">
        <v>106</v>
      </c>
      <c r="E27" s="113">
        <v>55.252918287937746</v>
      </c>
      <c r="F27" s="115">
        <v>142</v>
      </c>
      <c r="G27" s="114">
        <v>124</v>
      </c>
      <c r="H27" s="114">
        <v>117</v>
      </c>
      <c r="I27" s="114">
        <v>107</v>
      </c>
      <c r="J27" s="140">
        <v>114</v>
      </c>
      <c r="K27" s="114">
        <v>28</v>
      </c>
      <c r="L27" s="116">
        <v>24.561403508771932</v>
      </c>
    </row>
    <row r="28" spans="1:12" s="110" customFormat="1" ht="15" customHeight="1" x14ac:dyDescent="0.2">
      <c r="A28" s="120"/>
      <c r="B28" s="119"/>
      <c r="D28" s="259" t="s">
        <v>107</v>
      </c>
      <c r="E28" s="113">
        <v>44.747081712062254</v>
      </c>
      <c r="F28" s="115">
        <v>115</v>
      </c>
      <c r="G28" s="114">
        <v>104</v>
      </c>
      <c r="H28" s="114">
        <v>103</v>
      </c>
      <c r="I28" s="114">
        <v>102</v>
      </c>
      <c r="J28" s="140">
        <v>108</v>
      </c>
      <c r="K28" s="114">
        <v>7</v>
      </c>
      <c r="L28" s="116">
        <v>6.4814814814814818</v>
      </c>
    </row>
    <row r="29" spans="1:12" s="110" customFormat="1" ht="24.95" customHeight="1" x14ac:dyDescent="0.2">
      <c r="A29" s="604" t="s">
        <v>189</v>
      </c>
      <c r="B29" s="605"/>
      <c r="C29" s="605"/>
      <c r="D29" s="606"/>
      <c r="E29" s="113">
        <v>80.820709333259813</v>
      </c>
      <c r="F29" s="115">
        <v>58633</v>
      </c>
      <c r="G29" s="114">
        <v>59068</v>
      </c>
      <c r="H29" s="114">
        <v>59110</v>
      </c>
      <c r="I29" s="114">
        <v>58014</v>
      </c>
      <c r="J29" s="140">
        <v>58932</v>
      </c>
      <c r="K29" s="114">
        <v>-299</v>
      </c>
      <c r="L29" s="116">
        <v>-0.50736442000950244</v>
      </c>
    </row>
    <row r="30" spans="1:12" s="110" customFormat="1" ht="15" customHeight="1" x14ac:dyDescent="0.2">
      <c r="A30" s="120"/>
      <c r="B30" s="119"/>
      <c r="C30" s="258" t="s">
        <v>106</v>
      </c>
      <c r="E30" s="113">
        <v>48.998004536694353</v>
      </c>
      <c r="F30" s="115">
        <v>28729</v>
      </c>
      <c r="G30" s="114">
        <v>28933</v>
      </c>
      <c r="H30" s="114">
        <v>28962</v>
      </c>
      <c r="I30" s="114">
        <v>28214</v>
      </c>
      <c r="J30" s="140">
        <v>28734</v>
      </c>
      <c r="K30" s="114">
        <v>-5</v>
      </c>
      <c r="L30" s="116">
        <v>-1.7400988376139764E-2</v>
      </c>
    </row>
    <row r="31" spans="1:12" s="110" customFormat="1" ht="15" customHeight="1" x14ac:dyDescent="0.2">
      <c r="A31" s="120"/>
      <c r="B31" s="119"/>
      <c r="C31" s="258" t="s">
        <v>107</v>
      </c>
      <c r="E31" s="113">
        <v>51.001995463305647</v>
      </c>
      <c r="F31" s="115">
        <v>29904</v>
      </c>
      <c r="G31" s="114">
        <v>30135</v>
      </c>
      <c r="H31" s="114">
        <v>30148</v>
      </c>
      <c r="I31" s="114">
        <v>29800</v>
      </c>
      <c r="J31" s="140">
        <v>30198</v>
      </c>
      <c r="K31" s="114">
        <v>-294</v>
      </c>
      <c r="L31" s="116">
        <v>-0.97357440890125169</v>
      </c>
    </row>
    <row r="32" spans="1:12" s="110" customFormat="1" ht="15" customHeight="1" x14ac:dyDescent="0.2">
      <c r="A32" s="120"/>
      <c r="B32" s="119" t="s">
        <v>117</v>
      </c>
      <c r="C32" s="258"/>
      <c r="E32" s="113">
        <v>19.110369829214164</v>
      </c>
      <c r="F32" s="115">
        <v>13864</v>
      </c>
      <c r="G32" s="114">
        <v>13889</v>
      </c>
      <c r="H32" s="114">
        <v>14111</v>
      </c>
      <c r="I32" s="114">
        <v>13781</v>
      </c>
      <c r="J32" s="140">
        <v>13732</v>
      </c>
      <c r="K32" s="114">
        <v>132</v>
      </c>
      <c r="L32" s="116">
        <v>0.96125837459947572</v>
      </c>
    </row>
    <row r="33" spans="1:12" s="110" customFormat="1" ht="15" customHeight="1" x14ac:dyDescent="0.2">
      <c r="A33" s="120"/>
      <c r="B33" s="119"/>
      <c r="C33" s="258" t="s">
        <v>106</v>
      </c>
      <c r="E33" s="113">
        <v>59.326312752452395</v>
      </c>
      <c r="F33" s="115">
        <v>8225</v>
      </c>
      <c r="G33" s="114">
        <v>8251</v>
      </c>
      <c r="H33" s="114">
        <v>8502</v>
      </c>
      <c r="I33" s="114">
        <v>8320</v>
      </c>
      <c r="J33" s="140">
        <v>8284</v>
      </c>
      <c r="K33" s="114">
        <v>-59</v>
      </c>
      <c r="L33" s="116">
        <v>-0.71221632061805895</v>
      </c>
    </row>
    <row r="34" spans="1:12" s="110" customFormat="1" ht="15" customHeight="1" x14ac:dyDescent="0.2">
      <c r="A34" s="120"/>
      <c r="B34" s="119"/>
      <c r="C34" s="258" t="s">
        <v>107</v>
      </c>
      <c r="E34" s="113">
        <v>40.673687247547605</v>
      </c>
      <c r="F34" s="115">
        <v>5639</v>
      </c>
      <c r="G34" s="114">
        <v>5638</v>
      </c>
      <c r="H34" s="114">
        <v>5609</v>
      </c>
      <c r="I34" s="114">
        <v>5461</v>
      </c>
      <c r="J34" s="140">
        <v>5448</v>
      </c>
      <c r="K34" s="114">
        <v>191</v>
      </c>
      <c r="L34" s="116">
        <v>3.5058737151248165</v>
      </c>
    </row>
    <row r="35" spans="1:12" s="110" customFormat="1" ht="24.95" customHeight="1" x14ac:dyDescent="0.2">
      <c r="A35" s="604" t="s">
        <v>190</v>
      </c>
      <c r="B35" s="605"/>
      <c r="C35" s="605"/>
      <c r="D35" s="606"/>
      <c r="E35" s="113">
        <v>73.8776241608888</v>
      </c>
      <c r="F35" s="115">
        <v>53596</v>
      </c>
      <c r="G35" s="114">
        <v>53990</v>
      </c>
      <c r="H35" s="114">
        <v>54367</v>
      </c>
      <c r="I35" s="114">
        <v>53055</v>
      </c>
      <c r="J35" s="140">
        <v>54004</v>
      </c>
      <c r="K35" s="114">
        <v>-408</v>
      </c>
      <c r="L35" s="116">
        <v>-0.75549959262276867</v>
      </c>
    </row>
    <row r="36" spans="1:12" s="110" customFormat="1" ht="15" customHeight="1" x14ac:dyDescent="0.2">
      <c r="A36" s="120"/>
      <c r="B36" s="119"/>
      <c r="C36" s="258" t="s">
        <v>106</v>
      </c>
      <c r="E36" s="113">
        <v>62.911411299350696</v>
      </c>
      <c r="F36" s="115">
        <v>33718</v>
      </c>
      <c r="G36" s="114">
        <v>33905</v>
      </c>
      <c r="H36" s="114">
        <v>34181</v>
      </c>
      <c r="I36" s="114">
        <v>33245</v>
      </c>
      <c r="J36" s="140">
        <v>33844</v>
      </c>
      <c r="K36" s="114">
        <v>-126</v>
      </c>
      <c r="L36" s="116">
        <v>-0.37229641886301856</v>
      </c>
    </row>
    <row r="37" spans="1:12" s="110" customFormat="1" ht="15" customHeight="1" x14ac:dyDescent="0.2">
      <c r="A37" s="120"/>
      <c r="B37" s="119"/>
      <c r="C37" s="258" t="s">
        <v>107</v>
      </c>
      <c r="E37" s="113">
        <v>37.088588700649304</v>
      </c>
      <c r="F37" s="115">
        <v>19878</v>
      </c>
      <c r="G37" s="114">
        <v>20085</v>
      </c>
      <c r="H37" s="114">
        <v>20186</v>
      </c>
      <c r="I37" s="114">
        <v>19810</v>
      </c>
      <c r="J37" s="140">
        <v>20160</v>
      </c>
      <c r="K37" s="114">
        <v>-282</v>
      </c>
      <c r="L37" s="116">
        <v>-1.3988095238095237</v>
      </c>
    </row>
    <row r="38" spans="1:12" s="110" customFormat="1" ht="15" customHeight="1" x14ac:dyDescent="0.2">
      <c r="A38" s="120"/>
      <c r="B38" s="119" t="s">
        <v>182</v>
      </c>
      <c r="C38" s="258"/>
      <c r="E38" s="113">
        <v>26.122375839111196</v>
      </c>
      <c r="F38" s="115">
        <v>18951</v>
      </c>
      <c r="G38" s="114">
        <v>19006</v>
      </c>
      <c r="H38" s="114">
        <v>18897</v>
      </c>
      <c r="I38" s="114">
        <v>18785</v>
      </c>
      <c r="J38" s="140">
        <v>18709</v>
      </c>
      <c r="K38" s="114">
        <v>242</v>
      </c>
      <c r="L38" s="116">
        <v>1.2934951093056817</v>
      </c>
    </row>
    <row r="39" spans="1:12" s="110" customFormat="1" ht="15" customHeight="1" x14ac:dyDescent="0.2">
      <c r="A39" s="120"/>
      <c r="B39" s="119"/>
      <c r="C39" s="258" t="s">
        <v>106</v>
      </c>
      <c r="E39" s="113">
        <v>17.255026119993669</v>
      </c>
      <c r="F39" s="115">
        <v>3270</v>
      </c>
      <c r="G39" s="114">
        <v>3308</v>
      </c>
      <c r="H39" s="114">
        <v>3314</v>
      </c>
      <c r="I39" s="114">
        <v>3323</v>
      </c>
      <c r="J39" s="140">
        <v>3210</v>
      </c>
      <c r="K39" s="114">
        <v>60</v>
      </c>
      <c r="L39" s="116">
        <v>1.8691588785046729</v>
      </c>
    </row>
    <row r="40" spans="1:12" s="110" customFormat="1" ht="15" customHeight="1" x14ac:dyDescent="0.2">
      <c r="A40" s="120"/>
      <c r="B40" s="119"/>
      <c r="C40" s="258" t="s">
        <v>107</v>
      </c>
      <c r="E40" s="113">
        <v>82.744973880006327</v>
      </c>
      <c r="F40" s="115">
        <v>15681</v>
      </c>
      <c r="G40" s="114">
        <v>15698</v>
      </c>
      <c r="H40" s="114">
        <v>15583</v>
      </c>
      <c r="I40" s="114">
        <v>15462</v>
      </c>
      <c r="J40" s="140">
        <v>15499</v>
      </c>
      <c r="K40" s="114">
        <v>182</v>
      </c>
      <c r="L40" s="116">
        <v>1.1742693076972708</v>
      </c>
    </row>
    <row r="41" spans="1:12" s="110" customFormat="1" ht="24.75" customHeight="1" x14ac:dyDescent="0.2">
      <c r="A41" s="604" t="s">
        <v>518</v>
      </c>
      <c r="B41" s="605"/>
      <c r="C41" s="605"/>
      <c r="D41" s="606"/>
      <c r="E41" s="113">
        <v>5.6253187588735578</v>
      </c>
      <c r="F41" s="115">
        <v>4081</v>
      </c>
      <c r="G41" s="114">
        <v>4411</v>
      </c>
      <c r="H41" s="114">
        <v>4374</v>
      </c>
      <c r="I41" s="114">
        <v>3843</v>
      </c>
      <c r="J41" s="140">
        <v>3929</v>
      </c>
      <c r="K41" s="114">
        <v>152</v>
      </c>
      <c r="L41" s="116">
        <v>3.8686688724866376</v>
      </c>
    </row>
    <row r="42" spans="1:12" s="110" customFormat="1" ht="15" customHeight="1" x14ac:dyDescent="0.2">
      <c r="A42" s="120"/>
      <c r="B42" s="119"/>
      <c r="C42" s="258" t="s">
        <v>106</v>
      </c>
      <c r="E42" s="113">
        <v>49.816221514334721</v>
      </c>
      <c r="F42" s="115">
        <v>2033</v>
      </c>
      <c r="G42" s="114">
        <v>2260</v>
      </c>
      <c r="H42" s="114">
        <v>2267</v>
      </c>
      <c r="I42" s="114">
        <v>1900</v>
      </c>
      <c r="J42" s="140">
        <v>1944</v>
      </c>
      <c r="K42" s="114">
        <v>89</v>
      </c>
      <c r="L42" s="116">
        <v>4.5781893004115224</v>
      </c>
    </row>
    <row r="43" spans="1:12" s="110" customFormat="1" ht="15" customHeight="1" x14ac:dyDescent="0.2">
      <c r="A43" s="123"/>
      <c r="B43" s="124"/>
      <c r="C43" s="260" t="s">
        <v>107</v>
      </c>
      <c r="D43" s="261"/>
      <c r="E43" s="125">
        <v>50.183778485665279</v>
      </c>
      <c r="F43" s="143">
        <v>2048</v>
      </c>
      <c r="G43" s="144">
        <v>2151</v>
      </c>
      <c r="H43" s="144">
        <v>2107</v>
      </c>
      <c r="I43" s="144">
        <v>1943</v>
      </c>
      <c r="J43" s="145">
        <v>1985</v>
      </c>
      <c r="K43" s="144">
        <v>63</v>
      </c>
      <c r="L43" s="146">
        <v>3.1738035264483626</v>
      </c>
    </row>
    <row r="44" spans="1:12" s="110" customFormat="1" ht="45.75" customHeight="1" x14ac:dyDescent="0.2">
      <c r="A44" s="604" t="s">
        <v>191</v>
      </c>
      <c r="B44" s="605"/>
      <c r="C44" s="605"/>
      <c r="D44" s="606"/>
      <c r="E44" s="113">
        <v>1.1854384054475029</v>
      </c>
      <c r="F44" s="115">
        <v>860</v>
      </c>
      <c r="G44" s="114">
        <v>874</v>
      </c>
      <c r="H44" s="114">
        <v>846</v>
      </c>
      <c r="I44" s="114">
        <v>845</v>
      </c>
      <c r="J44" s="140">
        <v>869</v>
      </c>
      <c r="K44" s="114">
        <v>-9</v>
      </c>
      <c r="L44" s="116">
        <v>-1.0356731875719218</v>
      </c>
    </row>
    <row r="45" spans="1:12" s="110" customFormat="1" ht="15" customHeight="1" x14ac:dyDescent="0.2">
      <c r="A45" s="120"/>
      <c r="B45" s="119"/>
      <c r="C45" s="258" t="s">
        <v>106</v>
      </c>
      <c r="E45" s="113">
        <v>60.232558139534881</v>
      </c>
      <c r="F45" s="115">
        <v>518</v>
      </c>
      <c r="G45" s="114">
        <v>528</v>
      </c>
      <c r="H45" s="114">
        <v>508</v>
      </c>
      <c r="I45" s="114">
        <v>508</v>
      </c>
      <c r="J45" s="140">
        <v>524</v>
      </c>
      <c r="K45" s="114">
        <v>-6</v>
      </c>
      <c r="L45" s="116">
        <v>-1.1450381679389312</v>
      </c>
    </row>
    <row r="46" spans="1:12" s="110" customFormat="1" ht="15" customHeight="1" x14ac:dyDescent="0.2">
      <c r="A46" s="123"/>
      <c r="B46" s="124"/>
      <c r="C46" s="260" t="s">
        <v>107</v>
      </c>
      <c r="D46" s="261"/>
      <c r="E46" s="125">
        <v>39.767441860465119</v>
      </c>
      <c r="F46" s="143">
        <v>342</v>
      </c>
      <c r="G46" s="144">
        <v>346</v>
      </c>
      <c r="H46" s="144">
        <v>338</v>
      </c>
      <c r="I46" s="144">
        <v>337</v>
      </c>
      <c r="J46" s="145">
        <v>345</v>
      </c>
      <c r="K46" s="144">
        <v>-3</v>
      </c>
      <c r="L46" s="146">
        <v>-0.86956521739130432</v>
      </c>
    </row>
    <row r="47" spans="1:12" s="110" customFormat="1" ht="39" customHeight="1" x14ac:dyDescent="0.2">
      <c r="A47" s="604" t="s">
        <v>519</v>
      </c>
      <c r="B47" s="607"/>
      <c r="C47" s="607"/>
      <c r="D47" s="608"/>
      <c r="E47" s="113">
        <v>0.28808910085875361</v>
      </c>
      <c r="F47" s="115">
        <v>209</v>
      </c>
      <c r="G47" s="114">
        <v>222</v>
      </c>
      <c r="H47" s="114">
        <v>216</v>
      </c>
      <c r="I47" s="114">
        <v>194</v>
      </c>
      <c r="J47" s="140">
        <v>204</v>
      </c>
      <c r="K47" s="114">
        <v>5</v>
      </c>
      <c r="L47" s="116">
        <v>2.4509803921568629</v>
      </c>
    </row>
    <row r="48" spans="1:12" s="110" customFormat="1" ht="15" customHeight="1" x14ac:dyDescent="0.2">
      <c r="A48" s="120"/>
      <c r="B48" s="119"/>
      <c r="C48" s="258" t="s">
        <v>106</v>
      </c>
      <c r="E48" s="113">
        <v>36.363636363636367</v>
      </c>
      <c r="F48" s="115">
        <v>76</v>
      </c>
      <c r="G48" s="114">
        <v>82</v>
      </c>
      <c r="H48" s="114">
        <v>87</v>
      </c>
      <c r="I48" s="114">
        <v>79</v>
      </c>
      <c r="J48" s="140">
        <v>87</v>
      </c>
      <c r="K48" s="114">
        <v>-11</v>
      </c>
      <c r="L48" s="116">
        <v>-12.64367816091954</v>
      </c>
    </row>
    <row r="49" spans="1:12" s="110" customFormat="1" ht="15" customHeight="1" x14ac:dyDescent="0.2">
      <c r="A49" s="123"/>
      <c r="B49" s="124"/>
      <c r="C49" s="260" t="s">
        <v>107</v>
      </c>
      <c r="D49" s="261"/>
      <c r="E49" s="125">
        <v>63.636363636363633</v>
      </c>
      <c r="F49" s="143">
        <v>133</v>
      </c>
      <c r="G49" s="144">
        <v>140</v>
      </c>
      <c r="H49" s="144">
        <v>129</v>
      </c>
      <c r="I49" s="144">
        <v>115</v>
      </c>
      <c r="J49" s="145">
        <v>117</v>
      </c>
      <c r="K49" s="144">
        <v>16</v>
      </c>
      <c r="L49" s="146">
        <v>13.675213675213675</v>
      </c>
    </row>
    <row r="50" spans="1:12" s="110" customFormat="1" ht="24.95" customHeight="1" x14ac:dyDescent="0.2">
      <c r="A50" s="609" t="s">
        <v>192</v>
      </c>
      <c r="B50" s="610"/>
      <c r="C50" s="610"/>
      <c r="D50" s="611"/>
      <c r="E50" s="262">
        <v>15.402428770314417</v>
      </c>
      <c r="F50" s="263">
        <v>11174</v>
      </c>
      <c r="G50" s="264">
        <v>11564</v>
      </c>
      <c r="H50" s="264">
        <v>11793</v>
      </c>
      <c r="I50" s="264">
        <v>10959</v>
      </c>
      <c r="J50" s="265">
        <v>11206</v>
      </c>
      <c r="K50" s="263">
        <v>-32</v>
      </c>
      <c r="L50" s="266">
        <v>-0.285561306442977</v>
      </c>
    </row>
    <row r="51" spans="1:12" s="110" customFormat="1" ht="15" customHeight="1" x14ac:dyDescent="0.2">
      <c r="A51" s="120"/>
      <c r="B51" s="119"/>
      <c r="C51" s="258" t="s">
        <v>106</v>
      </c>
      <c r="E51" s="113">
        <v>55.378557365312332</v>
      </c>
      <c r="F51" s="115">
        <v>6188</v>
      </c>
      <c r="G51" s="114">
        <v>6316</v>
      </c>
      <c r="H51" s="114">
        <v>6544</v>
      </c>
      <c r="I51" s="114">
        <v>6088</v>
      </c>
      <c r="J51" s="140">
        <v>6184</v>
      </c>
      <c r="K51" s="114">
        <v>4</v>
      </c>
      <c r="L51" s="116">
        <v>6.4683053040103494E-2</v>
      </c>
    </row>
    <row r="52" spans="1:12" s="110" customFormat="1" ht="15" customHeight="1" x14ac:dyDescent="0.2">
      <c r="A52" s="120"/>
      <c r="B52" s="119"/>
      <c r="C52" s="258" t="s">
        <v>107</v>
      </c>
      <c r="E52" s="113">
        <v>44.621442634687668</v>
      </c>
      <c r="F52" s="115">
        <v>4986</v>
      </c>
      <c r="G52" s="114">
        <v>5248</v>
      </c>
      <c r="H52" s="114">
        <v>5249</v>
      </c>
      <c r="I52" s="114">
        <v>4871</v>
      </c>
      <c r="J52" s="140">
        <v>5022</v>
      </c>
      <c r="K52" s="114">
        <v>-36</v>
      </c>
      <c r="L52" s="116">
        <v>-0.71684587813620071</v>
      </c>
    </row>
    <row r="53" spans="1:12" s="110" customFormat="1" ht="15" customHeight="1" x14ac:dyDescent="0.2">
      <c r="A53" s="120"/>
      <c r="B53" s="119"/>
      <c r="C53" s="258" t="s">
        <v>187</v>
      </c>
      <c r="D53" s="110" t="s">
        <v>193</v>
      </c>
      <c r="E53" s="113">
        <v>26.257383211025594</v>
      </c>
      <c r="F53" s="115">
        <v>2934</v>
      </c>
      <c r="G53" s="114">
        <v>3322</v>
      </c>
      <c r="H53" s="114">
        <v>3357</v>
      </c>
      <c r="I53" s="114">
        <v>2583</v>
      </c>
      <c r="J53" s="140">
        <v>2832</v>
      </c>
      <c r="K53" s="114">
        <v>102</v>
      </c>
      <c r="L53" s="116">
        <v>3.6016949152542375</v>
      </c>
    </row>
    <row r="54" spans="1:12" s="110" customFormat="1" ht="15" customHeight="1" x14ac:dyDescent="0.2">
      <c r="A54" s="120"/>
      <c r="B54" s="119"/>
      <c r="D54" s="267" t="s">
        <v>194</v>
      </c>
      <c r="E54" s="113">
        <v>52.522154055896387</v>
      </c>
      <c r="F54" s="115">
        <v>1541</v>
      </c>
      <c r="G54" s="114">
        <v>1727</v>
      </c>
      <c r="H54" s="114">
        <v>1789</v>
      </c>
      <c r="I54" s="114">
        <v>1356</v>
      </c>
      <c r="J54" s="140">
        <v>1468</v>
      </c>
      <c r="K54" s="114">
        <v>73</v>
      </c>
      <c r="L54" s="116">
        <v>4.9727520435967305</v>
      </c>
    </row>
    <row r="55" spans="1:12" s="110" customFormat="1" ht="15" customHeight="1" x14ac:dyDescent="0.2">
      <c r="A55" s="120"/>
      <c r="B55" s="119"/>
      <c r="D55" s="267" t="s">
        <v>195</v>
      </c>
      <c r="E55" s="113">
        <v>47.477845944103613</v>
      </c>
      <c r="F55" s="115">
        <v>1393</v>
      </c>
      <c r="G55" s="114">
        <v>1595</v>
      </c>
      <c r="H55" s="114">
        <v>1568</v>
      </c>
      <c r="I55" s="114">
        <v>1227</v>
      </c>
      <c r="J55" s="140">
        <v>1364</v>
      </c>
      <c r="K55" s="114">
        <v>29</v>
      </c>
      <c r="L55" s="116">
        <v>2.1260997067448679</v>
      </c>
    </row>
    <row r="56" spans="1:12" s="110" customFormat="1" ht="15" customHeight="1" x14ac:dyDescent="0.2">
      <c r="A56" s="120"/>
      <c r="B56" s="119" t="s">
        <v>196</v>
      </c>
      <c r="C56" s="258"/>
      <c r="E56" s="113">
        <v>59.875666809103066</v>
      </c>
      <c r="F56" s="115">
        <v>43438</v>
      </c>
      <c r="G56" s="114">
        <v>43475</v>
      </c>
      <c r="H56" s="114">
        <v>43572</v>
      </c>
      <c r="I56" s="114">
        <v>43670</v>
      </c>
      <c r="J56" s="140">
        <v>43966</v>
      </c>
      <c r="K56" s="114">
        <v>-528</v>
      </c>
      <c r="L56" s="116">
        <v>-1.200927989810308</v>
      </c>
    </row>
    <row r="57" spans="1:12" s="110" customFormat="1" ht="15" customHeight="1" x14ac:dyDescent="0.2">
      <c r="A57" s="120"/>
      <c r="B57" s="119"/>
      <c r="C57" s="258" t="s">
        <v>106</v>
      </c>
      <c r="E57" s="113">
        <v>48.473686633822922</v>
      </c>
      <c r="F57" s="115">
        <v>21056</v>
      </c>
      <c r="G57" s="114">
        <v>21118</v>
      </c>
      <c r="H57" s="114">
        <v>21149</v>
      </c>
      <c r="I57" s="114">
        <v>21158</v>
      </c>
      <c r="J57" s="140">
        <v>21269</v>
      </c>
      <c r="K57" s="114">
        <v>-213</v>
      </c>
      <c r="L57" s="116">
        <v>-1.0014575203347595</v>
      </c>
    </row>
    <row r="58" spans="1:12" s="110" customFormat="1" ht="15" customHeight="1" x14ac:dyDescent="0.2">
      <c r="A58" s="120"/>
      <c r="B58" s="119"/>
      <c r="C58" s="258" t="s">
        <v>107</v>
      </c>
      <c r="E58" s="113">
        <v>51.526313366177078</v>
      </c>
      <c r="F58" s="115">
        <v>22382</v>
      </c>
      <c r="G58" s="114">
        <v>22357</v>
      </c>
      <c r="H58" s="114">
        <v>22423</v>
      </c>
      <c r="I58" s="114">
        <v>22512</v>
      </c>
      <c r="J58" s="140">
        <v>22697</v>
      </c>
      <c r="K58" s="114">
        <v>-315</v>
      </c>
      <c r="L58" s="116">
        <v>-1.3878486143543201</v>
      </c>
    </row>
    <row r="59" spans="1:12" s="110" customFormat="1" ht="15" customHeight="1" x14ac:dyDescent="0.2">
      <c r="A59" s="120"/>
      <c r="B59" s="119"/>
      <c r="C59" s="258" t="s">
        <v>105</v>
      </c>
      <c r="D59" s="110" t="s">
        <v>197</v>
      </c>
      <c r="E59" s="113">
        <v>91.146001197108518</v>
      </c>
      <c r="F59" s="115">
        <v>39592</v>
      </c>
      <c r="G59" s="114">
        <v>39631</v>
      </c>
      <c r="H59" s="114">
        <v>39701</v>
      </c>
      <c r="I59" s="114">
        <v>39791</v>
      </c>
      <c r="J59" s="140">
        <v>40053</v>
      </c>
      <c r="K59" s="114">
        <v>-461</v>
      </c>
      <c r="L59" s="116">
        <v>-1.150974958180411</v>
      </c>
    </row>
    <row r="60" spans="1:12" s="110" customFormat="1" ht="15" customHeight="1" x14ac:dyDescent="0.2">
      <c r="A60" s="120"/>
      <c r="B60" s="119"/>
      <c r="C60" s="258"/>
      <c r="D60" s="267" t="s">
        <v>198</v>
      </c>
      <c r="E60" s="113">
        <v>46.115376843806828</v>
      </c>
      <c r="F60" s="115">
        <v>18258</v>
      </c>
      <c r="G60" s="114">
        <v>18318</v>
      </c>
      <c r="H60" s="114">
        <v>18337</v>
      </c>
      <c r="I60" s="114">
        <v>18353</v>
      </c>
      <c r="J60" s="140">
        <v>18439</v>
      </c>
      <c r="K60" s="114">
        <v>-181</v>
      </c>
      <c r="L60" s="116">
        <v>-0.98161505504636914</v>
      </c>
    </row>
    <row r="61" spans="1:12" s="110" customFormat="1" ht="15" customHeight="1" x14ac:dyDescent="0.2">
      <c r="A61" s="120"/>
      <c r="B61" s="119"/>
      <c r="C61" s="258"/>
      <c r="D61" s="267" t="s">
        <v>199</v>
      </c>
      <c r="E61" s="113">
        <v>53.884623156193172</v>
      </c>
      <c r="F61" s="115">
        <v>21334</v>
      </c>
      <c r="G61" s="114">
        <v>21313</v>
      </c>
      <c r="H61" s="114">
        <v>21364</v>
      </c>
      <c r="I61" s="114">
        <v>21438</v>
      </c>
      <c r="J61" s="140">
        <v>21614</v>
      </c>
      <c r="K61" s="114">
        <v>-280</v>
      </c>
      <c r="L61" s="116">
        <v>-1.2954566484685852</v>
      </c>
    </row>
    <row r="62" spans="1:12" s="110" customFormat="1" ht="15" customHeight="1" x14ac:dyDescent="0.2">
      <c r="A62" s="120"/>
      <c r="B62" s="119"/>
      <c r="C62" s="258"/>
      <c r="D62" s="258" t="s">
        <v>200</v>
      </c>
      <c r="E62" s="113">
        <v>8.8539988028914767</v>
      </c>
      <c r="F62" s="115">
        <v>3846</v>
      </c>
      <c r="G62" s="114">
        <v>3844</v>
      </c>
      <c r="H62" s="114">
        <v>3871</v>
      </c>
      <c r="I62" s="114">
        <v>3879</v>
      </c>
      <c r="J62" s="140">
        <v>3913</v>
      </c>
      <c r="K62" s="114">
        <v>-67</v>
      </c>
      <c r="L62" s="116">
        <v>-1.7122412471249679</v>
      </c>
    </row>
    <row r="63" spans="1:12" s="110" customFormat="1" ht="15" customHeight="1" x14ac:dyDescent="0.2">
      <c r="A63" s="120"/>
      <c r="B63" s="119"/>
      <c r="C63" s="258"/>
      <c r="D63" s="267" t="s">
        <v>198</v>
      </c>
      <c r="E63" s="113">
        <v>72.75091003640145</v>
      </c>
      <c r="F63" s="115">
        <v>2798</v>
      </c>
      <c r="G63" s="114">
        <v>2800</v>
      </c>
      <c r="H63" s="114">
        <v>2812</v>
      </c>
      <c r="I63" s="114">
        <v>2805</v>
      </c>
      <c r="J63" s="140">
        <v>2830</v>
      </c>
      <c r="K63" s="114">
        <v>-32</v>
      </c>
      <c r="L63" s="116">
        <v>-1.1307420494699647</v>
      </c>
    </row>
    <row r="64" spans="1:12" s="110" customFormat="1" ht="15" customHeight="1" x14ac:dyDescent="0.2">
      <c r="A64" s="120"/>
      <c r="B64" s="119"/>
      <c r="C64" s="258"/>
      <c r="D64" s="267" t="s">
        <v>199</v>
      </c>
      <c r="E64" s="113">
        <v>27.249089963598543</v>
      </c>
      <c r="F64" s="115">
        <v>1048</v>
      </c>
      <c r="G64" s="114">
        <v>1044</v>
      </c>
      <c r="H64" s="114">
        <v>1059</v>
      </c>
      <c r="I64" s="114">
        <v>1074</v>
      </c>
      <c r="J64" s="140">
        <v>1083</v>
      </c>
      <c r="K64" s="114">
        <v>-35</v>
      </c>
      <c r="L64" s="116">
        <v>-3.2317636195752537</v>
      </c>
    </row>
    <row r="65" spans="1:12" s="110" customFormat="1" ht="15" customHeight="1" x14ac:dyDescent="0.2">
      <c r="A65" s="120"/>
      <c r="B65" s="119" t="s">
        <v>201</v>
      </c>
      <c r="C65" s="258"/>
      <c r="E65" s="113">
        <v>16.660923263539498</v>
      </c>
      <c r="F65" s="115">
        <v>12087</v>
      </c>
      <c r="G65" s="114">
        <v>11948</v>
      </c>
      <c r="H65" s="114">
        <v>11710</v>
      </c>
      <c r="I65" s="114">
        <v>11105</v>
      </c>
      <c r="J65" s="140">
        <v>11397</v>
      </c>
      <c r="K65" s="114">
        <v>690</v>
      </c>
      <c r="L65" s="116">
        <v>6.0542247959989473</v>
      </c>
    </row>
    <row r="66" spans="1:12" s="110" customFormat="1" ht="15" customHeight="1" x14ac:dyDescent="0.2">
      <c r="A66" s="120"/>
      <c r="B66" s="119"/>
      <c r="C66" s="258" t="s">
        <v>106</v>
      </c>
      <c r="E66" s="113">
        <v>53.065276743608834</v>
      </c>
      <c r="F66" s="115">
        <v>6414</v>
      </c>
      <c r="G66" s="114">
        <v>6332</v>
      </c>
      <c r="H66" s="114">
        <v>6225</v>
      </c>
      <c r="I66" s="114">
        <v>5800</v>
      </c>
      <c r="J66" s="140">
        <v>6072</v>
      </c>
      <c r="K66" s="114">
        <v>342</v>
      </c>
      <c r="L66" s="116">
        <v>5.6324110671936758</v>
      </c>
    </row>
    <row r="67" spans="1:12" s="110" customFormat="1" ht="15" customHeight="1" x14ac:dyDescent="0.2">
      <c r="A67" s="120"/>
      <c r="B67" s="119"/>
      <c r="C67" s="258" t="s">
        <v>107</v>
      </c>
      <c r="E67" s="113">
        <v>46.934723256391166</v>
      </c>
      <c r="F67" s="115">
        <v>5673</v>
      </c>
      <c r="G67" s="114">
        <v>5616</v>
      </c>
      <c r="H67" s="114">
        <v>5485</v>
      </c>
      <c r="I67" s="114">
        <v>5305</v>
      </c>
      <c r="J67" s="140">
        <v>5325</v>
      </c>
      <c r="K67" s="114">
        <v>348</v>
      </c>
      <c r="L67" s="116">
        <v>6.535211267605634</v>
      </c>
    </row>
    <row r="68" spans="1:12" s="110" customFormat="1" ht="15" customHeight="1" x14ac:dyDescent="0.2">
      <c r="A68" s="120"/>
      <c r="B68" s="119"/>
      <c r="C68" s="258" t="s">
        <v>105</v>
      </c>
      <c r="D68" s="110" t="s">
        <v>202</v>
      </c>
      <c r="E68" s="113">
        <v>26.772565566310913</v>
      </c>
      <c r="F68" s="115">
        <v>3236</v>
      </c>
      <c r="G68" s="114">
        <v>3148</v>
      </c>
      <c r="H68" s="114">
        <v>3037</v>
      </c>
      <c r="I68" s="114">
        <v>2789</v>
      </c>
      <c r="J68" s="140">
        <v>2847</v>
      </c>
      <c r="K68" s="114">
        <v>389</v>
      </c>
      <c r="L68" s="116">
        <v>13.663505444327361</v>
      </c>
    </row>
    <row r="69" spans="1:12" s="110" customFormat="1" ht="15" customHeight="1" x14ac:dyDescent="0.2">
      <c r="A69" s="120"/>
      <c r="B69" s="119"/>
      <c r="C69" s="258"/>
      <c r="D69" s="267" t="s">
        <v>198</v>
      </c>
      <c r="E69" s="113">
        <v>48.733003708281828</v>
      </c>
      <c r="F69" s="115">
        <v>1577</v>
      </c>
      <c r="G69" s="114">
        <v>1521</v>
      </c>
      <c r="H69" s="114">
        <v>1478</v>
      </c>
      <c r="I69" s="114">
        <v>1327</v>
      </c>
      <c r="J69" s="140">
        <v>1394</v>
      </c>
      <c r="K69" s="114">
        <v>183</v>
      </c>
      <c r="L69" s="116">
        <v>13.127690100430415</v>
      </c>
    </row>
    <row r="70" spans="1:12" s="110" customFormat="1" ht="15" customHeight="1" x14ac:dyDescent="0.2">
      <c r="A70" s="120"/>
      <c r="B70" s="119"/>
      <c r="C70" s="258"/>
      <c r="D70" s="267" t="s">
        <v>199</v>
      </c>
      <c r="E70" s="113">
        <v>51.266996291718172</v>
      </c>
      <c r="F70" s="115">
        <v>1659</v>
      </c>
      <c r="G70" s="114">
        <v>1627</v>
      </c>
      <c r="H70" s="114">
        <v>1559</v>
      </c>
      <c r="I70" s="114">
        <v>1462</v>
      </c>
      <c r="J70" s="140">
        <v>1453</v>
      </c>
      <c r="K70" s="114">
        <v>206</v>
      </c>
      <c r="L70" s="116">
        <v>14.177563661390227</v>
      </c>
    </row>
    <row r="71" spans="1:12" s="110" customFormat="1" ht="15" customHeight="1" x14ac:dyDescent="0.2">
      <c r="A71" s="120"/>
      <c r="B71" s="119"/>
      <c r="C71" s="258"/>
      <c r="D71" s="110" t="s">
        <v>203</v>
      </c>
      <c r="E71" s="113">
        <v>68.164143294448579</v>
      </c>
      <c r="F71" s="115">
        <v>8239</v>
      </c>
      <c r="G71" s="114">
        <v>8193</v>
      </c>
      <c r="H71" s="114">
        <v>8095</v>
      </c>
      <c r="I71" s="114">
        <v>7761</v>
      </c>
      <c r="J71" s="140">
        <v>8001</v>
      </c>
      <c r="K71" s="114">
        <v>238</v>
      </c>
      <c r="L71" s="116">
        <v>2.9746281714785652</v>
      </c>
    </row>
    <row r="72" spans="1:12" s="110" customFormat="1" ht="15" customHeight="1" x14ac:dyDescent="0.2">
      <c r="A72" s="120"/>
      <c r="B72" s="119"/>
      <c r="C72" s="258"/>
      <c r="D72" s="267" t="s">
        <v>198</v>
      </c>
      <c r="E72" s="113">
        <v>54.42408059230489</v>
      </c>
      <c r="F72" s="115">
        <v>4484</v>
      </c>
      <c r="G72" s="114">
        <v>4456</v>
      </c>
      <c r="H72" s="114">
        <v>4404</v>
      </c>
      <c r="I72" s="114">
        <v>4141</v>
      </c>
      <c r="J72" s="140">
        <v>4350</v>
      </c>
      <c r="K72" s="114">
        <v>134</v>
      </c>
      <c r="L72" s="116">
        <v>3.0804597701149423</v>
      </c>
    </row>
    <row r="73" spans="1:12" s="110" customFormat="1" ht="15" customHeight="1" x14ac:dyDescent="0.2">
      <c r="A73" s="120"/>
      <c r="B73" s="119"/>
      <c r="C73" s="258"/>
      <c r="D73" s="267" t="s">
        <v>199</v>
      </c>
      <c r="E73" s="113">
        <v>45.57591940769511</v>
      </c>
      <c r="F73" s="115">
        <v>3755</v>
      </c>
      <c r="G73" s="114">
        <v>3737</v>
      </c>
      <c r="H73" s="114">
        <v>3691</v>
      </c>
      <c r="I73" s="114">
        <v>3620</v>
      </c>
      <c r="J73" s="140">
        <v>3651</v>
      </c>
      <c r="K73" s="114">
        <v>104</v>
      </c>
      <c r="L73" s="116">
        <v>2.8485346480416323</v>
      </c>
    </row>
    <row r="74" spans="1:12" s="110" customFormat="1" ht="15" customHeight="1" x14ac:dyDescent="0.2">
      <c r="A74" s="120"/>
      <c r="B74" s="119"/>
      <c r="C74" s="258"/>
      <c r="D74" s="110" t="s">
        <v>204</v>
      </c>
      <c r="E74" s="113">
        <v>5.0632911392405067</v>
      </c>
      <c r="F74" s="115">
        <v>612</v>
      </c>
      <c r="G74" s="114">
        <v>607</v>
      </c>
      <c r="H74" s="114">
        <v>578</v>
      </c>
      <c r="I74" s="114">
        <v>555</v>
      </c>
      <c r="J74" s="140">
        <v>549</v>
      </c>
      <c r="K74" s="114">
        <v>63</v>
      </c>
      <c r="L74" s="116">
        <v>11.475409836065573</v>
      </c>
    </row>
    <row r="75" spans="1:12" s="110" customFormat="1" ht="15" customHeight="1" x14ac:dyDescent="0.2">
      <c r="A75" s="120"/>
      <c r="B75" s="119"/>
      <c r="C75" s="258"/>
      <c r="D75" s="267" t="s">
        <v>198</v>
      </c>
      <c r="E75" s="113">
        <v>57.679738562091501</v>
      </c>
      <c r="F75" s="115">
        <v>353</v>
      </c>
      <c r="G75" s="114">
        <v>355</v>
      </c>
      <c r="H75" s="114">
        <v>343</v>
      </c>
      <c r="I75" s="114">
        <v>332</v>
      </c>
      <c r="J75" s="140">
        <v>328</v>
      </c>
      <c r="K75" s="114">
        <v>25</v>
      </c>
      <c r="L75" s="116">
        <v>7.6219512195121952</v>
      </c>
    </row>
    <row r="76" spans="1:12" s="110" customFormat="1" ht="15" customHeight="1" x14ac:dyDescent="0.2">
      <c r="A76" s="120"/>
      <c r="B76" s="119"/>
      <c r="C76" s="258"/>
      <c r="D76" s="267" t="s">
        <v>199</v>
      </c>
      <c r="E76" s="113">
        <v>42.320261437908499</v>
      </c>
      <c r="F76" s="115">
        <v>259</v>
      </c>
      <c r="G76" s="114">
        <v>252</v>
      </c>
      <c r="H76" s="114">
        <v>235</v>
      </c>
      <c r="I76" s="114">
        <v>223</v>
      </c>
      <c r="J76" s="140">
        <v>221</v>
      </c>
      <c r="K76" s="114">
        <v>38</v>
      </c>
      <c r="L76" s="116">
        <v>17.194570135746606</v>
      </c>
    </row>
    <row r="77" spans="1:12" s="110" customFormat="1" ht="15" customHeight="1" x14ac:dyDescent="0.2">
      <c r="A77" s="534"/>
      <c r="B77" s="119" t="s">
        <v>205</v>
      </c>
      <c r="C77" s="268"/>
      <c r="D77" s="182"/>
      <c r="E77" s="113">
        <v>8.0609811570430203</v>
      </c>
      <c r="F77" s="115">
        <v>5848</v>
      </c>
      <c r="G77" s="114">
        <v>6009</v>
      </c>
      <c r="H77" s="114">
        <v>6189</v>
      </c>
      <c r="I77" s="114">
        <v>6106</v>
      </c>
      <c r="J77" s="140">
        <v>6144</v>
      </c>
      <c r="K77" s="114">
        <v>-296</v>
      </c>
      <c r="L77" s="116">
        <v>-4.817708333333333</v>
      </c>
    </row>
    <row r="78" spans="1:12" s="110" customFormat="1" ht="15" customHeight="1" x14ac:dyDescent="0.2">
      <c r="A78" s="120"/>
      <c r="B78" s="119"/>
      <c r="C78" s="268" t="s">
        <v>106</v>
      </c>
      <c r="D78" s="182"/>
      <c r="E78" s="113">
        <v>56.942544459644324</v>
      </c>
      <c r="F78" s="115">
        <v>3330</v>
      </c>
      <c r="G78" s="114">
        <v>3447</v>
      </c>
      <c r="H78" s="114">
        <v>3577</v>
      </c>
      <c r="I78" s="114">
        <v>3522</v>
      </c>
      <c r="J78" s="140">
        <v>3529</v>
      </c>
      <c r="K78" s="114">
        <v>-199</v>
      </c>
      <c r="L78" s="116">
        <v>-5.6389912156418251</v>
      </c>
    </row>
    <row r="79" spans="1:12" s="110" customFormat="1" ht="15" customHeight="1" x14ac:dyDescent="0.2">
      <c r="A79" s="123"/>
      <c r="B79" s="124"/>
      <c r="C79" s="260" t="s">
        <v>107</v>
      </c>
      <c r="D79" s="261"/>
      <c r="E79" s="125">
        <v>43.057455540355676</v>
      </c>
      <c r="F79" s="143">
        <v>2518</v>
      </c>
      <c r="G79" s="144">
        <v>2562</v>
      </c>
      <c r="H79" s="144">
        <v>2612</v>
      </c>
      <c r="I79" s="144">
        <v>2584</v>
      </c>
      <c r="J79" s="145">
        <v>2615</v>
      </c>
      <c r="K79" s="144">
        <v>-97</v>
      </c>
      <c r="L79" s="146">
        <v>-3.7093690248565965</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72547</v>
      </c>
      <c r="E11" s="114">
        <v>72996</v>
      </c>
      <c r="F11" s="114">
        <v>73264</v>
      </c>
      <c r="G11" s="114">
        <v>71840</v>
      </c>
      <c r="H11" s="140">
        <v>72713</v>
      </c>
      <c r="I11" s="115">
        <v>-166</v>
      </c>
      <c r="J11" s="116">
        <v>-0.22829480285506032</v>
      </c>
    </row>
    <row r="12" spans="1:15" s="110" customFormat="1" ht="24.95" customHeight="1" x14ac:dyDescent="0.2">
      <c r="A12" s="193" t="s">
        <v>132</v>
      </c>
      <c r="B12" s="194" t="s">
        <v>133</v>
      </c>
      <c r="C12" s="113">
        <v>0.23157401408741918</v>
      </c>
      <c r="D12" s="115">
        <v>168</v>
      </c>
      <c r="E12" s="114">
        <v>123</v>
      </c>
      <c r="F12" s="114">
        <v>186</v>
      </c>
      <c r="G12" s="114">
        <v>177</v>
      </c>
      <c r="H12" s="140">
        <v>178</v>
      </c>
      <c r="I12" s="115">
        <v>-10</v>
      </c>
      <c r="J12" s="116">
        <v>-5.617977528089888</v>
      </c>
    </row>
    <row r="13" spans="1:15" s="110" customFormat="1" ht="24.95" customHeight="1" x14ac:dyDescent="0.2">
      <c r="A13" s="193" t="s">
        <v>134</v>
      </c>
      <c r="B13" s="199" t="s">
        <v>214</v>
      </c>
      <c r="C13" s="113">
        <v>3.1717369429473306</v>
      </c>
      <c r="D13" s="115">
        <v>2301</v>
      </c>
      <c r="E13" s="114">
        <v>2307</v>
      </c>
      <c r="F13" s="114">
        <v>2332</v>
      </c>
      <c r="G13" s="114">
        <v>2273</v>
      </c>
      <c r="H13" s="140">
        <v>2243</v>
      </c>
      <c r="I13" s="115">
        <v>58</v>
      </c>
      <c r="J13" s="116">
        <v>2.5858225590726707</v>
      </c>
    </row>
    <row r="14" spans="1:15" s="287" customFormat="1" ht="24" customHeight="1" x14ac:dyDescent="0.2">
      <c r="A14" s="193" t="s">
        <v>215</v>
      </c>
      <c r="B14" s="199" t="s">
        <v>137</v>
      </c>
      <c r="C14" s="113">
        <v>16.262560822639117</v>
      </c>
      <c r="D14" s="115">
        <v>11798</v>
      </c>
      <c r="E14" s="114">
        <v>11944</v>
      </c>
      <c r="F14" s="114">
        <v>11963</v>
      </c>
      <c r="G14" s="114">
        <v>11776</v>
      </c>
      <c r="H14" s="140">
        <v>11819</v>
      </c>
      <c r="I14" s="115">
        <v>-21</v>
      </c>
      <c r="J14" s="116">
        <v>-0.17768000676876217</v>
      </c>
      <c r="K14" s="110"/>
      <c r="L14" s="110"/>
      <c r="M14" s="110"/>
      <c r="N14" s="110"/>
      <c r="O14" s="110"/>
    </row>
    <row r="15" spans="1:15" s="110" customFormat="1" ht="24.75" customHeight="1" x14ac:dyDescent="0.2">
      <c r="A15" s="193" t="s">
        <v>216</v>
      </c>
      <c r="B15" s="199" t="s">
        <v>217</v>
      </c>
      <c r="C15" s="113">
        <v>4.4646918549354213</v>
      </c>
      <c r="D15" s="115">
        <v>3239</v>
      </c>
      <c r="E15" s="114">
        <v>3328</v>
      </c>
      <c r="F15" s="114">
        <v>3348</v>
      </c>
      <c r="G15" s="114">
        <v>3334</v>
      </c>
      <c r="H15" s="140">
        <v>3348</v>
      </c>
      <c r="I15" s="115">
        <v>-109</v>
      </c>
      <c r="J15" s="116">
        <v>-3.2556750298685784</v>
      </c>
    </row>
    <row r="16" spans="1:15" s="287" customFormat="1" ht="24.95" customHeight="1" x14ac:dyDescent="0.2">
      <c r="A16" s="193" t="s">
        <v>218</v>
      </c>
      <c r="B16" s="199" t="s">
        <v>141</v>
      </c>
      <c r="C16" s="113">
        <v>10.172715618840201</v>
      </c>
      <c r="D16" s="115">
        <v>7380</v>
      </c>
      <c r="E16" s="114">
        <v>7416</v>
      </c>
      <c r="F16" s="114">
        <v>7416</v>
      </c>
      <c r="G16" s="114">
        <v>7239</v>
      </c>
      <c r="H16" s="140">
        <v>7236</v>
      </c>
      <c r="I16" s="115">
        <v>144</v>
      </c>
      <c r="J16" s="116">
        <v>1.9900497512437811</v>
      </c>
      <c r="K16" s="110"/>
      <c r="L16" s="110"/>
      <c r="M16" s="110"/>
      <c r="N16" s="110"/>
      <c r="O16" s="110"/>
    </row>
    <row r="17" spans="1:15" s="110" customFormat="1" ht="24.95" customHeight="1" x14ac:dyDescent="0.2">
      <c r="A17" s="193" t="s">
        <v>219</v>
      </c>
      <c r="B17" s="199" t="s">
        <v>220</v>
      </c>
      <c r="C17" s="113">
        <v>1.6251533488634955</v>
      </c>
      <c r="D17" s="115">
        <v>1179</v>
      </c>
      <c r="E17" s="114">
        <v>1200</v>
      </c>
      <c r="F17" s="114">
        <v>1199</v>
      </c>
      <c r="G17" s="114">
        <v>1203</v>
      </c>
      <c r="H17" s="140">
        <v>1235</v>
      </c>
      <c r="I17" s="115">
        <v>-56</v>
      </c>
      <c r="J17" s="116">
        <v>-4.5344129554655872</v>
      </c>
    </row>
    <row r="18" spans="1:15" s="287" customFormat="1" ht="24.95" customHeight="1" x14ac:dyDescent="0.2">
      <c r="A18" s="201" t="s">
        <v>144</v>
      </c>
      <c r="B18" s="202" t="s">
        <v>145</v>
      </c>
      <c r="C18" s="113">
        <v>4.3599321818958741</v>
      </c>
      <c r="D18" s="115">
        <v>3163</v>
      </c>
      <c r="E18" s="114">
        <v>3193</v>
      </c>
      <c r="F18" s="114">
        <v>3197</v>
      </c>
      <c r="G18" s="114">
        <v>3179</v>
      </c>
      <c r="H18" s="140">
        <v>3150</v>
      </c>
      <c r="I18" s="115">
        <v>13</v>
      </c>
      <c r="J18" s="116">
        <v>0.41269841269841268</v>
      </c>
      <c r="K18" s="110"/>
      <c r="L18" s="110"/>
      <c r="M18" s="110"/>
      <c r="N18" s="110"/>
      <c r="O18" s="110"/>
    </row>
    <row r="19" spans="1:15" s="110" customFormat="1" ht="24.95" customHeight="1" x14ac:dyDescent="0.2">
      <c r="A19" s="193" t="s">
        <v>146</v>
      </c>
      <c r="B19" s="199" t="s">
        <v>147</v>
      </c>
      <c r="C19" s="113">
        <v>14.674624726039671</v>
      </c>
      <c r="D19" s="115">
        <v>10646</v>
      </c>
      <c r="E19" s="114">
        <v>10697</v>
      </c>
      <c r="F19" s="114">
        <v>10671</v>
      </c>
      <c r="G19" s="114">
        <v>10495</v>
      </c>
      <c r="H19" s="140">
        <v>11242</v>
      </c>
      <c r="I19" s="115">
        <v>-596</v>
      </c>
      <c r="J19" s="116">
        <v>-5.3015477673011917</v>
      </c>
    </row>
    <row r="20" spans="1:15" s="287" customFormat="1" ht="24.95" customHeight="1" x14ac:dyDescent="0.2">
      <c r="A20" s="193" t="s">
        <v>148</v>
      </c>
      <c r="B20" s="199" t="s">
        <v>149</v>
      </c>
      <c r="C20" s="113">
        <v>5.5495058375949382</v>
      </c>
      <c r="D20" s="115">
        <v>4026</v>
      </c>
      <c r="E20" s="114">
        <v>4070</v>
      </c>
      <c r="F20" s="114">
        <v>4142</v>
      </c>
      <c r="G20" s="114">
        <v>4096</v>
      </c>
      <c r="H20" s="140">
        <v>4079</v>
      </c>
      <c r="I20" s="115">
        <v>-53</v>
      </c>
      <c r="J20" s="116">
        <v>-1.2993380730571218</v>
      </c>
      <c r="K20" s="110"/>
      <c r="L20" s="110"/>
      <c r="M20" s="110"/>
      <c r="N20" s="110"/>
      <c r="O20" s="110"/>
    </row>
    <row r="21" spans="1:15" s="110" customFormat="1" ht="24.95" customHeight="1" x14ac:dyDescent="0.2">
      <c r="A21" s="201" t="s">
        <v>150</v>
      </c>
      <c r="B21" s="202" t="s">
        <v>151</v>
      </c>
      <c r="C21" s="113">
        <v>2.6879126635146871</v>
      </c>
      <c r="D21" s="115">
        <v>1950</v>
      </c>
      <c r="E21" s="114">
        <v>2027</v>
      </c>
      <c r="F21" s="114">
        <v>2056</v>
      </c>
      <c r="G21" s="114">
        <v>2093</v>
      </c>
      <c r="H21" s="140">
        <v>1978</v>
      </c>
      <c r="I21" s="115">
        <v>-28</v>
      </c>
      <c r="J21" s="116">
        <v>-1.4155712841253791</v>
      </c>
    </row>
    <row r="22" spans="1:15" s="110" customFormat="1" ht="24.95" customHeight="1" x14ac:dyDescent="0.2">
      <c r="A22" s="201" t="s">
        <v>152</v>
      </c>
      <c r="B22" s="199" t="s">
        <v>153</v>
      </c>
      <c r="C22" s="113">
        <v>4.3943926006588834</v>
      </c>
      <c r="D22" s="115">
        <v>3188</v>
      </c>
      <c r="E22" s="114">
        <v>3118</v>
      </c>
      <c r="F22" s="114">
        <v>3002</v>
      </c>
      <c r="G22" s="114">
        <v>2144</v>
      </c>
      <c r="H22" s="140">
        <v>2167</v>
      </c>
      <c r="I22" s="115">
        <v>1021</v>
      </c>
      <c r="J22" s="116">
        <v>47.115828334102446</v>
      </c>
    </row>
    <row r="23" spans="1:15" s="110" customFormat="1" ht="24.95" customHeight="1" x14ac:dyDescent="0.2">
      <c r="A23" s="193" t="s">
        <v>154</v>
      </c>
      <c r="B23" s="199" t="s">
        <v>155</v>
      </c>
      <c r="C23" s="113">
        <v>3.7341309771596345</v>
      </c>
      <c r="D23" s="115">
        <v>2709</v>
      </c>
      <c r="E23" s="114">
        <v>2714</v>
      </c>
      <c r="F23" s="114">
        <v>2729</v>
      </c>
      <c r="G23" s="114">
        <v>2727</v>
      </c>
      <c r="H23" s="140">
        <v>2735</v>
      </c>
      <c r="I23" s="115">
        <v>-26</v>
      </c>
      <c r="J23" s="116">
        <v>-0.95063985374771476</v>
      </c>
    </row>
    <row r="24" spans="1:15" s="110" customFormat="1" ht="24.95" customHeight="1" x14ac:dyDescent="0.2">
      <c r="A24" s="193" t="s">
        <v>156</v>
      </c>
      <c r="B24" s="199" t="s">
        <v>221</v>
      </c>
      <c r="C24" s="113">
        <v>8.8921664576067929</v>
      </c>
      <c r="D24" s="115">
        <v>6451</v>
      </c>
      <c r="E24" s="114">
        <v>6492</v>
      </c>
      <c r="F24" s="114">
        <v>6496</v>
      </c>
      <c r="G24" s="114">
        <v>6699</v>
      </c>
      <c r="H24" s="140">
        <v>6835</v>
      </c>
      <c r="I24" s="115">
        <v>-384</v>
      </c>
      <c r="J24" s="116">
        <v>-5.6181419166057056</v>
      </c>
    </row>
    <row r="25" spans="1:15" s="110" customFormat="1" ht="24.95" customHeight="1" x14ac:dyDescent="0.2">
      <c r="A25" s="193" t="s">
        <v>222</v>
      </c>
      <c r="B25" s="204" t="s">
        <v>159</v>
      </c>
      <c r="C25" s="113">
        <v>3.5246116310805409</v>
      </c>
      <c r="D25" s="115">
        <v>2557</v>
      </c>
      <c r="E25" s="114">
        <v>2692</v>
      </c>
      <c r="F25" s="114">
        <v>2842</v>
      </c>
      <c r="G25" s="114">
        <v>2724</v>
      </c>
      <c r="H25" s="140">
        <v>2668</v>
      </c>
      <c r="I25" s="115">
        <v>-111</v>
      </c>
      <c r="J25" s="116">
        <v>-4.1604197901049478</v>
      </c>
    </row>
    <row r="26" spans="1:15" s="110" customFormat="1" ht="24.95" customHeight="1" x14ac:dyDescent="0.2">
      <c r="A26" s="201">
        <v>782.78300000000002</v>
      </c>
      <c r="B26" s="203" t="s">
        <v>160</v>
      </c>
      <c r="C26" s="113">
        <v>3.8264848994444982</v>
      </c>
      <c r="D26" s="115">
        <v>2776</v>
      </c>
      <c r="E26" s="114">
        <v>2807</v>
      </c>
      <c r="F26" s="114">
        <v>3111</v>
      </c>
      <c r="G26" s="114">
        <v>3225</v>
      </c>
      <c r="H26" s="140">
        <v>3382</v>
      </c>
      <c r="I26" s="115">
        <v>-606</v>
      </c>
      <c r="J26" s="116">
        <v>-17.918391484328801</v>
      </c>
    </row>
    <row r="27" spans="1:15" s="110" customFormat="1" ht="24.95" customHeight="1" x14ac:dyDescent="0.2">
      <c r="A27" s="193" t="s">
        <v>161</v>
      </c>
      <c r="B27" s="199" t="s">
        <v>223</v>
      </c>
      <c r="C27" s="113">
        <v>6.8314334155788661</v>
      </c>
      <c r="D27" s="115">
        <v>4956</v>
      </c>
      <c r="E27" s="114">
        <v>5021</v>
      </c>
      <c r="F27" s="114">
        <v>5002</v>
      </c>
      <c r="G27" s="114">
        <v>4876</v>
      </c>
      <c r="H27" s="140">
        <v>4882</v>
      </c>
      <c r="I27" s="115">
        <v>74</v>
      </c>
      <c r="J27" s="116">
        <v>1.5157722244981564</v>
      </c>
    </row>
    <row r="28" spans="1:15" s="110" customFormat="1" ht="24.95" customHeight="1" x14ac:dyDescent="0.2">
      <c r="A28" s="193" t="s">
        <v>163</v>
      </c>
      <c r="B28" s="199" t="s">
        <v>164</v>
      </c>
      <c r="C28" s="113">
        <v>3.8016733979351316</v>
      </c>
      <c r="D28" s="115">
        <v>2758</v>
      </c>
      <c r="E28" s="114">
        <v>2668</v>
      </c>
      <c r="F28" s="114">
        <v>2609</v>
      </c>
      <c r="G28" s="114">
        <v>2574</v>
      </c>
      <c r="H28" s="140">
        <v>2564</v>
      </c>
      <c r="I28" s="115">
        <v>194</v>
      </c>
      <c r="J28" s="116">
        <v>7.5663026521060841</v>
      </c>
    </row>
    <row r="29" spans="1:15" s="110" customFormat="1" ht="24.95" customHeight="1" x14ac:dyDescent="0.2">
      <c r="A29" s="193">
        <v>86</v>
      </c>
      <c r="B29" s="199" t="s">
        <v>165</v>
      </c>
      <c r="C29" s="113">
        <v>7.8721380622217323</v>
      </c>
      <c r="D29" s="115">
        <v>5711</v>
      </c>
      <c r="E29" s="114">
        <v>5705</v>
      </c>
      <c r="F29" s="114">
        <v>5613</v>
      </c>
      <c r="G29" s="114">
        <v>5559</v>
      </c>
      <c r="H29" s="140">
        <v>5569</v>
      </c>
      <c r="I29" s="115">
        <v>142</v>
      </c>
      <c r="J29" s="116">
        <v>2.5498294128209733</v>
      </c>
    </row>
    <row r="30" spans="1:15" s="110" customFormat="1" ht="24.95" customHeight="1" x14ac:dyDescent="0.2">
      <c r="A30" s="193">
        <v>87.88</v>
      </c>
      <c r="B30" s="204" t="s">
        <v>166</v>
      </c>
      <c r="C30" s="113">
        <v>6.2442278798571964</v>
      </c>
      <c r="D30" s="115">
        <v>4530</v>
      </c>
      <c r="E30" s="114">
        <v>4578</v>
      </c>
      <c r="F30" s="114">
        <v>4518</v>
      </c>
      <c r="G30" s="114">
        <v>4427</v>
      </c>
      <c r="H30" s="140">
        <v>4448</v>
      </c>
      <c r="I30" s="115">
        <v>82</v>
      </c>
      <c r="J30" s="116">
        <v>1.8435251798561152</v>
      </c>
    </row>
    <row r="31" spans="1:15" s="110" customFormat="1" ht="24.95" customHeight="1" x14ac:dyDescent="0.2">
      <c r="A31" s="193" t="s">
        <v>167</v>
      </c>
      <c r="B31" s="199" t="s">
        <v>168</v>
      </c>
      <c r="C31" s="113">
        <v>3.9408934897376873</v>
      </c>
      <c r="D31" s="115">
        <v>2859</v>
      </c>
      <c r="E31" s="114">
        <v>2840</v>
      </c>
      <c r="F31" s="114">
        <v>2795</v>
      </c>
      <c r="G31" s="114">
        <v>2796</v>
      </c>
      <c r="H31" s="140">
        <v>2774</v>
      </c>
      <c r="I31" s="115">
        <v>85</v>
      </c>
      <c r="J31" s="116">
        <v>3.0641672674837781</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0.23157401408741918</v>
      </c>
      <c r="D34" s="115">
        <v>168</v>
      </c>
      <c r="E34" s="114">
        <v>123</v>
      </c>
      <c r="F34" s="114">
        <v>186</v>
      </c>
      <c r="G34" s="114">
        <v>177</v>
      </c>
      <c r="H34" s="140">
        <v>178</v>
      </c>
      <c r="I34" s="115">
        <v>-10</v>
      </c>
      <c r="J34" s="116">
        <v>-5.617977528089888</v>
      </c>
    </row>
    <row r="35" spans="1:10" s="110" customFormat="1" ht="24.95" customHeight="1" x14ac:dyDescent="0.2">
      <c r="A35" s="292" t="s">
        <v>171</v>
      </c>
      <c r="B35" s="293" t="s">
        <v>172</v>
      </c>
      <c r="C35" s="113">
        <v>23.794229947482322</v>
      </c>
      <c r="D35" s="115">
        <v>17262</v>
      </c>
      <c r="E35" s="114">
        <v>17444</v>
      </c>
      <c r="F35" s="114">
        <v>17492</v>
      </c>
      <c r="G35" s="114">
        <v>17228</v>
      </c>
      <c r="H35" s="140">
        <v>17212</v>
      </c>
      <c r="I35" s="115">
        <v>50</v>
      </c>
      <c r="J35" s="116">
        <v>0.29049500348594004</v>
      </c>
    </row>
    <row r="36" spans="1:10" s="110" customFormat="1" ht="24.95" customHeight="1" x14ac:dyDescent="0.2">
      <c r="A36" s="294" t="s">
        <v>173</v>
      </c>
      <c r="B36" s="295" t="s">
        <v>174</v>
      </c>
      <c r="C36" s="125">
        <v>75.974196038430264</v>
      </c>
      <c r="D36" s="143">
        <v>55117</v>
      </c>
      <c r="E36" s="144">
        <v>55429</v>
      </c>
      <c r="F36" s="144">
        <v>55586</v>
      </c>
      <c r="G36" s="144">
        <v>54435</v>
      </c>
      <c r="H36" s="145">
        <v>55323</v>
      </c>
      <c r="I36" s="143">
        <v>-206</v>
      </c>
      <c r="J36" s="146">
        <v>-0.37235869349095313</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2020-09-25T09:50:28Z</dcterms:created>
  <dcterms:modified xsi:type="dcterms:W3CDTF">2020-09-28T08:09:43Z</dcterms:modified>
</cp:coreProperties>
</file>