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J77" i="24" s="1"/>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K70" i="24" s="1"/>
  <c r="G70" i="24"/>
  <c r="F70" i="24"/>
  <c r="E70" i="24"/>
  <c r="L69" i="24"/>
  <c r="J69" i="24"/>
  <c r="H69" i="24"/>
  <c r="K69" i="24" s="1"/>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s="1"/>
  <c r="G56" i="24"/>
  <c r="F56" i="24"/>
  <c r="E56" i="24"/>
  <c r="L55" i="24"/>
  <c r="H55" i="24" s="1"/>
  <c r="G55" i="24"/>
  <c r="F55" i="24"/>
  <c r="E55" i="24"/>
  <c r="L54" i="24"/>
  <c r="H54" i="24" s="1"/>
  <c r="G54" i="24"/>
  <c r="F54" i="24"/>
  <c r="E54" i="24"/>
  <c r="L53" i="24"/>
  <c r="H53" i="24"/>
  <c r="G53" i="24"/>
  <c r="F53" i="24"/>
  <c r="E53" i="24"/>
  <c r="L52" i="24"/>
  <c r="H52" i="24" s="1"/>
  <c r="G52" i="24"/>
  <c r="F52" i="24"/>
  <c r="E52" i="24"/>
  <c r="L51" i="24"/>
  <c r="H51" i="24" s="1"/>
  <c r="G51" i="24"/>
  <c r="F51" i="24"/>
  <c r="E51" i="24"/>
  <c r="M44" i="24"/>
  <c r="L44" i="24"/>
  <c r="I44" i="24"/>
  <c r="G44" i="24"/>
  <c r="E44" i="24"/>
  <c r="D44" i="24"/>
  <c r="C44" i="24"/>
  <c r="B44" i="24"/>
  <c r="K44" i="24" s="1"/>
  <c r="K43" i="24"/>
  <c r="H43" i="24"/>
  <c r="F43" i="24"/>
  <c r="E43" i="24"/>
  <c r="D43" i="24"/>
  <c r="C43" i="24"/>
  <c r="M43" i="24" s="1"/>
  <c r="B43" i="24"/>
  <c r="J43" i="24" s="1"/>
  <c r="M42" i="24"/>
  <c r="L42" i="24"/>
  <c r="I42" i="24"/>
  <c r="G42" i="24"/>
  <c r="E42" i="24"/>
  <c r="C42" i="24"/>
  <c r="B42" i="24"/>
  <c r="D42" i="24" s="1"/>
  <c r="K41" i="24"/>
  <c r="H41" i="24"/>
  <c r="F41" i="24"/>
  <c r="E41" i="24"/>
  <c r="D41" i="24"/>
  <c r="C41" i="24"/>
  <c r="M41" i="24" s="1"/>
  <c r="B41" i="24"/>
  <c r="J41" i="24" s="1"/>
  <c r="M40" i="24"/>
  <c r="L40" i="24"/>
  <c r="I40" i="24"/>
  <c r="G40" i="24"/>
  <c r="E40" i="24"/>
  <c r="C40" i="24"/>
  <c r="B40" i="24"/>
  <c r="D40" i="24" s="1"/>
  <c r="M36" i="24"/>
  <c r="L36" i="24"/>
  <c r="K36" i="24"/>
  <c r="J36" i="24"/>
  <c r="I36" i="24"/>
  <c r="H36" i="24"/>
  <c r="G36" i="24"/>
  <c r="F36" i="24"/>
  <c r="E36" i="24"/>
  <c r="D36" i="24"/>
  <c r="C8" i="24"/>
  <c r="K57" i="15"/>
  <c r="L57" i="15" s="1"/>
  <c r="C39" i="24"/>
  <c r="C38" i="24"/>
  <c r="C37" i="24"/>
  <c r="C35" i="24"/>
  <c r="C34" i="24"/>
  <c r="C33" i="24"/>
  <c r="C32" i="24"/>
  <c r="C31" i="24"/>
  <c r="I31" i="24" s="1"/>
  <c r="C30" i="24"/>
  <c r="C29" i="24"/>
  <c r="C28" i="24"/>
  <c r="C27" i="24"/>
  <c r="C26" i="24"/>
  <c r="C25" i="24"/>
  <c r="C24" i="24"/>
  <c r="G24" i="24" s="1"/>
  <c r="C23" i="24"/>
  <c r="C22" i="24"/>
  <c r="C21" i="24"/>
  <c r="C20" i="24"/>
  <c r="C19" i="24"/>
  <c r="C18" i="24"/>
  <c r="C17" i="24"/>
  <c r="C16" i="24"/>
  <c r="C15" i="24"/>
  <c r="I15" i="24" s="1"/>
  <c r="C6" i="24"/>
  <c r="E6" i="24" s="1"/>
  <c r="C9" i="24"/>
  <c r="C7" i="24"/>
  <c r="B38" i="24"/>
  <c r="B37" i="24"/>
  <c r="B35" i="24"/>
  <c r="B34" i="24"/>
  <c r="B33" i="24"/>
  <c r="B32" i="24"/>
  <c r="B31" i="24"/>
  <c r="B30" i="24"/>
  <c r="B29" i="24"/>
  <c r="B28" i="24"/>
  <c r="B27" i="24"/>
  <c r="B26" i="24"/>
  <c r="B25" i="24"/>
  <c r="B24" i="24"/>
  <c r="B23" i="24"/>
  <c r="B22" i="24"/>
  <c r="K22" i="24" s="1"/>
  <c r="B21" i="24"/>
  <c r="B20" i="24"/>
  <c r="B19" i="24"/>
  <c r="B18" i="24"/>
  <c r="B17" i="24"/>
  <c r="B16" i="24"/>
  <c r="B15" i="24"/>
  <c r="B9" i="24"/>
  <c r="B8" i="24"/>
  <c r="B7" i="24"/>
  <c r="H37" i="24" l="1"/>
  <c r="F37" i="24"/>
  <c r="D37" i="24"/>
  <c r="J37" i="24"/>
  <c r="K37" i="24"/>
  <c r="M19" i="24"/>
  <c r="E19" i="24"/>
  <c r="L19" i="24"/>
  <c r="I19" i="24"/>
  <c r="G19" i="24"/>
  <c r="M35" i="24"/>
  <c r="E35" i="24"/>
  <c r="L35" i="24"/>
  <c r="I35" i="24"/>
  <c r="G35" i="24"/>
  <c r="F33" i="24"/>
  <c r="D33" i="24"/>
  <c r="J33" i="24"/>
  <c r="H33" i="24"/>
  <c r="K33" i="24"/>
  <c r="F9" i="24"/>
  <c r="D9" i="24"/>
  <c r="J9" i="24"/>
  <c r="H9" i="24"/>
  <c r="K9" i="24"/>
  <c r="I28" i="24"/>
  <c r="L28" i="24"/>
  <c r="M28" i="24"/>
  <c r="G28" i="24"/>
  <c r="E28" i="24"/>
  <c r="F19" i="24"/>
  <c r="D19" i="24"/>
  <c r="J19" i="24"/>
  <c r="H19" i="24"/>
  <c r="K19" i="24"/>
  <c r="I16" i="24"/>
  <c r="L16" i="24"/>
  <c r="M16" i="24"/>
  <c r="G16" i="24"/>
  <c r="E16" i="24"/>
  <c r="I22" i="24"/>
  <c r="L22" i="24"/>
  <c r="G22" i="24"/>
  <c r="E22" i="24"/>
  <c r="M22" i="24"/>
  <c r="I32" i="24"/>
  <c r="L32" i="24"/>
  <c r="M32" i="24"/>
  <c r="G32" i="24"/>
  <c r="E32" i="24"/>
  <c r="G39" i="24"/>
  <c r="L39" i="24"/>
  <c r="M39" i="24"/>
  <c r="I39" i="24"/>
  <c r="K52" i="24"/>
  <c r="I52" i="24"/>
  <c r="J52" i="24"/>
  <c r="I26" i="24"/>
  <c r="L26" i="24"/>
  <c r="M26" i="24"/>
  <c r="G26" i="24"/>
  <c r="M29" i="24"/>
  <c r="E29" i="24"/>
  <c r="L29" i="24"/>
  <c r="I29" i="24"/>
  <c r="G29" i="24"/>
  <c r="K54" i="24"/>
  <c r="I54" i="24"/>
  <c r="J54" i="24"/>
  <c r="K56" i="24"/>
  <c r="I56" i="24"/>
  <c r="J56" i="24"/>
  <c r="K61" i="24"/>
  <c r="I61" i="24"/>
  <c r="J61" i="24"/>
  <c r="F25" i="24"/>
  <c r="D25" i="24"/>
  <c r="J25" i="24"/>
  <c r="H25" i="24"/>
  <c r="K25" i="24"/>
  <c r="F23" i="24"/>
  <c r="D23" i="24"/>
  <c r="J23" i="24"/>
  <c r="H23" i="24"/>
  <c r="K23" i="24"/>
  <c r="F29" i="24"/>
  <c r="D29" i="24"/>
  <c r="J29" i="24"/>
  <c r="H29" i="24"/>
  <c r="J32" i="24"/>
  <c r="H32" i="24"/>
  <c r="F32" i="24"/>
  <c r="D32" i="24"/>
  <c r="K32" i="24"/>
  <c r="F35" i="24"/>
  <c r="D35" i="24"/>
  <c r="J35" i="24"/>
  <c r="H35" i="24"/>
  <c r="K35" i="24"/>
  <c r="B45" i="24"/>
  <c r="B39" i="24"/>
  <c r="M17" i="24"/>
  <c r="E17" i="24"/>
  <c r="L17" i="24"/>
  <c r="I17" i="24"/>
  <c r="I20" i="24"/>
  <c r="L20" i="24"/>
  <c r="G20" i="24"/>
  <c r="E20" i="24"/>
  <c r="M23" i="24"/>
  <c r="E23" i="24"/>
  <c r="L23" i="24"/>
  <c r="I23" i="24"/>
  <c r="G23" i="24"/>
  <c r="M33" i="24"/>
  <c r="E33" i="24"/>
  <c r="L33" i="24"/>
  <c r="I33" i="24"/>
  <c r="G37" i="24"/>
  <c r="L37" i="24"/>
  <c r="E37" i="24"/>
  <c r="M37" i="24"/>
  <c r="I8" i="24"/>
  <c r="L8" i="24"/>
  <c r="M8" i="24"/>
  <c r="G8" i="24"/>
  <c r="E8" i="24"/>
  <c r="E26" i="24"/>
  <c r="I37" i="24"/>
  <c r="B14" i="24"/>
  <c r="B6" i="24"/>
  <c r="F17" i="24"/>
  <c r="D17" i="24"/>
  <c r="J17" i="24"/>
  <c r="H17" i="24"/>
  <c r="K17" i="24"/>
  <c r="J20" i="24"/>
  <c r="H20" i="24"/>
  <c r="F20" i="24"/>
  <c r="D20" i="24"/>
  <c r="K20" i="24"/>
  <c r="J26" i="24"/>
  <c r="H26" i="24"/>
  <c r="F26" i="24"/>
  <c r="D26" i="24"/>
  <c r="K26" i="24"/>
  <c r="M27" i="24"/>
  <c r="E27" i="24"/>
  <c r="L27" i="24"/>
  <c r="I27" i="24"/>
  <c r="G27" i="24"/>
  <c r="E39" i="24"/>
  <c r="J28" i="24"/>
  <c r="H28" i="24"/>
  <c r="F28" i="24"/>
  <c r="D28" i="24"/>
  <c r="K28" i="24"/>
  <c r="I6" i="24"/>
  <c r="L6" i="24"/>
  <c r="M6" i="24"/>
  <c r="G6" i="24"/>
  <c r="I24" i="24"/>
  <c r="L24" i="24"/>
  <c r="E24" i="24"/>
  <c r="M24" i="24"/>
  <c r="I30" i="24"/>
  <c r="L30" i="24"/>
  <c r="M30" i="24"/>
  <c r="G30" i="24"/>
  <c r="E30" i="24"/>
  <c r="K29" i="24"/>
  <c r="K51" i="24"/>
  <c r="I51" i="24"/>
  <c r="J51" i="24"/>
  <c r="K53" i="24"/>
  <c r="I53" i="24"/>
  <c r="J53" i="24"/>
  <c r="J22" i="24"/>
  <c r="H22" i="24"/>
  <c r="F22" i="24"/>
  <c r="D22" i="24"/>
  <c r="J34" i="24"/>
  <c r="H34" i="24"/>
  <c r="F34" i="24"/>
  <c r="D34" i="24"/>
  <c r="K34" i="24"/>
  <c r="F15" i="24"/>
  <c r="D15" i="24"/>
  <c r="J15" i="24"/>
  <c r="H15" i="24"/>
  <c r="K15" i="24"/>
  <c r="F21" i="24"/>
  <c r="D21" i="24"/>
  <c r="J21" i="24"/>
  <c r="H21" i="24"/>
  <c r="K21" i="24"/>
  <c r="J24" i="24"/>
  <c r="H24" i="24"/>
  <c r="F24" i="24"/>
  <c r="D24" i="24"/>
  <c r="K24" i="24"/>
  <c r="F27" i="24"/>
  <c r="D27" i="24"/>
  <c r="J27" i="24"/>
  <c r="H27" i="24"/>
  <c r="K27" i="24"/>
  <c r="J30" i="24"/>
  <c r="H30" i="24"/>
  <c r="F30" i="24"/>
  <c r="D30" i="24"/>
  <c r="K30" i="24"/>
  <c r="M7" i="24"/>
  <c r="E7" i="24"/>
  <c r="L7" i="24"/>
  <c r="I7" i="24"/>
  <c r="G7" i="24"/>
  <c r="M9" i="24"/>
  <c r="E9" i="24"/>
  <c r="L9" i="24"/>
  <c r="I9" i="24"/>
  <c r="G9" i="24"/>
  <c r="I18" i="24"/>
  <c r="L18" i="24"/>
  <c r="M18" i="24"/>
  <c r="G18" i="24"/>
  <c r="E18" i="24"/>
  <c r="M21" i="24"/>
  <c r="E21" i="24"/>
  <c r="L21" i="24"/>
  <c r="I21" i="24"/>
  <c r="G21" i="24"/>
  <c r="I34" i="24"/>
  <c r="L34" i="24"/>
  <c r="M34" i="24"/>
  <c r="G34" i="24"/>
  <c r="E34" i="24"/>
  <c r="L38" i="24"/>
  <c r="M38" i="24"/>
  <c r="I38" i="24"/>
  <c r="G38" i="24"/>
  <c r="E38" i="24"/>
  <c r="G17" i="24"/>
  <c r="K55" i="24"/>
  <c r="I55" i="24"/>
  <c r="J55" i="24"/>
  <c r="K57" i="24"/>
  <c r="I57" i="24"/>
  <c r="J57" i="24"/>
  <c r="K65" i="24"/>
  <c r="I65" i="24"/>
  <c r="J65" i="24"/>
  <c r="F7" i="24"/>
  <c r="D7" i="24"/>
  <c r="J7" i="24"/>
  <c r="H7" i="24"/>
  <c r="K7" i="24"/>
  <c r="J8" i="24"/>
  <c r="H8" i="24"/>
  <c r="F8" i="24"/>
  <c r="D8" i="24"/>
  <c r="K8" i="24"/>
  <c r="J18" i="24"/>
  <c r="H18" i="24"/>
  <c r="F18" i="24"/>
  <c r="D18" i="24"/>
  <c r="K18" i="24"/>
  <c r="M15" i="24"/>
  <c r="E15" i="24"/>
  <c r="L15" i="24"/>
  <c r="G15" i="24"/>
  <c r="M25" i="24"/>
  <c r="E25" i="24"/>
  <c r="L25" i="24"/>
  <c r="I25" i="24"/>
  <c r="G25" i="24"/>
  <c r="M31" i="24"/>
  <c r="E31" i="24"/>
  <c r="L31" i="24"/>
  <c r="G31" i="24"/>
  <c r="G33" i="24"/>
  <c r="J16" i="24"/>
  <c r="H16" i="24"/>
  <c r="F16" i="24"/>
  <c r="D16" i="24"/>
  <c r="K16" i="24"/>
  <c r="F31" i="24"/>
  <c r="D31" i="24"/>
  <c r="J31" i="24"/>
  <c r="H31" i="24"/>
  <c r="K31" i="24"/>
  <c r="D38" i="24"/>
  <c r="K38" i="24"/>
  <c r="J38" i="24"/>
  <c r="H38" i="24"/>
  <c r="F38" i="24"/>
  <c r="M20" i="24"/>
  <c r="C14" i="24"/>
  <c r="I41" i="24"/>
  <c r="I43" i="24"/>
  <c r="K60" i="24"/>
  <c r="I60" i="24"/>
  <c r="K64" i="24"/>
  <c r="I64" i="24"/>
  <c r="K68" i="24"/>
  <c r="I68" i="24"/>
  <c r="J60" i="24"/>
  <c r="J64" i="24"/>
  <c r="J68" i="24"/>
  <c r="G41" i="24"/>
  <c r="L41" i="24"/>
  <c r="G43" i="24"/>
  <c r="L43" i="24"/>
  <c r="C45" i="24"/>
  <c r="K59" i="24"/>
  <c r="I59" i="24"/>
  <c r="K63" i="24"/>
  <c r="I63" i="24"/>
  <c r="K67" i="24"/>
  <c r="I67" i="24"/>
  <c r="K77" i="24"/>
  <c r="J59" i="24"/>
  <c r="J63" i="24"/>
  <c r="J67" i="24"/>
  <c r="J79" i="24"/>
  <c r="K58" i="24"/>
  <c r="I58" i="24"/>
  <c r="K62" i="24"/>
  <c r="I62" i="24"/>
  <c r="K66" i="24"/>
  <c r="I66" i="24"/>
  <c r="J58" i="24"/>
  <c r="J62" i="24"/>
  <c r="J66" i="24"/>
  <c r="F40" i="24"/>
  <c r="F42" i="24"/>
  <c r="F44" i="24"/>
  <c r="I69" i="24"/>
  <c r="I70" i="24"/>
  <c r="I71" i="24"/>
  <c r="I72" i="24"/>
  <c r="I73" i="24"/>
  <c r="I74" i="24"/>
  <c r="I75" i="24"/>
  <c r="H40" i="24"/>
  <c r="H42" i="24"/>
  <c r="H44" i="24"/>
  <c r="J40" i="24"/>
  <c r="J42" i="24"/>
  <c r="J44" i="24"/>
  <c r="K40" i="24"/>
  <c r="K42" i="24"/>
  <c r="I14" i="24" l="1"/>
  <c r="L14" i="24"/>
  <c r="M14" i="24"/>
  <c r="G14" i="24"/>
  <c r="E14" i="24"/>
  <c r="I77" i="24"/>
  <c r="K79" i="24"/>
  <c r="K78" i="24"/>
  <c r="H39" i="24"/>
  <c r="F39" i="24"/>
  <c r="D39" i="24"/>
  <c r="J39" i="24"/>
  <c r="K39" i="24"/>
  <c r="H45" i="24"/>
  <c r="F45" i="24"/>
  <c r="D45" i="24"/>
  <c r="J45" i="24"/>
  <c r="K45" i="24"/>
  <c r="J6" i="24"/>
  <c r="H6" i="24"/>
  <c r="F6" i="24"/>
  <c r="D6" i="24"/>
  <c r="K6" i="24"/>
  <c r="J14" i="24"/>
  <c r="H14" i="24"/>
  <c r="F14" i="24"/>
  <c r="D14" i="24"/>
  <c r="K14" i="24"/>
  <c r="G45" i="24"/>
  <c r="L45" i="24"/>
  <c r="I45" i="24"/>
  <c r="E45" i="24"/>
  <c r="M45" i="24"/>
  <c r="I78" i="24" l="1"/>
  <c r="I79" i="24"/>
  <c r="J78" i="24"/>
  <c r="I83" i="24" l="1"/>
  <c r="I82" i="24"/>
  <c r="I81" i="24"/>
</calcChain>
</file>

<file path=xl/sharedStrings.xml><?xml version="1.0" encoding="utf-8"?>
<sst xmlns="http://schemas.openxmlformats.org/spreadsheetml/2006/main" count="1687" uniqueCount="521">
  <si>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</si>
  <si>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</si>
  <si>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</si>
  <si>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</si>
  <si>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</si>
  <si>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</si>
  <si>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</si>
  <si>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</si>
  <si>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</si>
  <si>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</si>
  <si>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</si>
  <si>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</si>
  <si>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</si>
  <si>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Heilbronn (08125)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</si>
  <si>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</si>
  <si>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</si>
  <si>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</si>
  <si>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</si>
  <si>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</si>
  <si>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</si>
  <si>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</si>
  <si>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</si>
  <si>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</si>
  <si>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</si>
  <si>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</si>
  <si>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</si>
  <si>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</si>
  <si>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</si>
  <si>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</si>
  <si>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</si>
  <si>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</si>
  <si>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</si>
  <si>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</si>
  <si>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</si>
  <si>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</si>
  <si>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</si>
  <si>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</si>
  <si>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</si>
  <si>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</si>
  <si>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</si>
  <si>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</si>
  <si>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</si>
  <si>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</si>
  <si>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</si>
  <si>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</si>
  <si>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</si>
  <si>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</si>
  <si>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</si>
  <si>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</si>
  <si>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</si>
  <si>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</si>
  <si>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</si>
  <si>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</si>
  <si>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</si>
  <si>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</si>
  <si>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</si>
  <si>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</si>
  <si>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</si>
  <si>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</si>
  <si>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</si>
  <si>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</si>
  <si>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</si>
  <si>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</si>
  <si>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</si>
  <si>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</si>
  <si>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</si>
  <si>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</si>
  <si>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</si>
  <si>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</si>
  <si>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</si>
  <si>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</si>
  <si>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</si>
  <si>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</si>
  <si>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</si>
  <si>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</si>
  <si>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</si>
  <si>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</si>
  <si>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</si>
  <si>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</si>
  <si>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</si>
  <si>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</si>
  <si>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</si>
  <si>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</si>
  <si>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</si>
  <si>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</si>
  <si>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</si>
  <si>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</si>
  <si>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</si>
  <si>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</si>
  <si>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</si>
  <si>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</si>
  <si>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</si>
  <si>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Heilbronn (08125);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</si>
  <si>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</si>
  <si>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</si>
  <si>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</si>
  <si>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</si>
  <si>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</si>
  <si>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</si>
  <si>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</si>
  <si>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</si>
  <si>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</si>
  <si>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</si>
  <si>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</si>
  <si>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</si>
  <si>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</si>
  <si>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</si>
  <si>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</si>
  <si>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</si>
  <si>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</si>
  <si>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</si>
  <si>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</si>
  <si>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</si>
  <si>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</si>
  <si>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</si>
  <si>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</si>
  <si>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</si>
  <si>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</si>
  <si>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</si>
  <si>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</si>
  <si>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</si>
  <si>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</si>
  <si>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</si>
  <si>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</si>
  <si>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</si>
  <si>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</si>
  <si>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</si>
  <si>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</si>
  <si>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</si>
  <si>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</si>
  <si>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</si>
  <si>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</si>
  <si>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</si>
  <si>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</si>
  <si>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</si>
  <si>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</si>
  <si>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</si>
  <si>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</si>
  <si>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</si>
  <si>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</si>
  <si>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</si>
  <si>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</si>
  <si>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</si>
  <si>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</si>
  <si>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</si>
  <si>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</si>
  <si>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</si>
  <si>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</si>
  <si>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</si>
  <si>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</si>
  <si>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</si>
  <si>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</si>
  <si>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</si>
  <si>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</si>
  <si>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</si>
  <si>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</si>
  <si>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</si>
  <si>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</si>
  <si>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</si>
  <si>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</si>
  <si>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</si>
  <si>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</si>
  <si>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</si>
  <si>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</si>
  <si>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</si>
  <si>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</si>
  <si>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</si>
  <si>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</si>
  <si>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</si>
  <si>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</si>
  <si>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</si>
  <si>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</si>
  <si>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</si>
  <si>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</si>
  <si>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</si>
  <si>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</si>
  <si>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</si>
  <si>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</si>
  <si>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</si>
  <si>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</si>
  <si>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</si>
  <si>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</si>
  <si>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</si>
  <si>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Heilbronn (08125)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</si>
  <si>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</si>
  <si>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</si>
  <si>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</si>
  <si>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</si>
  <si>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</si>
  <si>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</si>
  <si>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</si>
  <si>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</si>
  <si>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</si>
  <si>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</si>
  <si>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</si>
  <si>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</si>
  <si>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</si>
  <si>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</si>
  <si>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</si>
  <si>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</si>
  <si>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</si>
  <si>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</si>
  <si>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</si>
  <si>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</si>
  <si>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</si>
  <si>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</si>
  <si>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</si>
  <si>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</si>
  <si>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</si>
  <si>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</si>
  <si>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</si>
  <si>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</si>
  <si>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</si>
  <si>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</si>
  <si>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</si>
  <si>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</si>
  <si>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</si>
  <si>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</si>
  <si>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</si>
  <si>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</si>
  <si>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</si>
  <si>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</si>
  <si>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</si>
  <si>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</si>
  <si>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</si>
  <si>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</si>
  <si>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</si>
  <si>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</si>
  <si>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</si>
  <si>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</si>
  <si>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</si>
  <si>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</si>
  <si>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</si>
  <si>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</si>
  <si>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</si>
  <si>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</si>
  <si>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</si>
  <si>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</si>
  <si>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</si>
  <si>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</si>
  <si>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</si>
  <si>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</si>
  <si>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</si>
  <si>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</si>
  <si>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</si>
  <si>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</si>
  <si>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</si>
  <si>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</si>
  <si>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</si>
  <si>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</si>
  <si>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</si>
  <si>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</si>
  <si>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</si>
  <si>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</si>
  <si>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</si>
  <si>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</si>
  <si>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</si>
  <si>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</si>
  <si>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</si>
  <si>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</si>
  <si>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</si>
  <si>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</si>
  <si>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</si>
  <si>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</si>
  <si>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</si>
  <si>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</si>
  <si>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</si>
  <si>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</si>
  <si>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</si>
  <si>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</si>
  <si>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</si>
  <si>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</si>
  <si>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</si>
  <si>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</si>
  <si>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</si>
  <si>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</si>
  <si>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</si>
  <si>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</si>
  <si>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</si>
  <si>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</si>
  <si>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</si>
  <si>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</si>
  <si>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</si>
  <si>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</si>
  <si>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</si>
  <si>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</si>
  <si>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</si>
  <si>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</si>
  <si>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</si>
  <si>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</si>
  <si>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</si>
  <si>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</si>
  <si>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</si>
  <si>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</si>
  <si>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</si>
  <si>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</si>
  <si>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</si>
  <si>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</si>
  <si>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</si>
  <si>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</si>
  <si>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</si>
  <si>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</si>
  <si>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</si>
  <si>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</si>
  <si>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</si>
  <si>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</si>
  <si>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</si>
  <si>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</si>
  <si>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</si>
  <si>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</si>
  <si>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</si>
  <si>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</si>
  <si>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</si>
  <si>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</si>
  <si>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</si>
  <si>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</si>
  <si>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</si>
  <si>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</si>
  <si>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</si>
  <si>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</si>
  <si>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</si>
  <si>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</si>
  <si>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</si>
  <si>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</si>
  <si>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</si>
  <si>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</si>
  <si>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</si>
  <si>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</si>
  <si>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</si>
  <si>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</si>
  <si>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</si>
  <si>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</si>
  <si>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</si>
  <si>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</si>
  <si>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</si>
  <si>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</si>
  <si>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</si>
  <si>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</si>
  <si>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</si>
  <si>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</si>
  <si>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</si>
  <si>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</si>
  <si>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</si>
  <si>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</si>
  <si>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</si>
  <si>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</si>
  <si>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</si>
  <si>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</si>
  <si>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</si>
  <si>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</si>
  <si>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</si>
  <si>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</si>
  <si>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</si>
  <si>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</si>
  <si>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</si>
  <si>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</si>
  <si>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</si>
  <si>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</si>
  <si>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</si>
  <si>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</si>
  <si>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</si>
  <si>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</si>
  <si>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</si>
  <si>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</si>
  <si>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</si>
  <si>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</si>
  <si>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</si>
  <si>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</si>
  <si>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</si>
  <si>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</si>
  <si>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</si>
  <si>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</si>
  <si>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</si>
  <si>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Heilbronn (08125);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</si>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</sst>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{D4A49796-D3C1-4D2F-BBFC-8AE922EAD633}</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FA5D-4E0A-AD8A-E75D9F1FD588}"/>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{1984C060-7965-4AE5-B193-BAD55970B541}</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FA5D-4E0A-AD8A-E75D9F1FD58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{65EDD693-EE75-4A02-B2EF-3E02E2A30E69}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A5D-4E0A-AD8A-E75D9F1FD58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{25E736F6-48C1-44C1-882B-8EB275C0FF17}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A5D-4E0A-AD8A-E75D9F1FD58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1.503503781308541</c:v>
                </c:pt>
                <c:pt idx="1">
                  <c:v>0.77822269034374059</c:v>
                </c:pt>
                <c:pt idx="2">
                  <c:v>1.1186464311118853</c:v>
                </c:pt>
                <c:pt idx="3">
                  <c:v>1.0875687030768</c:v>
                </c:pt>
              </c:numCache>
            </c:numRef>
          </c:val>
          <c:extLst>
            <c:ext xmlns:c16="http://schemas.microsoft.com/office/drawing/2014/chart" uri="{C3380CC4-5D6E-409C-BE32-E72D297353CC}">
              <c16:uniqueId val="{00000004-FA5D-4E0A-AD8A-E75D9F1FD58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{0AAF95F7-AB94-422E-A244-AA998CACDA89}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A5D-4E0A-AD8A-E75D9F1FD58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{7EAB85E5-8FD4-4D93-B99C-3F78E3FE42EE}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A5D-4E0A-AD8A-E75D9F1FD58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{EC141228-07E6-4359-9A3F-9A005046922D}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A5D-4E0A-AD8A-E75D9F1FD58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{4EF48361-447A-41A8-A0B4-AEBA299F2E81}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A5D-4E0A-AD8A-E75D9F1FD5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A5D-4E0A-AD8A-E75D9F1FD58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A5D-4E0A-AD8A-E75D9F1FD58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{F1403980-717C-41D0-B5CC-2AD15DBF612F}</c15:txfldGUID>
                      <c15:f>Daten_Diagramme!$E$6</c15:f>
                      <c15:dlblFieldTableCache>
                        <c:ptCount val="1"/>
                        <c:pt idx="0">
                          <c:v>-4.7</c:v>
                        </c:pt>
                      </c15:dlblFieldTableCache>
                    </c15:dlblFTEntry>
                  </c15:dlblFieldTable>
                  <c15:showDataLabelsRange val="0"/>
                </c:ext>
                <c:ext xmlns:c16="http://schemas.microsoft.com/office/drawing/2014/chart" uri="{C3380CC4-5D6E-409C-BE32-E72D297353CC}">
                  <c16:uniqueId val="{00000000-8FBB-4393-92BF-840BF2459368}"/>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{736FCC44-E299-4942-9221-D0B0853BD2F8}</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8FBB-4393-92BF-840BF245936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{D67D254B-6E8A-42F4-9AE2-BEF9AD0F8BE0}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FBB-4393-92BF-840BF245936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{8F87E285-9421-487A-AB68-88B1339B75E4}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FBB-4393-92BF-840BF24593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-4.658609323497096</c:v>
                </c:pt>
                <c:pt idx="1">
                  <c:v>-2.6975865719528453</c:v>
                </c:pt>
                <c:pt idx="2">
                  <c:v>-2.7637010795899166</c:v>
                </c:pt>
                <c:pt idx="3">
                  <c:v>-2.8655893304673015</c:v>
                </c:pt>
              </c:numCache>
            </c:numRef>
          </c:val>
          <c:extLst>
            <c:ext xmlns:c16="http://schemas.microsoft.com/office/drawing/2014/chart" uri="{C3380CC4-5D6E-409C-BE32-E72D297353CC}">
              <c16:uniqueId val="{00000004-8FBB-4393-92BF-840BF245936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{8482BB1C-2366-4DCF-84F0-3BBC4BFC6956}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FBB-4393-92BF-840BF245936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{ED7845A9-A2EC-4AF9-BB02-C3FE8DB61823}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FBB-4393-92BF-840BF245936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{1E5E242E-4C1B-4C21-AB53-D62CC5100D07}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FBB-4393-92BF-840BF245936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{F711356B-8225-42BD-A757-FC6B95E0F26F}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FBB-4393-92BF-840BF24593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FBB-4393-92BF-840BF245936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FBB-4393-92BF-840BF245936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{E163FF37-454C-4C29-A66F-786E2DF891D6}</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0447-494C-8E32-16ABBFE4B886}"/>
                </c:ext>
              </c:extLst>
            </c:dLbl>
            <c:dLbl>
              <c:idx val="1"/>
              <c:tx>
                <c:strRef>
                  <c:f>Daten_Diagramme!$D$15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{F076851A-0C4A-4DF8-8307-9AFFF06DCA91}</c15:txfldGUID>
                      <c15:f>Daten_Diagramme!$D$15</c15:f>
                      <c15:dlblFieldTableCache>
                        <c:ptCount val="1"/>
                        <c:pt idx="0">
                          <c:v>7.9</c:v>
                        </c:pt>
                      </c15:dlblFieldTableCache>
                    </c15:dlblFTEntry>
                  </c15:dlblFieldTable>
                  <c15:showDataLabelsRange val="0"/>
                </c:ext>
                <c:ext xmlns:c16="http://schemas.microsoft.com/office/drawing/2014/chart" uri="{C3380CC4-5D6E-409C-BE32-E72D297353CC}">
                  <c16:uniqueId val="{00000001-0447-494C-8E32-16ABBFE4B886}"/>
                </c:ext>
              </c:extLst>
            </c:dLbl>
            <c:dLbl>
              <c:idx val="2"/>
              <c:tx>
                <c:strRef>
                  <c:f>Daten_Diagramme!$D$16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{2FFED31C-0725-4793-9C77-F7B3ED4AF1F0}</c15:txfldGUID>
                      <c15:f>Daten_Diagramme!$D$16</c15:f>
                      <c15:dlblFieldTableCache>
                        <c:ptCount val="1"/>
                        <c:pt idx="0">
                          <c:v>6.0</c:v>
                        </c:pt>
                      </c15:dlblFieldTableCache>
                    </c15:dlblFTEntry>
                  </c15:dlblFieldTable>
                  <c15:showDataLabelsRange val="0"/>
                </c:ext>
                <c:ext xmlns:c16="http://schemas.microsoft.com/office/drawing/2014/chart" uri="{C3380CC4-5D6E-409C-BE32-E72D297353CC}">
                  <c16:uniqueId val="{00000002-0447-494C-8E32-16ABBFE4B886}"/>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{07B0AEF2-3478-4FD5-95EE-6F871B630061}</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0447-494C-8E32-16ABBFE4B886}"/>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{E56998CB-1604-451E-924D-5B9032E3484F}</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0447-494C-8E32-16ABBFE4B886}"/>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{31704D7A-826E-4F30-AE72-1478522F0E3D}</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0447-494C-8E32-16ABBFE4B886}"/>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{5CA38BDA-2ADF-4450-95EE-8A434C54E3C6}</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0447-494C-8E32-16ABBFE4B886}"/>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{9CD5F8EE-CEA8-4E79-9733-B15AD4682AD2}</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0447-494C-8E32-16ABBFE4B886}"/>
                </c:ext>
              </c:extLst>
            </c:dLbl>
            <c:dLbl>
              <c:idx val="8"/>
              <c:tx>
                <c:strRef>
                  <c:f>Daten_Diagramme!$D$22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{FEC7E295-B62C-4B9A-8A3E-9B3640D8F091}</c15:txfldGUID>
                      <c15:f>Daten_Diagramme!$D$22</c15:f>
                      <c15:dlblFieldTableCache>
                        <c:ptCount val="1"/>
                        <c:pt idx="0">
                          <c:v>4.4</c:v>
                        </c:pt>
                      </c15:dlblFieldTableCache>
                    </c15:dlblFTEntry>
                  </c15:dlblFieldTable>
                  <c15:showDataLabelsRange val="0"/>
                </c:ext>
                <c:ext xmlns:c16="http://schemas.microsoft.com/office/drawing/2014/chart" uri="{C3380CC4-5D6E-409C-BE32-E72D297353CC}">
                  <c16:uniqueId val="{00000008-0447-494C-8E32-16ABBFE4B886}"/>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{47A9E612-8A38-4297-A35E-BB65CAED3133}</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0447-494C-8E32-16ABBFE4B886}"/>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{7CF9B6D6-4769-4CC3-B982-3E9592DFC5C4}</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0447-494C-8E32-16ABBFE4B886}"/>
                </c:ext>
              </c:extLst>
            </c:dLbl>
            <c:dLbl>
              <c:idx val="11"/>
              <c:tx>
                <c:strRef>
                  <c:f>Daten_Diagramme!$D$25</c:f>
                  <c:strCache>
                    <c:ptCount val="1"/>
                    <c:pt idx="0">
                      <c:v>29.4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{2D1A1D2D-51A8-472D-A357-6704C33BC315}</c15:txfldGUID>
                      <c15:f>Daten_Diagramme!$D$25</c15:f>
                      <c15:dlblFieldTableCache>
                        <c:ptCount val="1"/>
                        <c:pt idx="0">
                          <c:v>29.4</c:v>
                        </c:pt>
                      </c15:dlblFieldTableCache>
                    </c15:dlblFTEntry>
                  </c15:dlblFieldTable>
                  <c15:showDataLabelsRange val="0"/>
                </c:ext>
                <c:ext xmlns:c16="http://schemas.microsoft.com/office/drawing/2014/chart" uri="{C3380CC4-5D6E-409C-BE32-E72D297353CC}">
                  <c16:uniqueId val="{0000000B-0447-494C-8E32-16ABBFE4B886}"/>
                </c:ext>
              </c:extLst>
            </c:dLbl>
            <c:dLbl>
              <c:idx val="12"/>
              <c:tx>
                <c:strRef>
                  <c:f>Daten_Diagramme!$D$26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{C8C6B5D3-AA26-43CC-9104-2F5EC47BB2B5}</c15:txfldGUID>
                      <c15:f>Daten_Diagramme!$D$26</c15:f>
                      <c15:dlblFieldTableCache>
                        <c:ptCount val="1"/>
                        <c:pt idx="0">
                          <c:v>-3.3</c:v>
                        </c:pt>
                      </c15:dlblFieldTableCache>
                    </c15:dlblFTEntry>
                  </c15:dlblFieldTable>
                  <c15:showDataLabelsRange val="0"/>
                </c:ext>
                <c:ext xmlns:c16="http://schemas.microsoft.com/office/drawing/2014/chart" uri="{C3380CC4-5D6E-409C-BE32-E72D297353CC}">
                  <c16:uniqueId val="{0000000C-0447-494C-8E32-16ABBFE4B886}"/>
                </c:ext>
              </c:extLst>
            </c:dLbl>
            <c:dLbl>
              <c:idx val="13"/>
              <c:tx>
                <c:strRef>
                  <c:f>Daten_Diagramme!$D$27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{87A5CFAB-10A3-4A90-B762-2A446118919B}</c15:txfldGUID>
                      <c15:f>Daten_Diagramme!$D$27</c15:f>
                      <c15:dlblFieldTableCache>
                        <c:ptCount val="1"/>
                        <c:pt idx="0">
                          <c:v>6.1</c:v>
                        </c:pt>
                      </c15:dlblFieldTableCache>
                    </c15:dlblFTEntry>
                  </c15:dlblFieldTable>
                  <c15:showDataLabelsRange val="0"/>
                </c:ext>
                <c:ext xmlns:c16="http://schemas.microsoft.com/office/drawing/2014/chart" uri="{C3380CC4-5D6E-409C-BE32-E72D297353CC}">
                  <c16:uniqueId val="{0000000D-0447-494C-8E32-16ABBFE4B886}"/>
                </c:ext>
              </c:extLst>
            </c:dLbl>
            <c:dLbl>
              <c:idx val="14"/>
              <c:tx>
                <c:strRef>
                  <c:f>Daten_Diagramme!$D$28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{010CFA42-E38C-4907-AF07-CDA4E45A11BC}</c15:txfldGUID>
                      <c15:f>Daten_Diagramme!$D$28</c15:f>
                      <c15:dlblFieldTableCache>
                        <c:ptCount val="1"/>
                        <c:pt idx="0">
                          <c:v>3.5</c:v>
                        </c:pt>
                      </c15:dlblFieldTableCache>
                    </c15:dlblFTEntry>
                  </c15:dlblFieldTable>
                  <c15:showDataLabelsRange val="0"/>
                </c:ext>
                <c:ext xmlns:c16="http://schemas.microsoft.com/office/drawing/2014/chart" uri="{C3380CC4-5D6E-409C-BE32-E72D297353CC}">
                  <c16:uniqueId val="{0000000E-0447-494C-8E32-16ABBFE4B886}"/>
                </c:ext>
              </c:extLst>
            </c:dLbl>
            <c:dLbl>
              <c:idx val="15"/>
              <c:tx>
                <c:strRef>
                  <c:f>Daten_Diagramme!$D$29</c:f>
                  <c:strCache>
                    <c:ptCount val="1"/>
                    <c:pt idx="0">
                      <c:v>-29.8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{0A6B8638-FD04-42C3-98C7-B3AA6817A079}</c15:txfldGUID>
                      <c15:f>Daten_Diagramme!$D$29</c15:f>
                      <c15:dlblFieldTableCache>
                        <c:ptCount val="1"/>
                        <c:pt idx="0">
                          <c:v>-29.8</c:v>
                        </c:pt>
                      </c15:dlblFieldTableCache>
                    </c15:dlblFTEntry>
                  </c15:dlblFieldTable>
                  <c15:showDataLabelsRange val="0"/>
                </c:ext>
                <c:ext xmlns:c16="http://schemas.microsoft.com/office/drawing/2014/chart" uri="{C3380CC4-5D6E-409C-BE32-E72D297353CC}">
                  <c16:uniqueId val="{0000000F-0447-494C-8E32-16ABBFE4B886}"/>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{FC691393-AF9A-40B7-8DBA-15BF9B3C094B}</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0447-494C-8E32-16ABBFE4B886}"/>
                </c:ext>
              </c:extLst>
            </c:dLbl>
            <c:dLbl>
              <c:idx val="17"/>
              <c:tx>
                <c:strRef>
                  <c:f>Daten_Diagramme!$D$31</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{34CC3420-30EE-4FC2-B447-CA6C364BDDD0}</c15:txfldGUID>
                      <c15:f>Daten_Diagramme!$D$31</c15:f>
                      <c15:dlblFieldTableCache>
                        <c:ptCount val="1"/>
                        <c:pt idx="0">
                          <c:v>-11.1</c:v>
                        </c:pt>
                      </c15:dlblFieldTableCache>
                    </c15:dlblFTEntry>
                  </c15:dlblFieldTable>
                  <c15:showDataLabelsRange val="0"/>
                </c:ext>
                <c:ext xmlns:c16="http://schemas.microsoft.com/office/drawing/2014/chart" uri="{C3380CC4-5D6E-409C-BE32-E72D297353CC}">
                  <c16:uniqueId val="{00000011-0447-494C-8E32-16ABBFE4B886}"/>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{C000D099-41FF-47F7-9379-68D957821FD2}</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0447-494C-8E32-16ABBFE4B886}"/>
                </c:ext>
              </c:extLst>
            </c:dLbl>
            <c:dLbl>
              <c:idx val="19"/>
              <c:tx>
                <c:strRef>
                  <c:f>Daten_Diagramme!$D$33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{29364799-2BC0-44C2-B53E-DA97FEE37797}</c15:txfldGUID>
                      <c15:f>Daten_Diagramme!$D$33</c15:f>
                      <c15:dlblFieldTableCache>
                        <c:ptCount val="1"/>
                        <c:pt idx="0">
                          <c:v>2.5</c:v>
                        </c:pt>
                      </c15:dlblFieldTableCache>
                    </c15:dlblFTEntry>
                  </c15:dlblFieldTable>
                  <c15:showDataLabelsRange val="0"/>
                </c:ext>
                <c:ext xmlns:c16="http://schemas.microsoft.com/office/drawing/2014/chart" uri="{C3380CC4-5D6E-409C-BE32-E72D297353CC}">
                  <c16:uniqueId val="{00000013-0447-494C-8E32-16ABBFE4B886}"/>
                </c:ext>
              </c:extLst>
            </c:dLbl>
            <c:dLbl>
              <c:idx val="20"/>
              <c:tx>
                <c:strRef>
                  <c:f>Daten_Diagramme!$D$34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{64ADDF85-F8B6-4B27-8562-5B7AE7A370A6}</c15:txfldGUID>
                      <c15:f>Daten_Diagramme!$D$34</c15:f>
                      <c15:dlblFieldTableCache>
                        <c:ptCount val="1"/>
                        <c:pt idx="0">
                          <c:v>4.3</c:v>
                        </c:pt>
                      </c15:dlblFieldTableCache>
                    </c15:dlblFTEntry>
                  </c15:dlblFieldTable>
                  <c15:showDataLabelsRange val="0"/>
                </c:ext>
                <c:ext xmlns:c16="http://schemas.microsoft.com/office/drawing/2014/chart" uri="{C3380CC4-5D6E-409C-BE32-E72D297353CC}">
                  <c16:uniqueId val="{00000014-0447-494C-8E32-16ABBFE4B886}"/>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{E15415E8-C55B-4775-AB58-C139DB3995C4}</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0447-494C-8E32-16ABBFE4B88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{2CAE905C-11F7-4962-AACD-35B12B7D87F4}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447-494C-8E32-16ABBFE4B886}"/>
                </c:ext>
              </c:extLst>
            </c:dLbl>
            <c:dLbl>
              <c:idx val="23"/>
              <c:tx>
                <c:strRef>
                  <c:f>Daten_Diagramme!$D$37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{92B556DE-00CB-416A-A913-26A5ED2D8F20}</c15:txfldGUID>
                      <c15:f>Daten_Diagramme!$D$37</c15:f>
                      <c15:dlblFieldTableCache>
                        <c:ptCount val="1"/>
                        <c:pt idx="0">
                          <c:v>7.9</c:v>
                        </c:pt>
                      </c15:dlblFieldTableCache>
                    </c15:dlblFTEntry>
                  </c15:dlblFieldTable>
                  <c15:showDataLabelsRange val="0"/>
                </c:ext>
                <c:ext xmlns:c16="http://schemas.microsoft.com/office/drawing/2014/chart" uri="{C3380CC4-5D6E-409C-BE32-E72D297353CC}">
                  <c16:uniqueId val="{00000017-0447-494C-8E32-16ABBFE4B886}"/>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{6A606239-6351-4C54-97C9-311C6925D293}</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0447-494C-8E32-16ABBFE4B886}"/>
                </c:ext>
              </c:extLst>
            </c:dLbl>
            <c:dLbl>
              <c:idx val="25"/>
              <c:tx>
                <c:strRef>
                  <c:f>Daten_Diagramme!$D$39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{1664407C-407F-438A-B246-8C836695E4F6}</c15:txfldGUID>
                      <c15:f>Daten_Diagramme!$D$39</c15:f>
                      <c15:dlblFieldTableCache>
                        <c:ptCount val="1"/>
                        <c:pt idx="0">
                          <c:v>3.8</c:v>
                        </c:pt>
                      </c15:dlblFieldTableCache>
                    </c15:dlblFTEntry>
                  </c15:dlblFieldTable>
                  <c15:showDataLabelsRange val="0"/>
                </c:ext>
                <c:ext xmlns:c16="http://schemas.microsoft.com/office/drawing/2014/chart" uri="{C3380CC4-5D6E-409C-BE32-E72D297353CC}">
                  <c16:uniqueId val="{00000019-0447-494C-8E32-16ABBFE4B88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{07638D78-0C59-41AD-86C3-C4D7954263E3}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447-494C-8E32-16ABBFE4B88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{AA0F0DEA-9742-4465-A6B1-DEAECD69280B}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447-494C-8E32-16ABBFE4B88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{4F196B08-29D2-42F1-8483-EEF9B32B508E}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447-494C-8E32-16ABBFE4B88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{D756F30A-6FFA-44BF-8E0D-E20EAD42A613}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447-494C-8E32-16ABBFE4B88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{4AA14A3C-1DB8-4063-919E-920DFB9EE812}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447-494C-8E32-16ABBFE4B886}"/>
                </c:ext>
              </c:extLst>
            </c:dLbl>
            <c:dLbl>
              <c:idx val="31"/>
              <c:tx>
                <c:strRef>
                  <c:f>Daten_Diagramme!$D$45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{C9B1D578-116A-44E7-B87A-7A644614CBB7}</c15:txfldGUID>
                      <c15:f>Daten_Diagramme!$D$45</c15:f>
                      <c15:dlblFieldTableCache>
                        <c:ptCount val="1"/>
                        <c:pt idx="0">
                          <c:v>3.8</c:v>
                        </c:pt>
                      </c15:dlblFieldTableCache>
                    </c15:dlblFTEntry>
                  </c15:dlblFieldTable>
                  <c15:showDataLabelsRange val="0"/>
                </c:ext>
                <c:ext xmlns:c16="http://schemas.microsoft.com/office/drawing/2014/chart" uri="{C3380CC4-5D6E-409C-BE32-E72D297353CC}">
                  <c16:uniqueId val="{0000001F-0447-494C-8E32-16ABBFE4B8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1.503503781308541</c:v>
                </c:pt>
                <c:pt idx="1">
                  <c:v>7.9051383399209483</c:v>
                </c:pt>
                <c:pt idx="2">
                  <c:v>5.9907834101382491</c:v>
                </c:pt>
                <c:pt idx="3">
                  <c:v>-1.6779984593227719</c:v>
                </c:pt>
                <c:pt idx="4">
                  <c:v>-2.6409144659046118</c:v>
                </c:pt>
                <c:pt idx="5">
                  <c:v>-1.5628386873022067</c:v>
                </c:pt>
                <c:pt idx="6">
                  <c:v>-1.7281918645661887</c:v>
                </c:pt>
                <c:pt idx="7">
                  <c:v>1.740483939436819</c:v>
                </c:pt>
                <c:pt idx="8">
                  <c:v>4.3581960104076325</c:v>
                </c:pt>
                <c:pt idx="9">
                  <c:v>0.1799149492966961</c:v>
                </c:pt>
                <c:pt idx="10">
                  <c:v>1.7158544955387782</c:v>
                </c:pt>
                <c:pt idx="11">
                  <c:v>29.41518766366017</c:v>
                </c:pt>
                <c:pt idx="12">
                  <c:v>-3.2528339083292264</c:v>
                </c:pt>
                <c:pt idx="13">
                  <c:v>6.1130887185104053</c:v>
                </c:pt>
                <c:pt idx="14">
                  <c:v>3.4583063994828702</c:v>
                </c:pt>
                <c:pt idx="15">
                  <c:v>-29.849498327759196</c:v>
                </c:pt>
                <c:pt idx="16">
                  <c:v>4.0433090847572322</c:v>
                </c:pt>
                <c:pt idx="17">
                  <c:v>-11.056376573617953</c:v>
                </c:pt>
                <c:pt idx="18">
                  <c:v>2.0421607378129116</c:v>
                </c:pt>
                <c:pt idx="19">
                  <c:v>2.505141147878108</c:v>
                </c:pt>
                <c:pt idx="20">
                  <c:v>4.3310463121783878</c:v>
                </c:pt>
                <c:pt idx="21">
                  <c:v>0</c:v>
                </c:pt>
                <c:pt idx="23">
                  <c:v>7.9051383399209483</c:v>
                </c:pt>
                <c:pt idx="24">
                  <c:v>-1.1311061488389742</c:v>
                </c:pt>
                <c:pt idx="25">
                  <c:v>3.8477467968843939</c:v>
                </c:pt>
              </c:numCache>
            </c:numRef>
          </c:val>
          <c:extLst>
            <c:ext xmlns:c16="http://schemas.microsoft.com/office/drawing/2014/chart" uri="{C3380CC4-5D6E-409C-BE32-E72D297353CC}">
              <c16:uniqueId val="{00000020-0447-494C-8E32-16ABBFE4B88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{15E0CB8C-3708-4AC0-9581-3B9311B4ADD5}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447-494C-8E32-16ABBFE4B88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{50F5F59E-0B81-4712-826A-8B3AFE3F1004}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447-494C-8E32-16ABBFE4B88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{F458D71A-66C6-4B5A-A7DC-976E9D9EA878}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447-494C-8E32-16ABBFE4B88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{34692F2D-7260-496D-9D19-0597110C13AF}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447-494C-8E32-16ABBFE4B88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{197B88F3-C34B-4C88-AA1C-2A1DA6CF70A0}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447-494C-8E32-16ABBFE4B88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{60CFCEFA-7E18-45C7-8C1A-36451B6155B4}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447-494C-8E32-16ABBFE4B88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{716C4028-BFF2-4D8D-9C51-55FE86A14050}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447-494C-8E32-16ABBFE4B88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{5BB6B133-D8C4-4C4C-9AC1-E5F5C672547D}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447-494C-8E32-16ABBFE4B88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{0468E4D2-5EE5-41D6-AEB7-29AE7F3F2571}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447-494C-8E32-16ABBFE4B88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{68DCBC78-15E5-40BE-B051-D23E33B6090B}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447-494C-8E32-16ABBFE4B88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{9DC2A18F-67DE-4384-B713-6BC3EB2AB21F}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447-494C-8E32-16ABBFE4B88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{6A3E45EE-465B-433F-9DBC-EBA5271F34D0}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447-494C-8E32-16ABBFE4B88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{56C1AB6F-1010-4CD0-A7F3-6868E2BD5BBD}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447-494C-8E32-16ABBFE4B88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{B7911E1B-29C9-4DC4-94D5-6493B1ADA1A8}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447-494C-8E32-16ABBFE4B88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{6E82703E-C91E-4B9A-ACD1-10D63E3171C8}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447-494C-8E32-16ABBFE4B88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{D13120DE-4506-41E9-B44C-848971289B65}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447-494C-8E32-16ABBFE4B88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{B2925091-9CEC-4A74-9352-530514C75C5C}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447-494C-8E32-16ABBFE4B88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{105DC664-EACB-445E-B121-4FB8C04051A2}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447-494C-8E32-16ABBFE4B88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{56DFE7BD-08D2-486D-BDC0-D99E946018CF}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447-494C-8E32-16ABBFE4B88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{2C30CF8C-F01D-47EA-A85B-29F34F6815B9}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447-494C-8E32-16ABBFE4B88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{95EA4F10-F34B-443A-8348-55D75F8CDC9E}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447-494C-8E32-16ABBFE4B88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{3ED52BEB-6A15-43A6-A79A-17EE616F625B}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447-494C-8E32-16ABBFE4B88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{DDB578F6-7FA0-4ECC-B3ED-AF3EBF01E3FF}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447-494C-8E32-16ABBFE4B88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{6BE79509-60C1-4E36-8010-24AFB54FB2F1}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447-494C-8E32-16ABBFE4B88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{8324D36E-B16E-4B1F-B6F4-F9D7743D0A18}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447-494C-8E32-16ABBFE4B88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{51937F00-3424-4B7B-AA41-6D53C8860F21}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447-494C-8E32-16ABBFE4B88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{99411F61-421B-4453-ADE1-FA3340AABBC7}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447-494C-8E32-16ABBFE4B88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{A1EE9BC8-1650-400A-A4C0-D22EFC8AA3C8}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447-494C-8E32-16ABBFE4B88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{D888A255-BE40-4468-9827-24706C425A86}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447-494C-8E32-16ABBFE4B88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{CF73A486-4385-4E26-A88D-A2C9ACCCD2C6}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447-494C-8E32-16ABBFE4B88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{71CC85AE-59C9-4F79-BD05-7EB0458D3970}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447-494C-8E32-16ABBFE4B88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{572F2DC0-5366-4A05-AD23-C80048FE52DB}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447-494C-8E32-16ABBFE4B8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447-494C-8E32-16ABBFE4B88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447-494C-8E32-16ABBFE4B88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{C1DCE843-8E5D-42CA-ACC8-8840DB439218}</c15:txfldGUID>
                      <c15:f>Daten_Diagramme!$E$14</c15:f>
                      <c15:dlblFieldTableCache>
                        <c:ptCount val="1"/>
                        <c:pt idx="0">
                          <c:v>-4.7</c:v>
                        </c:pt>
                      </c15:dlblFieldTableCache>
                    </c15:dlblFTEntry>
                  </c15:dlblFieldTable>
                  <c15:showDataLabelsRange val="0"/>
                </c:ext>
                <c:ext xmlns:c16="http://schemas.microsoft.com/office/drawing/2014/chart" uri="{C3380CC4-5D6E-409C-BE32-E72D297353CC}">
                  <c16:uniqueId val="{00000000-360B-47C1-BA35-B48CD67F8C8A}"/>
                </c:ext>
              </c:extLst>
            </c:dLbl>
            <c:dLbl>
              <c:idx val="1"/>
              <c:tx>
                <c:strRef>
                  <c:f>Daten_Diagramme!$E$15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{7CC1D4FB-2944-4684-94D7-898CD650F07C}</c15:txfldGUID>
                      <c15:f>Daten_Diagramme!$E$15</c15:f>
                      <c15:dlblFieldTableCache>
                        <c:ptCount val="1"/>
                        <c:pt idx="0">
                          <c:v>-3.8</c:v>
                        </c:pt>
                      </c15:dlblFieldTableCache>
                    </c15:dlblFTEntry>
                  </c15:dlblFieldTable>
                  <c15:showDataLabelsRange val="0"/>
                </c:ext>
                <c:ext xmlns:c16="http://schemas.microsoft.com/office/drawing/2014/chart" uri="{C3380CC4-5D6E-409C-BE32-E72D297353CC}">
                  <c16:uniqueId val="{00000001-360B-47C1-BA35-B48CD67F8C8A}"/>
                </c:ext>
              </c:extLst>
            </c:dLbl>
            <c:dLbl>
              <c:idx val="2"/>
              <c:tx>
                <c:strRef>
                  <c:f>Daten_Diagramme!$E$16</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{953CF970-EB48-421F-9B6D-ECFF3737ED5B}</c15:txfldGUID>
                      <c15:f>Daten_Diagramme!$E$16</c15:f>
                      <c15:dlblFieldTableCache>
                        <c:ptCount val="1"/>
                        <c:pt idx="0">
                          <c:v>10.6</c:v>
                        </c:pt>
                      </c15:dlblFieldTableCache>
                    </c15:dlblFTEntry>
                  </c15:dlblFieldTable>
                  <c15:showDataLabelsRange val="0"/>
                </c:ext>
                <c:ext xmlns:c16="http://schemas.microsoft.com/office/drawing/2014/chart" uri="{C3380CC4-5D6E-409C-BE32-E72D297353CC}">
                  <c16:uniqueId val="{00000002-360B-47C1-BA35-B48CD67F8C8A}"/>
                </c:ext>
              </c:extLst>
            </c:dLbl>
            <c:dLbl>
              <c:idx val="3"/>
              <c:tx>
                <c:strRef>
                  <c:f>Daten_Diagramme!$E$17</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{6F887F02-509C-42B3-BC4E-5BE79C7E5F6C}</c15:txfldGUID>
                      <c15:f>Daten_Diagramme!$E$17</c15:f>
                      <c15:dlblFieldTableCache>
                        <c:ptCount val="1"/>
                        <c:pt idx="0">
                          <c:v>-14.2</c:v>
                        </c:pt>
                      </c15:dlblFieldTableCache>
                    </c15:dlblFTEntry>
                  </c15:dlblFieldTable>
                  <c15:showDataLabelsRange val="0"/>
                </c:ext>
                <c:ext xmlns:c16="http://schemas.microsoft.com/office/drawing/2014/chart" uri="{C3380CC4-5D6E-409C-BE32-E72D297353CC}">
                  <c16:uniqueId val="{00000003-360B-47C1-BA35-B48CD67F8C8A}"/>
                </c:ext>
              </c:extLst>
            </c:dLbl>
            <c:dLbl>
              <c:idx val="4"/>
              <c:tx>
                <c:strRef>
                  <c:f>Daten_Diagramme!$E$18</c:f>
                  <c:strCache>
                    <c:ptCount val="1"/>
                    <c:pt idx="0">
                      <c:v>-18.6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{DE971EF7-7860-4633-A2EC-2864C1793577}</c15:txfldGUID>
                      <c15:f>Daten_Diagramme!$E$18</c15:f>
                      <c15:dlblFieldTableCache>
                        <c:ptCount val="1"/>
                        <c:pt idx="0">
                          <c:v>-18.6</c:v>
                        </c:pt>
                      </c15:dlblFieldTableCache>
                    </c15:dlblFTEntry>
                  </c15:dlblFieldTable>
                  <c15:showDataLabelsRange val="0"/>
                </c:ext>
                <c:ext xmlns:c16="http://schemas.microsoft.com/office/drawing/2014/chart" uri="{C3380CC4-5D6E-409C-BE32-E72D297353CC}">
                  <c16:uniqueId val="{00000004-360B-47C1-BA35-B48CD67F8C8A}"/>
                </c:ext>
              </c:extLst>
            </c:dLbl>
            <c:dLbl>
              <c:idx val="5"/>
              <c:tx>
                <c:strRef>
                  <c:f>Daten_Diagramme!$E$19</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{5C6E8FE0-38E0-4A55-8E82-278B9AC4D057}</c15:txfldGUID>
                      <c15:f>Daten_Diagramme!$E$19</c15:f>
                      <c15:dlblFieldTableCache>
                        <c:ptCount val="1"/>
                        <c:pt idx="0">
                          <c:v>-12.3</c:v>
                        </c:pt>
                      </c15:dlblFieldTableCache>
                    </c15:dlblFTEntry>
                  </c15:dlblFieldTable>
                  <c15:showDataLabelsRange val="0"/>
                </c:ext>
                <c:ext xmlns:c16="http://schemas.microsoft.com/office/drawing/2014/chart" uri="{C3380CC4-5D6E-409C-BE32-E72D297353CC}">
                  <c16:uniqueId val="{00000005-360B-47C1-BA35-B48CD67F8C8A}"/>
                </c:ext>
              </c:extLst>
            </c:dLbl>
            <c:dLbl>
              <c:idx val="6"/>
              <c:tx>
                <c:strRef>
                  <c:f>Daten_Diagramme!$E$20</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{DB1E274F-4001-4A5A-A338-25665F721299}</c15:txfldGUID>
                      <c15:f>Daten_Diagramme!$E$20</c15:f>
                      <c15:dlblFieldTableCache>
                        <c:ptCount val="1"/>
                        <c:pt idx="0">
                          <c:v>-8.5</c:v>
                        </c:pt>
                      </c15:dlblFieldTableCache>
                    </c15:dlblFTEntry>
                  </c15:dlblFieldTable>
                  <c15:showDataLabelsRange val="0"/>
                </c:ext>
                <c:ext xmlns:c16="http://schemas.microsoft.com/office/drawing/2014/chart" uri="{C3380CC4-5D6E-409C-BE32-E72D297353CC}">
                  <c16:uniqueId val="{00000006-360B-47C1-BA35-B48CD67F8C8A}"/>
                </c:ext>
              </c:extLst>
            </c:dLbl>
            <c:dLbl>
              <c:idx val="7"/>
              <c:tx>
                <c:strRef>
                  <c:f>Daten_Diagramme!$E$21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{972E240E-AE61-4492-B70F-ECEADCC7133B}</c15:txfldGUID>
                      <c15:f>Daten_Diagramme!$E$21</c15:f>
                      <c15:dlblFieldTableCache>
                        <c:ptCount val="1"/>
                        <c:pt idx="0">
                          <c:v>2.9</c:v>
                        </c:pt>
                      </c15:dlblFieldTableCache>
                    </c15:dlblFTEntry>
                  </c15:dlblFieldTable>
                  <c15:showDataLabelsRange val="0"/>
                </c:ext>
                <c:ext xmlns:c16="http://schemas.microsoft.com/office/drawing/2014/chart" uri="{C3380CC4-5D6E-409C-BE32-E72D297353CC}">
                  <c16:uniqueId val="{00000007-360B-47C1-BA35-B48CD67F8C8A}"/>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{93870664-5F76-4B04-92B8-DD67C6C6D387}</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360B-47C1-BA35-B48CD67F8C8A}"/>
                </c:ext>
              </c:extLst>
            </c:dLbl>
            <c:dLbl>
              <c:idx val="9"/>
              <c:tx>
                <c:strRef>
                  <c:f>Daten_Diagramme!$E$23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{DD76DB6B-585B-43FD-A1E3-26B1E4E71E48}</c15:txfldGUID>
                      <c15:f>Daten_Diagramme!$E$23</c15:f>
                      <c15:dlblFieldTableCache>
                        <c:ptCount val="1"/>
                        <c:pt idx="0">
                          <c:v>-5.7</c:v>
                        </c:pt>
                      </c15:dlblFieldTableCache>
                    </c15:dlblFTEntry>
                  </c15:dlblFieldTable>
                  <c15:showDataLabelsRange val="0"/>
                </c:ext>
                <c:ext xmlns:c16="http://schemas.microsoft.com/office/drawing/2014/chart" uri="{C3380CC4-5D6E-409C-BE32-E72D297353CC}">
                  <c16:uniqueId val="{00000009-360B-47C1-BA35-B48CD67F8C8A}"/>
                </c:ext>
              </c:extLst>
            </c:dLbl>
            <c:dLbl>
              <c:idx val="10"/>
              <c:tx>
                <c:strRef>
                  <c:f>Daten_Diagramme!$E$24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{133156F4-39CF-4455-A356-A281A13E817D}</c15:txfldGUID>
                      <c15:f>Daten_Diagramme!$E$24</c15:f>
                      <c15:dlblFieldTableCache>
                        <c:ptCount val="1"/>
                        <c:pt idx="0">
                          <c:v>-8.6</c:v>
                        </c:pt>
                      </c15:dlblFieldTableCache>
                    </c15:dlblFTEntry>
                  </c15:dlblFieldTable>
                  <c15:showDataLabelsRange val="0"/>
                </c:ext>
                <c:ext xmlns:c16="http://schemas.microsoft.com/office/drawing/2014/chart" uri="{C3380CC4-5D6E-409C-BE32-E72D297353CC}">
                  <c16:uniqueId val="{0000000A-360B-47C1-BA35-B48CD67F8C8A}"/>
                </c:ext>
              </c:extLst>
            </c:dLbl>
            <c:dLbl>
              <c:idx val="11"/>
              <c:tx>
                <c:strRef>
                  <c:f>Daten_Diagramme!$E$25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{5815A578-F414-4675-8C61-BCE10D108306}</c15:txfldGUID>
                      <c15:f>Daten_Diagramme!$E$25</c15:f>
                      <c15:dlblFieldTableCache>
                        <c:ptCount val="1"/>
                        <c:pt idx="0">
                          <c:v>-3.8</c:v>
                        </c:pt>
                      </c15:dlblFieldTableCache>
                    </c15:dlblFTEntry>
                  </c15:dlblFieldTable>
                  <c15:showDataLabelsRange val="0"/>
                </c:ext>
                <c:ext xmlns:c16="http://schemas.microsoft.com/office/drawing/2014/chart" uri="{C3380CC4-5D6E-409C-BE32-E72D297353CC}">
                  <c16:uniqueId val="{0000000B-360B-47C1-BA35-B48CD67F8C8A}"/>
                </c:ext>
              </c:extLst>
            </c:dLbl>
            <c:dLbl>
              <c:idx val="12"/>
              <c:tx>
                <c:strRef>
                  <c:f>Daten_Diagramme!$E$26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{62A5B3C0-3B86-4488-87C6-1A89C8A14B1E}</c15:txfldGUID>
                      <c15:f>Daten_Diagramme!$E$26</c15:f>
                      <c15:dlblFieldTableCache>
                        <c:ptCount val="1"/>
                        <c:pt idx="0">
                          <c:v>1.0</c:v>
                        </c:pt>
                      </c15:dlblFieldTableCache>
                    </c15:dlblFTEntry>
                  </c15:dlblFieldTable>
                  <c15:showDataLabelsRange val="0"/>
                </c:ext>
                <c:ext xmlns:c16="http://schemas.microsoft.com/office/drawing/2014/chart" uri="{C3380CC4-5D6E-409C-BE32-E72D297353CC}">
                  <c16:uniqueId val="{0000000C-360B-47C1-BA35-B48CD67F8C8A}"/>
                </c:ext>
              </c:extLst>
            </c:dLbl>
            <c:dLbl>
              <c:idx val="13"/>
              <c:tx>
                <c:strRef>
                  <c:f>Daten_Diagramme!$E$27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{A68463AA-264C-47A0-B1E6-4DA7FD812F35}</c15:txfldGUID>
                      <c15:f>Daten_Diagramme!$E$27</c15:f>
                      <c15:dlblFieldTableCache>
                        <c:ptCount val="1"/>
                        <c:pt idx="0">
                          <c:v>-3.9</c:v>
                        </c:pt>
                      </c15:dlblFieldTableCache>
                    </c15:dlblFTEntry>
                  </c15:dlblFieldTable>
                  <c15:showDataLabelsRange val="0"/>
                </c:ext>
                <c:ext xmlns:c16="http://schemas.microsoft.com/office/drawing/2014/chart" uri="{C3380CC4-5D6E-409C-BE32-E72D297353CC}">
                  <c16:uniqueId val="{0000000D-360B-47C1-BA35-B48CD67F8C8A}"/>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{0BAC5519-7DFE-4306-901C-F96844410B32}</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360B-47C1-BA35-B48CD67F8C8A}"/>
                </c:ext>
              </c:extLst>
            </c:dLbl>
            <c:dLbl>
              <c:idx val="15"/>
              <c:tx>
                <c:strRef>
                  <c:f>Daten_Diagramme!$E$29</c:f>
                  <c:strCache>
                    <c:ptCount val="1"/>
                    <c:pt idx="0">
                      <c:v>-21.1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{B010C7DB-F1E6-48C2-A5B6-EE83A225697E}</c15:txfldGUID>
                      <c15:f>Daten_Diagramme!$E$29</c15:f>
                      <c15:dlblFieldTableCache>
                        <c:ptCount val="1"/>
                        <c:pt idx="0">
                          <c:v>-21.1</c:v>
                        </c:pt>
                      </c15:dlblFieldTableCache>
                    </c15:dlblFTEntry>
                  </c15:dlblFieldTable>
                  <c15:showDataLabelsRange val="0"/>
                </c:ext>
                <c:ext xmlns:c16="http://schemas.microsoft.com/office/drawing/2014/chart" uri="{C3380CC4-5D6E-409C-BE32-E72D297353CC}">
                  <c16:uniqueId val="{0000000F-360B-47C1-BA35-B48CD67F8C8A}"/>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{CB821E1F-B3AA-4F10-89B3-C2AFF15A828E}</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360B-47C1-BA35-B48CD67F8C8A}"/>
                </c:ext>
              </c:extLst>
            </c:dLbl>
            <c:dLbl>
              <c:idx val="17"/>
              <c:tx>
                <c:strRef>
                  <c:f>Daten_Diagramme!$E$31</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{AFABEE13-01F1-4E3B-A930-8655FA5D2D5D}</c15:txfldGUID>
                      <c15:f>Daten_Diagramme!$E$31</c15:f>
                      <c15:dlblFieldTableCache>
                        <c:ptCount val="1"/>
                        <c:pt idx="0">
                          <c:v>7.6</c:v>
                        </c:pt>
                      </c15:dlblFieldTableCache>
                    </c15:dlblFTEntry>
                  </c15:dlblFieldTable>
                  <c15:showDataLabelsRange val="0"/>
                </c:ext>
                <c:ext xmlns:c16="http://schemas.microsoft.com/office/drawing/2014/chart" uri="{C3380CC4-5D6E-409C-BE32-E72D297353CC}">
                  <c16:uniqueId val="{00000011-360B-47C1-BA35-B48CD67F8C8A}"/>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{8E35E21F-CEBB-4019-B98C-A16FEE3C1198}</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360B-47C1-BA35-B48CD67F8C8A}"/>
                </c:ext>
              </c:extLst>
            </c:dLbl>
            <c:dLbl>
              <c:idx val="19"/>
              <c:tx>
                <c:strRef>
                  <c:f>Daten_Diagramme!$E$33</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{EF851E0A-A374-43DB-8B40-1CE1FAFAE638}</c15:txfldGUID>
                      <c15:f>Daten_Diagramme!$E$33</c15:f>
                      <c15:dlblFieldTableCache>
                        <c:ptCount val="1"/>
                        <c:pt idx="0">
                          <c:v>-7.6</c:v>
                        </c:pt>
                      </c15:dlblFieldTableCache>
                    </c15:dlblFTEntry>
                  </c15:dlblFieldTable>
                  <c15:showDataLabelsRange val="0"/>
                </c:ext>
                <c:ext xmlns:c16="http://schemas.microsoft.com/office/drawing/2014/chart" uri="{C3380CC4-5D6E-409C-BE32-E72D297353CC}">
                  <c16:uniqueId val="{00000013-360B-47C1-BA35-B48CD67F8C8A}"/>
                </c:ext>
              </c:extLst>
            </c:dLbl>
            <c:dLbl>
              <c:idx val="20"/>
              <c:tx>
                <c:strRef>
                  <c:f>Daten_Diagramme!$E$34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{D388486C-4F33-49BB-8CA5-7BFFAB66CFB6}</c15:txfldGUID>
                      <c15:f>Daten_Diagramme!$E$34</c15:f>
                      <c15:dlblFieldTableCache>
                        <c:ptCount val="1"/>
                        <c:pt idx="0">
                          <c:v>-2.3</c:v>
                        </c:pt>
                      </c15:dlblFieldTableCache>
                    </c15:dlblFTEntry>
                  </c15:dlblFieldTable>
                  <c15:showDataLabelsRange val="0"/>
                </c:ext>
                <c:ext xmlns:c16="http://schemas.microsoft.com/office/drawing/2014/chart" uri="{C3380CC4-5D6E-409C-BE32-E72D297353CC}">
                  <c16:uniqueId val="{00000014-360B-47C1-BA35-B48CD67F8C8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{7CF95698-3110-4B0F-9B6B-39F6F7B1D198}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60B-47C1-BA35-B48CD67F8C8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{47792523-515A-4045-A852-CAC9D8BFF8F6}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60B-47C1-BA35-B48CD67F8C8A}"/>
                </c:ext>
              </c:extLst>
            </c:dLbl>
            <c:dLbl>
              <c:idx val="23"/>
              <c:tx>
                <c:strRef>
                  <c:f>Daten_Diagramme!$E$37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{C15A76AF-DD9E-4102-A457-5E57DB3673A6}</c15:txfldGUID>
                      <c15:f>Daten_Diagramme!$E$37</c15:f>
                      <c15:dlblFieldTableCache>
                        <c:ptCount val="1"/>
                        <c:pt idx="0">
                          <c:v>-3.8</c:v>
                        </c:pt>
                      </c15:dlblFieldTableCache>
                    </c15:dlblFTEntry>
                  </c15:dlblFieldTable>
                  <c15:showDataLabelsRange val="0"/>
                </c:ext>
                <c:ext xmlns:c16="http://schemas.microsoft.com/office/drawing/2014/chart" uri="{C3380CC4-5D6E-409C-BE32-E72D297353CC}">
                  <c16:uniqueId val="{00000017-360B-47C1-BA35-B48CD67F8C8A}"/>
                </c:ext>
              </c:extLst>
            </c:dLbl>
            <c:dLbl>
              <c:idx val="24"/>
              <c:tx>
                <c:strRef>
                  <c:f>Daten_Diagramme!$E$38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{B4A23FD1-236D-4748-8253-1E213BEBB1AB}</c15:txfldGUID>
                      <c15:f>Daten_Diagramme!$E$38</c15:f>
                      <c15:dlblFieldTableCache>
                        <c:ptCount val="1"/>
                        <c:pt idx="0">
                          <c:v>-8.9</c:v>
                        </c:pt>
                      </c15:dlblFieldTableCache>
                    </c15:dlblFTEntry>
                  </c15:dlblFieldTable>
                  <c15:showDataLabelsRange val="0"/>
                </c:ext>
                <c:ext xmlns:c16="http://schemas.microsoft.com/office/drawing/2014/chart" uri="{C3380CC4-5D6E-409C-BE32-E72D297353CC}">
                  <c16:uniqueId val="{00000018-360B-47C1-BA35-B48CD67F8C8A}"/>
                </c:ext>
              </c:extLst>
            </c:dLbl>
            <c:dLbl>
              <c:idx val="25"/>
              <c:tx>
                <c:strRef>
                  <c:f>Daten_Diagramme!$E$39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{F567C0B7-29BB-4719-BC8E-044EBF0D28BA}</c15:txfldGUID>
                      <c15:f>Daten_Diagramme!$E$39</c15:f>
                      <c15:dlblFieldTableCache>
                        <c:ptCount val="1"/>
                        <c:pt idx="0">
                          <c:v>-3.6</c:v>
                        </c:pt>
                      </c15:dlblFieldTableCache>
                    </c15:dlblFTEntry>
                  </c15:dlblFieldTable>
                  <c15:showDataLabelsRange val="0"/>
                </c:ext>
                <c:ext xmlns:c16="http://schemas.microsoft.com/office/drawing/2014/chart" uri="{C3380CC4-5D6E-409C-BE32-E72D297353CC}">
                  <c16:uniqueId val="{00000019-360B-47C1-BA35-B48CD67F8C8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{C0FDCB19-18DB-4B02-B880-15E6A1920867}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60B-47C1-BA35-B48CD67F8C8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{80DC502B-A4DB-4DE5-AFD4-AB1DF8E0A4BE}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60B-47C1-BA35-B48CD67F8C8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{7429783A-3449-4FFB-BD1A-C6759E581D72}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60B-47C1-BA35-B48CD67F8C8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{FA78213D-8A36-43EA-8E57-5AF24834ED45}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60B-47C1-BA35-B48CD67F8C8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{884495B1-2A27-452D-A218-9BCA6C64F34C}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60B-47C1-BA35-B48CD67F8C8A}"/>
                </c:ext>
              </c:extLst>
            </c:dLbl>
            <c:dLbl>
              <c:idx val="31"/>
              <c:tx>
                <c:strRef>
                  <c:f>Daten_Diagramme!$E$45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{A9292130-9D30-424F-A8F9-265B3BB53E66}</c15:txfldGUID>
                      <c15:f>Daten_Diagramme!$E$45</c15:f>
                      <c15:dlblFieldTableCache>
                        <c:ptCount val="1"/>
                        <c:pt idx="0">
                          <c:v>-3.6</c:v>
                        </c:pt>
                      </c15:dlblFieldTableCache>
                    </c15:dlblFTEntry>
                  </c15:dlblFieldTable>
                  <c15:showDataLabelsRange val="0"/>
                </c:ext>
                <c:ext xmlns:c16="http://schemas.microsoft.com/office/drawing/2014/chart" uri="{C3380CC4-5D6E-409C-BE32-E72D297353CC}">
                  <c16:uniqueId val="{0000001F-360B-47C1-BA35-B48CD67F8C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-4.658609323497096</c:v>
                </c:pt>
                <c:pt idx="1">
                  <c:v>-3.8205980066445182</c:v>
                </c:pt>
                <c:pt idx="2">
                  <c:v>10.625</c:v>
                </c:pt>
                <c:pt idx="3">
                  <c:v>-14.223194748358862</c:v>
                </c:pt>
                <c:pt idx="4">
                  <c:v>-18.61096039066739</c:v>
                </c:pt>
                <c:pt idx="5">
                  <c:v>-12.273641851106639</c:v>
                </c:pt>
                <c:pt idx="6">
                  <c:v>-8.5250338294993231</c:v>
                </c:pt>
                <c:pt idx="7">
                  <c:v>2.8587443946188342</c:v>
                </c:pt>
                <c:pt idx="8">
                  <c:v>-1.24185667752443</c:v>
                </c:pt>
                <c:pt idx="9">
                  <c:v>-5.7017543859649127</c:v>
                </c:pt>
                <c:pt idx="10">
                  <c:v>-8.6075345731998087</c:v>
                </c:pt>
                <c:pt idx="11">
                  <c:v>-3.8297872340425534</c:v>
                </c:pt>
                <c:pt idx="12">
                  <c:v>1.0344827586206897</c:v>
                </c:pt>
                <c:pt idx="13">
                  <c:v>-3.9288668320926385</c:v>
                </c:pt>
                <c:pt idx="14">
                  <c:v>-1.4697726012201886</c:v>
                </c:pt>
                <c:pt idx="15">
                  <c:v>-21.05263157894737</c:v>
                </c:pt>
                <c:pt idx="16">
                  <c:v>-2.3983315954118876</c:v>
                </c:pt>
                <c:pt idx="17">
                  <c:v>7.6487252124645888</c:v>
                </c:pt>
                <c:pt idx="18">
                  <c:v>-2.3658395845354874</c:v>
                </c:pt>
                <c:pt idx="19">
                  <c:v>-7.5799086757990866</c:v>
                </c:pt>
                <c:pt idx="20">
                  <c:v>-2.3413431916204561</c:v>
                </c:pt>
                <c:pt idx="21">
                  <c:v>0</c:v>
                </c:pt>
                <c:pt idx="23">
                  <c:v>-3.8205980066445182</c:v>
                </c:pt>
                <c:pt idx="24">
                  <c:v>-8.9346023948418782</c:v>
                </c:pt>
                <c:pt idx="25">
                  <c:v>-3.5530943045393912</c:v>
                </c:pt>
              </c:numCache>
            </c:numRef>
          </c:val>
          <c:extLst>
            <c:ext xmlns:c16="http://schemas.microsoft.com/office/drawing/2014/chart" uri="{C3380CC4-5D6E-409C-BE32-E72D297353CC}">
              <c16:uniqueId val="{00000020-360B-47C1-BA35-B48CD67F8C8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{BE7999C3-84D6-4C4F-A951-BBD60C7D1925}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60B-47C1-BA35-B48CD67F8C8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{59BB7322-E33F-4E39-BB68-612CC82BFC81}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60B-47C1-BA35-B48CD67F8C8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{003274F0-DB3F-4DC6-B0F2-B69ED5F45AE8}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60B-47C1-BA35-B48CD67F8C8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{A76FC703-2CF6-4D9B-B709-3E7C2ED44A6E}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60B-47C1-BA35-B48CD67F8C8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{033DFE32-C813-4BD4-BC46-BADDC949D0A5}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60B-47C1-BA35-B48CD67F8C8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{17569CE9-62D1-42DC-9EDD-9165E6D6C396}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60B-47C1-BA35-B48CD67F8C8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{689E4029-92B7-405C-B545-F1DFC608A324}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60B-47C1-BA35-B48CD67F8C8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{A96178ED-2302-44D3-B94B-42E8E1839647}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60B-47C1-BA35-B48CD67F8C8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{94CB6C45-F7D7-4199-AB70-F87DA56162DA}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60B-47C1-BA35-B48CD67F8C8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{CB12A558-2F4B-46B4-B0AE-5C38609659C1}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60B-47C1-BA35-B48CD67F8C8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{2E90AD87-636B-4EA3-9D3C-5D98A84E828B}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60B-47C1-BA35-B48CD67F8C8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{007841FB-9076-4002-A257-53772309B16D}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60B-47C1-BA35-B48CD67F8C8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{1A98BA75-2291-4E86-AF4F-A7E89CED8903}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60B-47C1-BA35-B48CD67F8C8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{5FE5B061-696F-4327-BBB4-09041679F111}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60B-47C1-BA35-B48CD67F8C8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{447C8112-3B62-4E26-B1C3-22EE9A167B05}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60B-47C1-BA35-B48CD67F8C8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{EA54056E-9E17-4479-9BF6-CE9CC503FE05}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60B-47C1-BA35-B48CD67F8C8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{696BBE3E-8895-47CE-906F-7F6995795D8D}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60B-47C1-BA35-B48CD67F8C8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{A520E2D3-1854-4341-A1BC-EF1016B099E6}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60B-47C1-BA35-B48CD67F8C8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{FB1E1032-FEA2-4428-9F7F-EBE3C949F34D}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60B-47C1-BA35-B48CD67F8C8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{99E0C2A3-7C84-44F6-B260-2A04CEA8767C}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60B-47C1-BA35-B48CD67F8C8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{36C29A82-00D0-429C-9DC4-415BB853148D}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60B-47C1-BA35-B48CD67F8C8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{07165915-5D84-44FC-9922-60E240C89658}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60B-47C1-BA35-B48CD67F8C8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{D7807EB0-6F0A-4681-9228-271E529D6C86}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60B-47C1-BA35-B48CD67F8C8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{A9B201FE-ECE2-426A-A4DD-4C631BF37302}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60B-47C1-BA35-B48CD67F8C8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{0A20FDE0-8479-4E6D-A24F-22E37FB6B63B}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60B-47C1-BA35-B48CD67F8C8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{EB893EBD-B9DA-4995-9C1A-B1F1C4D592EB}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60B-47C1-BA35-B48CD67F8C8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{3BEEC851-F9E4-467F-9AEE-B90238EEBC18}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60B-47C1-BA35-B48CD67F8C8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{C33AD468-82B6-428A-86EA-2F2AAA8C5B01}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60B-47C1-BA35-B48CD67F8C8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{7D4832D8-010B-4C3E-B7DB-18C7AE605A8E}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60B-47C1-BA35-B48CD67F8C8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{C8941C3A-1DB9-4FD9-BD49-8A545D53CBF9}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60B-47C1-BA35-B48CD67F8C8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{6383DA61-D2DF-4E87-B741-5A3AEF40D844}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60B-47C1-BA35-B48CD67F8C8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{927F0089-4DEE-40BC-B6A8-0D5060659DC7}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60B-47C1-BA35-B48CD67F8C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60B-47C1-BA35-B48CD67F8C8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60B-47C1-BA35-B48CD67F8C8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{796CC22F-72D6-4B94-8DD1-C7BC43A29AE9}</c15:txfldGUID>
                      <c15:f>Diagramm!$I$46</c15:f>
                      <c15:dlblFieldTableCache>
                        <c:ptCount val="1"/>
                      </c15:dlblFieldTableCache>
                    </c15:dlblFTEntry>
                  </c15:dlblFieldTable>
                  <c15:showDataLabelsRange val="0"/>
                </c:ext>
                <c:ext xmlns:c16="http://schemas.microsoft.com/office/drawing/2014/chart" uri="{C3380CC4-5D6E-409C-BE32-E72D297353CC}">
                  <c16:uniqueId val="{00000000-E9DD-4024-9743-6A2709CA14F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{AEF7B9F4-1AAE-4F36-80ED-9BADE47EDCF0}</c15:txfldGUID>
                      <c15:f>Diagramm!$I$47</c15:f>
                      <c15:dlblFieldTableCache>
                        <c:ptCount val="1"/>
                      </c15:dlblFieldTableCache>
                    </c15:dlblFTEntry>
                  </c15:dlblFieldTable>
                  <c15:showDataLabelsRange val="0"/>
                </c:ext>
                <c:ext xmlns:c16="http://schemas.microsoft.com/office/drawing/2014/chart" uri="{C3380CC4-5D6E-409C-BE32-E72D297353CC}">
                  <c16:uniqueId val="{00000001-E9DD-4024-9743-6A2709CA14F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{EE26867F-05BF-4CA8-A6A6-6B879FB2300E}</c15:txfldGUID>
                      <c15:f>Diagramm!$I$48</c15:f>
                      <c15:dlblFieldTableCache>
                        <c:ptCount val="1"/>
                      </c15:dlblFieldTableCache>
                    </c15:dlblFTEntry>
                  </c15:dlblFieldTable>
                  <c15:showDataLabelsRange val="0"/>
                </c:ext>
                <c:ext xmlns:c16="http://schemas.microsoft.com/office/drawing/2014/chart" uri="{C3380CC4-5D6E-409C-BE32-E72D297353CC}">
                  <c16:uniqueId val="{00000002-E9DD-4024-9743-6A2709CA14F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{16E3DFE5-F336-44E8-870E-7AA58C15A553}</c15:txfldGUID>
                      <c15:f>Diagramm!$I$49</c15:f>
                      <c15:dlblFieldTableCache>
                        <c:ptCount val="1"/>
                      </c15:dlblFieldTableCache>
                    </c15:dlblFTEntry>
                  </c15:dlblFieldTable>
                  <c15:showDataLabelsRange val="0"/>
                </c:ext>
                <c:ext xmlns:c16="http://schemas.microsoft.com/office/drawing/2014/chart" uri="{C3380CC4-5D6E-409C-BE32-E72D297353CC}">
                  <c16:uniqueId val="{00000003-E9DD-4024-9743-6A2709CA14F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{132065BB-F998-4847-9D2D-41B0ACF57E5E}</c15:txfldGUID>
                      <c15:f>Diagramm!$I$50</c15:f>
                      <c15:dlblFieldTableCache>
                        <c:ptCount val="1"/>
                      </c15:dlblFieldTableCache>
                    </c15:dlblFTEntry>
                  </c15:dlblFieldTable>
                  <c15:showDataLabelsRange val="0"/>
                </c:ext>
                <c:ext xmlns:c16="http://schemas.microsoft.com/office/drawing/2014/chart" uri="{C3380CC4-5D6E-409C-BE32-E72D297353CC}">
                  <c16:uniqueId val="{00000004-E9DD-4024-9743-6A2709CA14F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{81BBD445-EDC6-4125-B230-A1707E338F70}</c15:txfldGUID>
                      <c15:f>Diagramm!$I$51</c15:f>
                      <c15:dlblFieldTableCache>
                        <c:ptCount val="1"/>
                      </c15:dlblFieldTableCache>
                    </c15:dlblFTEntry>
                  </c15:dlblFieldTable>
                  <c15:showDataLabelsRange val="0"/>
                </c:ext>
                <c:ext xmlns:c16="http://schemas.microsoft.com/office/drawing/2014/chart" uri="{C3380CC4-5D6E-409C-BE32-E72D297353CC}">
                  <c16:uniqueId val="{00000005-E9DD-4024-9743-6A2709CA14F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{389908AF-E3B0-499F-86F1-ACC52793CD1F}</c15:txfldGUID>
                      <c15:f>Diagramm!$I$52</c15:f>
                      <c15:dlblFieldTableCache>
                        <c:ptCount val="1"/>
                      </c15:dlblFieldTableCache>
                    </c15:dlblFTEntry>
                  </c15:dlblFieldTable>
                  <c15:showDataLabelsRange val="0"/>
                </c:ext>
                <c:ext xmlns:c16="http://schemas.microsoft.com/office/drawing/2014/chart" uri="{C3380CC4-5D6E-409C-BE32-E72D297353CC}">
                  <c16:uniqueId val="{00000006-E9DD-4024-9743-6A2709CA14F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{FF5143DF-2A89-4C41-AFD5-D606004DCBB3}</c15:txfldGUID>
                      <c15:f>Diagramm!$I$53</c15:f>
                      <c15:dlblFieldTableCache>
                        <c:ptCount val="1"/>
                      </c15:dlblFieldTableCache>
                    </c15:dlblFTEntry>
                  </c15:dlblFieldTable>
                  <c15:showDataLabelsRange val="0"/>
                </c:ext>
                <c:ext xmlns:c16="http://schemas.microsoft.com/office/drawing/2014/chart" uri="{C3380CC4-5D6E-409C-BE32-E72D297353CC}">
                  <c16:uniqueId val="{00000007-E9DD-4024-9743-6A2709CA14F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{E19D43C9-2400-4A41-AF8D-B6DFE0580D42}</c15:txfldGUID>
                      <c15:f>Diagramm!$I$54</c15:f>
                      <c15:dlblFieldTableCache>
                        <c:ptCount val="1"/>
                      </c15:dlblFieldTableCache>
                    </c15:dlblFTEntry>
                  </c15:dlblFieldTable>
                  <c15:showDataLabelsRange val="0"/>
                </c:ext>
                <c:ext xmlns:c16="http://schemas.microsoft.com/office/drawing/2014/chart" uri="{C3380CC4-5D6E-409C-BE32-E72D297353CC}">
                  <c16:uniqueId val="{00000008-E9DD-4024-9743-6A2709CA14F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{54D264C0-4590-47B0-81DD-42A077ED3279}</c15:txfldGUID>
                      <c15:f>Diagramm!$I$55</c15:f>
                      <c15:dlblFieldTableCache>
                        <c:ptCount val="1"/>
                      </c15:dlblFieldTableCache>
                    </c15:dlblFTEntry>
                  </c15:dlblFieldTable>
                  <c15:showDataLabelsRange val="0"/>
                </c:ext>
                <c:ext xmlns:c16="http://schemas.microsoft.com/office/drawing/2014/chart" uri="{C3380CC4-5D6E-409C-BE32-E72D297353CC}">
                  <c16:uniqueId val="{00000009-E9DD-4024-9743-6A2709CA14F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{FC75EF5C-CA18-4A47-8122-033C27030DC0}</c15:txfldGUID>
                      <c15:f>Diagramm!$I$56</c15:f>
                      <c15:dlblFieldTableCache>
                        <c:ptCount val="1"/>
                      </c15:dlblFieldTableCache>
                    </c15:dlblFTEntry>
                  </c15:dlblFieldTable>
                  <c15:showDataLabelsRange val="0"/>
                </c:ext>
                <c:ext xmlns:c16="http://schemas.microsoft.com/office/drawing/2014/chart" uri="{C3380CC4-5D6E-409C-BE32-E72D297353CC}">
                  <c16:uniqueId val="{0000000A-E9DD-4024-9743-6A2709CA14F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{0DD18A06-B3FE-4BD3-B9E4-5517DC63BAA3}</c15:txfldGUID>
                      <c15:f>Diagramm!$I$57</c15:f>
                      <c15:dlblFieldTableCache>
                        <c:ptCount val="1"/>
                      </c15:dlblFieldTableCache>
                    </c15:dlblFTEntry>
                  </c15:dlblFieldTable>
                  <c15:showDataLabelsRange val="0"/>
                </c:ext>
                <c:ext xmlns:c16="http://schemas.microsoft.com/office/drawing/2014/chart" uri="{C3380CC4-5D6E-409C-BE32-E72D297353CC}">
                  <c16:uniqueId val="{0000000B-E9DD-4024-9743-6A2709CA14F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{30D66C31-D74C-4FF4-9730-83E29F39FBCB}</c15:txfldGUID>
                      <c15:f>Diagramm!$I$58</c15:f>
                      <c15:dlblFieldTableCache>
                        <c:ptCount val="1"/>
                      </c15:dlblFieldTableCache>
                    </c15:dlblFTEntry>
                  </c15:dlblFieldTable>
                  <c15:showDataLabelsRange val="0"/>
                </c:ext>
                <c:ext xmlns:c16="http://schemas.microsoft.com/office/drawing/2014/chart" uri="{C3380CC4-5D6E-409C-BE32-E72D297353CC}">
                  <c16:uniqueId val="{0000000C-E9DD-4024-9743-6A2709CA14F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{198ADC17-6F20-4E2F-9103-D1AD2A2EFBA8}</c15:txfldGUID>
                      <c15:f>Diagramm!$I$59</c15:f>
                      <c15:dlblFieldTableCache>
                        <c:ptCount val="1"/>
                      </c15:dlblFieldTableCache>
                    </c15:dlblFTEntry>
                  </c15:dlblFieldTable>
                  <c15:showDataLabelsRange val="0"/>
                </c:ext>
                <c:ext xmlns:c16="http://schemas.microsoft.com/office/drawing/2014/chart" uri="{C3380CC4-5D6E-409C-BE32-E72D297353CC}">
                  <c16:uniqueId val="{0000000D-E9DD-4024-9743-6A2709CA14F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{69C4EA4A-933B-4F25-90AF-68C6FAE8D076}</c15:txfldGUID>
                      <c15:f>Diagramm!$I$60</c15:f>
                      <c15:dlblFieldTableCache>
                        <c:ptCount val="1"/>
                      </c15:dlblFieldTableCache>
                    </c15:dlblFTEntry>
                  </c15:dlblFieldTable>
                  <c15:showDataLabelsRange val="0"/>
                </c:ext>
                <c:ext xmlns:c16="http://schemas.microsoft.com/office/drawing/2014/chart" uri="{C3380CC4-5D6E-409C-BE32-E72D297353CC}">
                  <c16:uniqueId val="{0000000E-E9DD-4024-9743-6A2709CA14F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{9E12E07E-F99F-4B44-8D6D-AC905971AA8C}</c15:txfldGUID>
                      <c15:f>Diagramm!$I$61</c15:f>
                      <c15:dlblFieldTableCache>
                        <c:ptCount val="1"/>
                      </c15:dlblFieldTableCache>
                    </c15:dlblFTEntry>
                  </c15:dlblFieldTable>
                  <c15:showDataLabelsRange val="0"/>
                </c:ext>
                <c:ext xmlns:c16="http://schemas.microsoft.com/office/drawing/2014/chart" uri="{C3380CC4-5D6E-409C-BE32-E72D297353CC}">
                  <c16:uniqueId val="{0000000F-E9DD-4024-9743-6A2709CA14F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{F442D4DD-F8F7-477A-9AB3-C1E204A6A838}</c15:txfldGUID>
                      <c15:f>Diagramm!$I$62</c15:f>
                      <c15:dlblFieldTableCache>
                        <c:ptCount val="1"/>
                      </c15:dlblFieldTableCache>
                    </c15:dlblFTEntry>
                  </c15:dlblFieldTable>
                  <c15:showDataLabelsRange val="0"/>
                </c:ext>
                <c:ext xmlns:c16="http://schemas.microsoft.com/office/drawing/2014/chart" uri="{C3380CC4-5D6E-409C-BE32-E72D297353CC}">
                  <c16:uniqueId val="{00000010-E9DD-4024-9743-6A2709CA14F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{66039F1D-F02A-4C95-8FB2-7ABDB905ADD2}</c15:txfldGUID>
                      <c15:f>Diagramm!$I$63</c15:f>
                      <c15:dlblFieldTableCache>
                        <c:ptCount val="1"/>
                      </c15:dlblFieldTableCache>
                    </c15:dlblFTEntry>
                  </c15:dlblFieldTable>
                  <c15:showDataLabelsRange val="0"/>
                </c:ext>
                <c:ext xmlns:c16="http://schemas.microsoft.com/office/drawing/2014/chart" uri="{C3380CC4-5D6E-409C-BE32-E72D297353CC}">
                  <c16:uniqueId val="{00000011-E9DD-4024-9743-6A2709CA14F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{80D80D8F-1AC1-4F88-9DDC-8C3393E34934}</c15:txfldGUID>
                      <c15:f>Diagramm!$I$64</c15:f>
                      <c15:dlblFieldTableCache>
                        <c:ptCount val="1"/>
                      </c15:dlblFieldTableCache>
                    </c15:dlblFTEntry>
                  </c15:dlblFieldTable>
                  <c15:showDataLabelsRange val="0"/>
                </c:ext>
                <c:ext xmlns:c16="http://schemas.microsoft.com/office/drawing/2014/chart" uri="{C3380CC4-5D6E-409C-BE32-E72D297353CC}">
                  <c16:uniqueId val="{00000012-E9DD-4024-9743-6A2709CA14F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{3E7A1365-87D8-4393-BC1D-62555CC85D58}</c15:txfldGUID>
                      <c15:f>Diagramm!$I$65</c15:f>
                      <c15:dlblFieldTableCache>
                        <c:ptCount val="1"/>
                      </c15:dlblFieldTableCache>
                    </c15:dlblFTEntry>
                  </c15:dlblFieldTable>
                  <c15:showDataLabelsRange val="0"/>
                </c:ext>
                <c:ext xmlns:c16="http://schemas.microsoft.com/office/drawing/2014/chart" uri="{C3380CC4-5D6E-409C-BE32-E72D297353CC}">
                  <c16:uniqueId val="{00000013-E9DD-4024-9743-6A2709CA14F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{87E13DC3-F0C9-452D-A72C-379A60B8FCC3}</c15:txfldGUID>
                      <c15:f>Diagramm!$I$66</c15:f>
                      <c15:dlblFieldTableCache>
                        <c:ptCount val="1"/>
                      </c15:dlblFieldTableCache>
                    </c15:dlblFTEntry>
                  </c15:dlblFieldTable>
                  <c15:showDataLabelsRange val="0"/>
                </c:ext>
                <c:ext xmlns:c16="http://schemas.microsoft.com/office/drawing/2014/chart" uri="{C3380CC4-5D6E-409C-BE32-E72D297353CC}">
                  <c16:uniqueId val="{00000014-E9DD-4024-9743-6A2709CA14F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{8E32E837-2013-44C1-B708-D4B6FD1B5EF4}</c15:txfldGUID>
                      <c15:f>Diagramm!$I$67</c15:f>
                      <c15:dlblFieldTableCache>
                        <c:ptCount val="1"/>
                      </c15:dlblFieldTableCache>
                    </c15:dlblFTEntry>
                  </c15:dlblFieldTable>
                  <c15:showDataLabelsRange val="0"/>
                </c:ext>
                <c:ext xmlns:c16="http://schemas.microsoft.com/office/drawing/2014/chart" uri="{C3380CC4-5D6E-409C-BE32-E72D297353CC}">
                  <c16:uniqueId val="{00000015-E9DD-4024-9743-6A2709CA14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9DD-4024-9743-6A2709CA14F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{4A5AB90A-A606-464D-8478-2DE3F8FE005B}</c15:txfldGUID>
                      <c15:f>Diagramm!$K$46</c15:f>
                      <c15:dlblFieldTableCache>
                        <c:ptCount val="1"/>
                      </c15:dlblFieldTableCache>
                    </c15:dlblFTEntry>
                  </c15:dlblFieldTable>
                  <c15:showDataLabelsRange val="0"/>
                </c:ext>
                <c:ext xmlns:c16="http://schemas.microsoft.com/office/drawing/2014/chart" uri="{C3380CC4-5D6E-409C-BE32-E72D297353CC}">
                  <c16:uniqueId val="{00000017-E9DD-4024-9743-6A2709CA14F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{7EFE7473-D267-4602-85E5-D14D4948E79D}</c15:txfldGUID>
                      <c15:f>Diagramm!$K$47</c15:f>
                      <c15:dlblFieldTableCache>
                        <c:ptCount val="1"/>
                      </c15:dlblFieldTableCache>
                    </c15:dlblFTEntry>
                  </c15:dlblFieldTable>
                  <c15:showDataLabelsRange val="0"/>
                </c:ext>
                <c:ext xmlns:c16="http://schemas.microsoft.com/office/drawing/2014/chart" uri="{C3380CC4-5D6E-409C-BE32-E72D297353CC}">
                  <c16:uniqueId val="{00000018-E9DD-4024-9743-6A2709CA14F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{91473A82-9385-4695-8F22-289E973F5B67}</c15:txfldGUID>
                      <c15:f>Diagramm!$K$48</c15:f>
                      <c15:dlblFieldTableCache>
                        <c:ptCount val="1"/>
                      </c15:dlblFieldTableCache>
                    </c15:dlblFTEntry>
                  </c15:dlblFieldTable>
                  <c15:showDataLabelsRange val="0"/>
                </c:ext>
                <c:ext xmlns:c16="http://schemas.microsoft.com/office/drawing/2014/chart" uri="{C3380CC4-5D6E-409C-BE32-E72D297353CC}">
                  <c16:uniqueId val="{00000019-E9DD-4024-9743-6A2709CA14F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{B3CB896C-0DFE-427E-83D9-BDAC1D9EF3B8}</c15:txfldGUID>
                      <c15:f>Diagramm!$K$49</c15:f>
                      <c15:dlblFieldTableCache>
                        <c:ptCount val="1"/>
                      </c15:dlblFieldTableCache>
                    </c15:dlblFTEntry>
                  </c15:dlblFieldTable>
                  <c15:showDataLabelsRange val="0"/>
                </c:ext>
                <c:ext xmlns:c16="http://schemas.microsoft.com/office/drawing/2014/chart" uri="{C3380CC4-5D6E-409C-BE32-E72D297353CC}">
                  <c16:uniqueId val="{0000001A-E9DD-4024-9743-6A2709CA14F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{B30B87CD-73CA-4154-B565-229D65FA9C5E}</c15:txfldGUID>
                      <c15:f>Diagramm!$K$50</c15:f>
                      <c15:dlblFieldTableCache>
                        <c:ptCount val="1"/>
                      </c15:dlblFieldTableCache>
                    </c15:dlblFTEntry>
                  </c15:dlblFieldTable>
                  <c15:showDataLabelsRange val="0"/>
                </c:ext>
                <c:ext xmlns:c16="http://schemas.microsoft.com/office/drawing/2014/chart" uri="{C3380CC4-5D6E-409C-BE32-E72D297353CC}">
                  <c16:uniqueId val="{0000001B-E9DD-4024-9743-6A2709CA14F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{0E6216B6-50A1-4E97-B2CC-068812EBAD8A}</c15:txfldGUID>
                      <c15:f>Diagramm!$K$51</c15:f>
                      <c15:dlblFieldTableCache>
                        <c:ptCount val="1"/>
                      </c15:dlblFieldTableCache>
                    </c15:dlblFTEntry>
                  </c15:dlblFieldTable>
                  <c15:showDataLabelsRange val="0"/>
                </c:ext>
                <c:ext xmlns:c16="http://schemas.microsoft.com/office/drawing/2014/chart" uri="{C3380CC4-5D6E-409C-BE32-E72D297353CC}">
                  <c16:uniqueId val="{0000001C-E9DD-4024-9743-6A2709CA14F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{7878D759-8A03-4FD3-9913-428C28E106F6}</c15:txfldGUID>
                      <c15:f>Diagramm!$K$52</c15:f>
                      <c15:dlblFieldTableCache>
                        <c:ptCount val="1"/>
                      </c15:dlblFieldTableCache>
                    </c15:dlblFTEntry>
                  </c15:dlblFieldTable>
                  <c15:showDataLabelsRange val="0"/>
                </c:ext>
                <c:ext xmlns:c16="http://schemas.microsoft.com/office/drawing/2014/chart" uri="{C3380CC4-5D6E-409C-BE32-E72D297353CC}">
                  <c16:uniqueId val="{0000001D-E9DD-4024-9743-6A2709CA14F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{EDED1597-3902-483F-BE25-9F168F4080D0}</c15:txfldGUID>
                      <c15:f>Diagramm!$K$53</c15:f>
                      <c15:dlblFieldTableCache>
                        <c:ptCount val="1"/>
                      </c15:dlblFieldTableCache>
                    </c15:dlblFTEntry>
                  </c15:dlblFieldTable>
                  <c15:showDataLabelsRange val="0"/>
                </c:ext>
                <c:ext xmlns:c16="http://schemas.microsoft.com/office/drawing/2014/chart" uri="{C3380CC4-5D6E-409C-BE32-E72D297353CC}">
                  <c16:uniqueId val="{0000001E-E9DD-4024-9743-6A2709CA14F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{7A6648A6-6A0C-4614-BD57-023B0695360E}</c15:txfldGUID>
                      <c15:f>Diagramm!$K$54</c15:f>
                      <c15:dlblFieldTableCache>
                        <c:ptCount val="1"/>
                      </c15:dlblFieldTableCache>
                    </c15:dlblFTEntry>
                  </c15:dlblFieldTable>
                  <c15:showDataLabelsRange val="0"/>
                </c:ext>
                <c:ext xmlns:c16="http://schemas.microsoft.com/office/drawing/2014/chart" uri="{C3380CC4-5D6E-409C-BE32-E72D297353CC}">
                  <c16:uniqueId val="{0000001F-E9DD-4024-9743-6A2709CA14F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{FD02E932-0673-4525-97ED-631FE228E2DE}</c15:txfldGUID>
                      <c15:f>Diagramm!$K$55</c15:f>
                      <c15:dlblFieldTableCache>
                        <c:ptCount val="1"/>
                      </c15:dlblFieldTableCache>
                    </c15:dlblFTEntry>
                  </c15:dlblFieldTable>
                  <c15:showDataLabelsRange val="0"/>
                </c:ext>
                <c:ext xmlns:c16="http://schemas.microsoft.com/office/drawing/2014/chart" uri="{C3380CC4-5D6E-409C-BE32-E72D297353CC}">
                  <c16:uniqueId val="{00000020-E9DD-4024-9743-6A2709CA14F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{12D37587-DF6D-488F-B016-4186710E551F}</c15:txfldGUID>
                      <c15:f>Diagramm!$K$56</c15:f>
                      <c15:dlblFieldTableCache>
                        <c:ptCount val="1"/>
                      </c15:dlblFieldTableCache>
                    </c15:dlblFTEntry>
                  </c15:dlblFieldTable>
                  <c15:showDataLabelsRange val="0"/>
                </c:ext>
                <c:ext xmlns:c16="http://schemas.microsoft.com/office/drawing/2014/chart" uri="{C3380CC4-5D6E-409C-BE32-E72D297353CC}">
                  <c16:uniqueId val="{00000021-E9DD-4024-9743-6A2709CA14F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{A42A7FDE-C80E-401E-B584-7444C583DD44}</c15:txfldGUID>
                      <c15:f>Diagramm!$K$57</c15:f>
                      <c15:dlblFieldTableCache>
                        <c:ptCount val="1"/>
                      </c15:dlblFieldTableCache>
                    </c15:dlblFTEntry>
                  </c15:dlblFieldTable>
                  <c15:showDataLabelsRange val="0"/>
                </c:ext>
                <c:ext xmlns:c16="http://schemas.microsoft.com/office/drawing/2014/chart" uri="{C3380CC4-5D6E-409C-BE32-E72D297353CC}">
                  <c16:uniqueId val="{00000022-E9DD-4024-9743-6A2709CA14F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{1251D900-BB15-4B43-AC8A-8334191DEE0B}</c15:txfldGUID>
                      <c15:f>Diagramm!$K$58</c15:f>
                      <c15:dlblFieldTableCache>
                        <c:ptCount val="1"/>
                      </c15:dlblFieldTableCache>
                    </c15:dlblFTEntry>
                  </c15:dlblFieldTable>
                  <c15:showDataLabelsRange val="0"/>
                </c:ext>
                <c:ext xmlns:c16="http://schemas.microsoft.com/office/drawing/2014/chart" uri="{C3380CC4-5D6E-409C-BE32-E72D297353CC}">
                  <c16:uniqueId val="{00000023-E9DD-4024-9743-6A2709CA14F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{CB551C35-0B15-4764-8EAC-92700881D534}</c15:txfldGUID>
                      <c15:f>Diagramm!$K$59</c15:f>
                      <c15:dlblFieldTableCache>
                        <c:ptCount val="1"/>
                      </c15:dlblFieldTableCache>
                    </c15:dlblFTEntry>
                  </c15:dlblFieldTable>
                  <c15:showDataLabelsRange val="0"/>
                </c:ext>
                <c:ext xmlns:c16="http://schemas.microsoft.com/office/drawing/2014/chart" uri="{C3380CC4-5D6E-409C-BE32-E72D297353CC}">
                  <c16:uniqueId val="{00000024-E9DD-4024-9743-6A2709CA14F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{3E4A24C1-8853-4ED5-BB8A-BAD6F0596F0E}</c15:txfldGUID>
                      <c15:f>Diagramm!$K$60</c15:f>
                      <c15:dlblFieldTableCache>
                        <c:ptCount val="1"/>
                      </c15:dlblFieldTableCache>
                    </c15:dlblFTEntry>
                  </c15:dlblFieldTable>
                  <c15:showDataLabelsRange val="0"/>
                </c:ext>
                <c:ext xmlns:c16="http://schemas.microsoft.com/office/drawing/2014/chart" uri="{C3380CC4-5D6E-409C-BE32-E72D297353CC}">
                  <c16:uniqueId val="{00000025-E9DD-4024-9743-6A2709CA14F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{AFDB9F22-4C0A-45B2-B038-C41C7A2695FA}</c15:txfldGUID>
                      <c15:f>Diagramm!$K$61</c15:f>
                      <c15:dlblFieldTableCache>
                        <c:ptCount val="1"/>
                      </c15:dlblFieldTableCache>
                    </c15:dlblFTEntry>
                  </c15:dlblFieldTable>
                  <c15:showDataLabelsRange val="0"/>
                </c:ext>
                <c:ext xmlns:c16="http://schemas.microsoft.com/office/drawing/2014/chart" uri="{C3380CC4-5D6E-409C-BE32-E72D297353CC}">
                  <c16:uniqueId val="{00000026-E9DD-4024-9743-6A2709CA14F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{A4934CBC-5B28-44B0-B2D1-E227B87F6B45}</c15:txfldGUID>
                      <c15:f>Diagramm!$K$62</c15:f>
                      <c15:dlblFieldTableCache>
                        <c:ptCount val="1"/>
                      </c15:dlblFieldTableCache>
                    </c15:dlblFTEntry>
                  </c15:dlblFieldTable>
                  <c15:showDataLabelsRange val="0"/>
                </c:ext>
                <c:ext xmlns:c16="http://schemas.microsoft.com/office/drawing/2014/chart" uri="{C3380CC4-5D6E-409C-BE32-E72D297353CC}">
                  <c16:uniqueId val="{00000027-E9DD-4024-9743-6A2709CA14F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{82B05864-0C16-45F5-8E10-F918EE13E552}</c15:txfldGUID>
                      <c15:f>Diagramm!$K$63</c15:f>
                      <c15:dlblFieldTableCache>
                        <c:ptCount val="1"/>
                      </c15:dlblFieldTableCache>
                    </c15:dlblFTEntry>
                  </c15:dlblFieldTable>
                  <c15:showDataLabelsRange val="0"/>
                </c:ext>
                <c:ext xmlns:c16="http://schemas.microsoft.com/office/drawing/2014/chart" uri="{C3380CC4-5D6E-409C-BE32-E72D297353CC}">
                  <c16:uniqueId val="{00000028-E9DD-4024-9743-6A2709CA14F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{F27371C6-E31F-4354-A6C8-C65578F27E87}</c15:txfldGUID>
                      <c15:f>Diagramm!$K$64</c15:f>
                      <c15:dlblFieldTableCache>
                        <c:ptCount val="1"/>
                      </c15:dlblFieldTableCache>
                    </c15:dlblFTEntry>
                  </c15:dlblFieldTable>
                  <c15:showDataLabelsRange val="0"/>
                </c:ext>
                <c:ext xmlns:c16="http://schemas.microsoft.com/office/drawing/2014/chart" uri="{C3380CC4-5D6E-409C-BE32-E72D297353CC}">
                  <c16:uniqueId val="{00000029-E9DD-4024-9743-6A2709CA14F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{FFD70FDF-60CF-407B-B60C-5EEF7686C1BF}</c15:txfldGUID>
                      <c15:f>Diagramm!$K$65</c15:f>
                      <c15:dlblFieldTableCache>
                        <c:ptCount val="1"/>
                      </c15:dlblFieldTableCache>
                    </c15:dlblFTEntry>
                  </c15:dlblFieldTable>
                  <c15:showDataLabelsRange val="0"/>
                </c:ext>
                <c:ext xmlns:c16="http://schemas.microsoft.com/office/drawing/2014/chart" uri="{C3380CC4-5D6E-409C-BE32-E72D297353CC}">
                  <c16:uniqueId val="{0000002A-E9DD-4024-9743-6A2709CA14F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{1FF8FD79-E363-471B-BF1D-2369747A9DB0}</c15:txfldGUID>
                      <c15:f>Diagramm!$K$66</c15:f>
                      <c15:dlblFieldTableCache>
                        <c:ptCount val="1"/>
                      </c15:dlblFieldTableCache>
                    </c15:dlblFTEntry>
                  </c15:dlblFieldTable>
                  <c15:showDataLabelsRange val="0"/>
                </c:ext>
                <c:ext xmlns:c16="http://schemas.microsoft.com/office/drawing/2014/chart" uri="{C3380CC4-5D6E-409C-BE32-E72D297353CC}">
                  <c16:uniqueId val="{0000002B-E9DD-4024-9743-6A2709CA14F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{F0FEDDFF-7498-4240-A174-EE4C9B0545C4}</c15:txfldGUID>
                      <c15:f>Diagramm!$K$67</c15:f>
                      <c15:dlblFieldTableCache>
                        <c:ptCount val="1"/>
                      </c15:dlblFieldTableCache>
                    </c15:dlblFTEntry>
                  </c15:dlblFieldTable>
                  <c15:showDataLabelsRange val="0"/>
                </c:ext>
                <c:ext xmlns:c16="http://schemas.microsoft.com/office/drawing/2014/chart" uri="{C3380CC4-5D6E-409C-BE32-E72D297353CC}">
                  <c16:uniqueId val="{0000002C-E9DD-4024-9743-6A2709CA14F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9DD-4024-9743-6A2709CA14F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{6FB162D0-EF64-45C3-9C5A-03B7C9F7DADB}</c15:txfldGUID>
                      <c15:f>Diagramm!$J$46</c15:f>
                      <c15:dlblFieldTableCache>
                        <c:ptCount val="1"/>
                      </c15:dlblFieldTableCache>
                    </c15:dlblFTEntry>
                  </c15:dlblFieldTable>
                  <c15:showDataLabelsRange val="0"/>
                </c:ext>
                <c:ext xmlns:c16="http://schemas.microsoft.com/office/drawing/2014/chart" uri="{C3380CC4-5D6E-409C-BE32-E72D297353CC}">
                  <c16:uniqueId val="{0000002E-E9DD-4024-9743-6A2709CA14F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{D2B3F223-D04F-434E-B50B-0F81FD356E8F}</c15:txfldGUID>
                      <c15:f>Diagramm!$J$47</c15:f>
                      <c15:dlblFieldTableCache>
                        <c:ptCount val="1"/>
                      </c15:dlblFieldTableCache>
                    </c15:dlblFTEntry>
                  </c15:dlblFieldTable>
                  <c15:showDataLabelsRange val="0"/>
                </c:ext>
                <c:ext xmlns:c16="http://schemas.microsoft.com/office/drawing/2014/chart" uri="{C3380CC4-5D6E-409C-BE32-E72D297353CC}">
                  <c16:uniqueId val="{0000002F-E9DD-4024-9743-6A2709CA14F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{3A5B811C-2386-4A5A-B1C6-4AF024E3A74D}</c15:txfldGUID>
                      <c15:f>Diagramm!$J$48</c15:f>
                      <c15:dlblFieldTableCache>
                        <c:ptCount val="1"/>
                      </c15:dlblFieldTableCache>
                    </c15:dlblFTEntry>
                  </c15:dlblFieldTable>
                  <c15:showDataLabelsRange val="0"/>
                </c:ext>
                <c:ext xmlns:c16="http://schemas.microsoft.com/office/drawing/2014/chart" uri="{C3380CC4-5D6E-409C-BE32-E72D297353CC}">
                  <c16:uniqueId val="{00000030-E9DD-4024-9743-6A2709CA14F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{88DF191C-1E6E-472F-9BBF-44520B027D98}</c15:txfldGUID>
                      <c15:f>Diagramm!$J$49</c15:f>
                      <c15:dlblFieldTableCache>
                        <c:ptCount val="1"/>
                      </c15:dlblFieldTableCache>
                    </c15:dlblFTEntry>
                  </c15:dlblFieldTable>
                  <c15:showDataLabelsRange val="0"/>
                </c:ext>
                <c:ext xmlns:c16="http://schemas.microsoft.com/office/drawing/2014/chart" uri="{C3380CC4-5D6E-409C-BE32-E72D297353CC}">
                  <c16:uniqueId val="{00000031-E9DD-4024-9743-6A2709CA14F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{2E8DC1E7-A7F9-4225-9757-520492C40024}</c15:txfldGUID>
                      <c15:f>Diagramm!$J$50</c15:f>
                      <c15:dlblFieldTableCache>
                        <c:ptCount val="1"/>
                      </c15:dlblFieldTableCache>
                    </c15:dlblFTEntry>
                  </c15:dlblFieldTable>
                  <c15:showDataLabelsRange val="0"/>
                </c:ext>
                <c:ext xmlns:c16="http://schemas.microsoft.com/office/drawing/2014/chart" uri="{C3380CC4-5D6E-409C-BE32-E72D297353CC}">
                  <c16:uniqueId val="{00000032-E9DD-4024-9743-6A2709CA14F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{129F89C5-F317-4A04-BCED-FF180B0BEE01}</c15:txfldGUID>
                      <c15:f>Diagramm!$J$51</c15:f>
                      <c15:dlblFieldTableCache>
                        <c:ptCount val="1"/>
                      </c15:dlblFieldTableCache>
                    </c15:dlblFTEntry>
                  </c15:dlblFieldTable>
                  <c15:showDataLabelsRange val="0"/>
                </c:ext>
                <c:ext xmlns:c16="http://schemas.microsoft.com/office/drawing/2014/chart" uri="{C3380CC4-5D6E-409C-BE32-E72D297353CC}">
                  <c16:uniqueId val="{00000033-E9DD-4024-9743-6A2709CA14F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{366A635F-256E-4029-B333-9EE22404454F}</c15:txfldGUID>
                      <c15:f>Diagramm!$J$52</c15:f>
                      <c15:dlblFieldTableCache>
                        <c:ptCount val="1"/>
                      </c15:dlblFieldTableCache>
                    </c15:dlblFTEntry>
                  </c15:dlblFieldTable>
                  <c15:showDataLabelsRange val="0"/>
                </c:ext>
                <c:ext xmlns:c16="http://schemas.microsoft.com/office/drawing/2014/chart" uri="{C3380CC4-5D6E-409C-BE32-E72D297353CC}">
                  <c16:uniqueId val="{00000034-E9DD-4024-9743-6A2709CA14F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{15EEFFB4-89BB-406D-8173-31200082E2E7}</c15:txfldGUID>
                      <c15:f>Diagramm!$J$53</c15:f>
                      <c15:dlblFieldTableCache>
                        <c:ptCount val="1"/>
                      </c15:dlblFieldTableCache>
                    </c15:dlblFTEntry>
                  </c15:dlblFieldTable>
                  <c15:showDataLabelsRange val="0"/>
                </c:ext>
                <c:ext xmlns:c16="http://schemas.microsoft.com/office/drawing/2014/chart" uri="{C3380CC4-5D6E-409C-BE32-E72D297353CC}">
                  <c16:uniqueId val="{00000035-E9DD-4024-9743-6A2709CA14F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{DBAF0A19-E0FA-4A31-ABD9-0264BA2A1E7A}</c15:txfldGUID>
                      <c15:f>Diagramm!$J$54</c15:f>
                      <c15:dlblFieldTableCache>
                        <c:ptCount val="1"/>
                      </c15:dlblFieldTableCache>
                    </c15:dlblFTEntry>
                  </c15:dlblFieldTable>
                  <c15:showDataLabelsRange val="0"/>
                </c:ext>
                <c:ext xmlns:c16="http://schemas.microsoft.com/office/drawing/2014/chart" uri="{C3380CC4-5D6E-409C-BE32-E72D297353CC}">
                  <c16:uniqueId val="{00000036-E9DD-4024-9743-6A2709CA14F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{EDEC3E71-9411-4585-81F6-D5E21D7A0339}</c15:txfldGUID>
                      <c15:f>Diagramm!$J$55</c15:f>
                      <c15:dlblFieldTableCache>
                        <c:ptCount val="1"/>
                      </c15:dlblFieldTableCache>
                    </c15:dlblFTEntry>
                  </c15:dlblFieldTable>
                  <c15:showDataLabelsRange val="0"/>
                </c:ext>
                <c:ext xmlns:c16="http://schemas.microsoft.com/office/drawing/2014/chart" uri="{C3380CC4-5D6E-409C-BE32-E72D297353CC}">
                  <c16:uniqueId val="{00000037-E9DD-4024-9743-6A2709CA14F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{042E153A-ECFA-409D-A770-4031E4025B3A}</c15:txfldGUID>
                      <c15:f>Diagramm!$J$56</c15:f>
                      <c15:dlblFieldTableCache>
                        <c:ptCount val="1"/>
                      </c15:dlblFieldTableCache>
                    </c15:dlblFTEntry>
                  </c15:dlblFieldTable>
                  <c15:showDataLabelsRange val="0"/>
                </c:ext>
                <c:ext xmlns:c16="http://schemas.microsoft.com/office/drawing/2014/chart" uri="{C3380CC4-5D6E-409C-BE32-E72D297353CC}">
                  <c16:uniqueId val="{00000038-E9DD-4024-9743-6A2709CA14F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{102E67A0-E04E-4787-9987-D01DCACDC564}</c15:txfldGUID>
                      <c15:f>Diagramm!$J$57</c15:f>
                      <c15:dlblFieldTableCache>
                        <c:ptCount val="1"/>
                      </c15:dlblFieldTableCache>
                    </c15:dlblFTEntry>
                  </c15:dlblFieldTable>
                  <c15:showDataLabelsRange val="0"/>
                </c:ext>
                <c:ext xmlns:c16="http://schemas.microsoft.com/office/drawing/2014/chart" uri="{C3380CC4-5D6E-409C-BE32-E72D297353CC}">
                  <c16:uniqueId val="{00000039-E9DD-4024-9743-6A2709CA14F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{E16786C8-3B27-4CF3-98AC-A85BDA00948E}</c15:txfldGUID>
                      <c15:f>Diagramm!$J$58</c15:f>
                      <c15:dlblFieldTableCache>
                        <c:ptCount val="1"/>
                      </c15:dlblFieldTableCache>
                    </c15:dlblFTEntry>
                  </c15:dlblFieldTable>
                  <c15:showDataLabelsRange val="0"/>
                </c:ext>
                <c:ext xmlns:c16="http://schemas.microsoft.com/office/drawing/2014/chart" uri="{C3380CC4-5D6E-409C-BE32-E72D297353CC}">
                  <c16:uniqueId val="{0000003A-E9DD-4024-9743-6A2709CA14F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{3E15ACC2-A015-4ED4-92C1-039B27589291}</c15:txfldGUID>
                      <c15:f>Diagramm!$J$59</c15:f>
                      <c15:dlblFieldTableCache>
                        <c:ptCount val="1"/>
                      </c15:dlblFieldTableCache>
                    </c15:dlblFTEntry>
                  </c15:dlblFieldTable>
                  <c15:showDataLabelsRange val="0"/>
                </c:ext>
                <c:ext xmlns:c16="http://schemas.microsoft.com/office/drawing/2014/chart" uri="{C3380CC4-5D6E-409C-BE32-E72D297353CC}">
                  <c16:uniqueId val="{0000003B-E9DD-4024-9743-6A2709CA14F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{0C575801-4DEA-4534-A73E-D6158976DDCE}</c15:txfldGUID>
                      <c15:f>Diagramm!$J$60</c15:f>
                      <c15:dlblFieldTableCache>
                        <c:ptCount val="1"/>
                      </c15:dlblFieldTableCache>
                    </c15:dlblFTEntry>
                  </c15:dlblFieldTable>
                  <c15:showDataLabelsRange val="0"/>
                </c:ext>
                <c:ext xmlns:c16="http://schemas.microsoft.com/office/drawing/2014/chart" uri="{C3380CC4-5D6E-409C-BE32-E72D297353CC}">
                  <c16:uniqueId val="{0000003C-E9DD-4024-9743-6A2709CA14F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{B8A45E72-BEC6-4284-B1A4-2C6860441A37}</c15:txfldGUID>
                      <c15:f>Diagramm!$J$61</c15:f>
                      <c15:dlblFieldTableCache>
                        <c:ptCount val="1"/>
                      </c15:dlblFieldTableCache>
                    </c15:dlblFTEntry>
                  </c15:dlblFieldTable>
                  <c15:showDataLabelsRange val="0"/>
                </c:ext>
                <c:ext xmlns:c16="http://schemas.microsoft.com/office/drawing/2014/chart" uri="{C3380CC4-5D6E-409C-BE32-E72D297353CC}">
                  <c16:uniqueId val="{0000003D-E9DD-4024-9743-6A2709CA14F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{A56F0783-5F7C-45E5-AB98-2E4DE8C91ED1}</c15:txfldGUID>
                      <c15:f>Diagramm!$J$62</c15:f>
                      <c15:dlblFieldTableCache>
                        <c:ptCount val="1"/>
                      </c15:dlblFieldTableCache>
                    </c15:dlblFTEntry>
                  </c15:dlblFieldTable>
                  <c15:showDataLabelsRange val="0"/>
                </c:ext>
                <c:ext xmlns:c16="http://schemas.microsoft.com/office/drawing/2014/chart" uri="{C3380CC4-5D6E-409C-BE32-E72D297353CC}">
                  <c16:uniqueId val="{0000003E-E9DD-4024-9743-6A2709CA14F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{994897EB-0FC4-49E3-8F34-0E9B5CF8E070}</c15:txfldGUID>
                      <c15:f>Diagramm!$J$63</c15:f>
                      <c15:dlblFieldTableCache>
                        <c:ptCount val="1"/>
                      </c15:dlblFieldTableCache>
                    </c15:dlblFTEntry>
                  </c15:dlblFieldTable>
                  <c15:showDataLabelsRange val="0"/>
                </c:ext>
                <c:ext xmlns:c16="http://schemas.microsoft.com/office/drawing/2014/chart" uri="{C3380CC4-5D6E-409C-BE32-E72D297353CC}">
                  <c16:uniqueId val="{0000003F-E9DD-4024-9743-6A2709CA14F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{6F948C81-9734-492E-9331-CA4D7EEEE3E6}</c15:txfldGUID>
                      <c15:f>Diagramm!$J$64</c15:f>
                      <c15:dlblFieldTableCache>
                        <c:ptCount val="1"/>
                      </c15:dlblFieldTableCache>
                    </c15:dlblFTEntry>
                  </c15:dlblFieldTable>
                  <c15:showDataLabelsRange val="0"/>
                </c:ext>
                <c:ext xmlns:c16="http://schemas.microsoft.com/office/drawing/2014/chart" uri="{C3380CC4-5D6E-409C-BE32-E72D297353CC}">
                  <c16:uniqueId val="{00000040-E9DD-4024-9743-6A2709CA14F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{9E521EF0-B76A-4CFD-8FBA-AF1C7E1BAC6B}</c15:txfldGUID>
                      <c15:f>Diagramm!$J$65</c15:f>
                      <c15:dlblFieldTableCache>
                        <c:ptCount val="1"/>
                      </c15:dlblFieldTableCache>
                    </c15:dlblFTEntry>
                  </c15:dlblFieldTable>
                  <c15:showDataLabelsRange val="0"/>
                </c:ext>
                <c:ext xmlns:c16="http://schemas.microsoft.com/office/drawing/2014/chart" uri="{C3380CC4-5D6E-409C-BE32-E72D297353CC}">
                  <c16:uniqueId val="{00000041-E9DD-4024-9743-6A2709CA14F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{4154A751-3F29-4BCB-9A85-30E46C54A8EA}</c15:txfldGUID>
                      <c15:f>Diagramm!$J$66</c15:f>
                      <c15:dlblFieldTableCache>
                        <c:ptCount val="1"/>
                      </c15:dlblFieldTableCache>
                    </c15:dlblFTEntry>
                  </c15:dlblFieldTable>
                  <c15:showDataLabelsRange val="0"/>
                </c:ext>
                <c:ext xmlns:c16="http://schemas.microsoft.com/office/drawing/2014/chart" uri="{C3380CC4-5D6E-409C-BE32-E72D297353CC}">
                  <c16:uniqueId val="{00000042-E9DD-4024-9743-6A2709CA14F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{7E607D0E-2CDB-46DB-9636-FE3E963BC562}</c15:txfldGUID>
                      <c15:f>Diagramm!$J$67</c15:f>
                      <c15:dlblFieldTableCache>
                        <c:ptCount val="1"/>
                      </c15:dlblFieldTableCache>
                    </c15:dlblFTEntry>
                  </c15:dlblFieldTable>
                  <c15:showDataLabelsRange val="0"/>
                </c:ext>
                <c:ext xmlns:c16="http://schemas.microsoft.com/office/drawing/2014/chart" uri="{C3380CC4-5D6E-409C-BE32-E72D297353CC}">
                  <c16:uniqueId val="{00000043-E9DD-4024-9743-6A2709CA14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9DD-4024-9743-6A2709CA14F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587-4FAA-AA00-F3136B7B25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87-4FAA-AA00-F3136B7B25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87-4FAA-AA00-F3136B7B25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87-4FAA-AA00-F3136B7B25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87-4FAA-AA00-F3136B7B25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87-4FAA-AA00-F3136B7B25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87-4FAA-AA00-F3136B7B25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87-4FAA-AA00-F3136B7B25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87-4FAA-AA00-F3136B7B25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87-4FAA-AA00-F3136B7B25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587-4FAA-AA00-F3136B7B25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87-4FAA-AA00-F3136B7B25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587-4FAA-AA00-F3136B7B25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587-4FAA-AA00-F3136B7B25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587-4FAA-AA00-F3136B7B25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587-4FAA-AA00-F3136B7B25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587-4FAA-AA00-F3136B7B25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587-4FAA-AA00-F3136B7B25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587-4FAA-AA00-F3136B7B25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587-4FAA-AA00-F3136B7B25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587-4FAA-AA00-F3136B7B25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587-4FAA-AA00-F3136B7B25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587-4FAA-AA00-F3136B7B25B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587-4FAA-AA00-F3136B7B25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587-4FAA-AA00-F3136B7B25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587-4FAA-AA00-F3136B7B25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587-4FAA-AA00-F3136B7B25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587-4FAA-AA00-F3136B7B25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587-4FAA-AA00-F3136B7B25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587-4FAA-AA00-F3136B7B25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587-4FAA-AA00-F3136B7B25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587-4FAA-AA00-F3136B7B25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587-4FAA-AA00-F3136B7B25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587-4FAA-AA00-F3136B7B25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587-4FAA-AA00-F3136B7B25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587-4FAA-AA00-F3136B7B25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587-4FAA-AA00-F3136B7B25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587-4FAA-AA00-F3136B7B25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587-4FAA-AA00-F3136B7B25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587-4FAA-AA00-F3136B7B25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587-4FAA-AA00-F3136B7B25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587-4FAA-AA00-F3136B7B25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587-4FAA-AA00-F3136B7B25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587-4FAA-AA00-F3136B7B25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587-4FAA-AA00-F3136B7B25B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587-4FAA-AA00-F3136B7B25B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587-4FAA-AA00-F3136B7B25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587-4FAA-AA00-F3136B7B25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587-4FAA-AA00-F3136B7B25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587-4FAA-AA00-F3136B7B25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587-4FAA-AA00-F3136B7B25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587-4FAA-AA00-F3136B7B25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587-4FAA-AA00-F3136B7B25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587-4FAA-AA00-F3136B7B25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587-4FAA-AA00-F3136B7B25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587-4FAA-AA00-F3136B7B25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587-4FAA-AA00-F3136B7B25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587-4FAA-AA00-F3136B7B25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587-4FAA-AA00-F3136B7B25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587-4FAA-AA00-F3136B7B25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587-4FAA-AA00-F3136B7B25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587-4FAA-AA00-F3136B7B25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587-4FAA-AA00-F3136B7B25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587-4FAA-AA00-F3136B7B25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587-4FAA-AA00-F3136B7B25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587-4FAA-AA00-F3136B7B25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587-4FAA-AA00-F3136B7B25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587-4FAA-AA00-F3136B7B25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587-4FAA-AA00-F3136B7B25B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101.40111858850275</c:v>
                </c:pt>
                <c:pt idx="2">
                  <c:v>103.27916114099322</c:v>
                </c:pt>
                <c:pt idx="3">
                  <c:v>102.79070533677093</c:v>
                </c:pt>
                <c:pt idx="4">
                  <c:v>103.99001672116835</c:v>
                </c:pt>
                <c:pt idx="5">
                  <c:v>105.07977562333714</c:v>
                </c:pt>
                <c:pt idx="6">
                  <c:v>107.88860242333385</c:v>
                </c:pt>
                <c:pt idx="7">
                  <c:v>107.68514781348073</c:v>
                </c:pt>
                <c:pt idx="8">
                  <c:v>108.29715904878792</c:v>
                </c:pt>
                <c:pt idx="9">
                  <c:v>109.14722041465204</c:v>
                </c:pt>
                <c:pt idx="10">
                  <c:v>111.12245990626262</c:v>
                </c:pt>
                <c:pt idx="11">
                  <c:v>111.01126001828621</c:v>
                </c:pt>
                <c:pt idx="12">
                  <c:v>111.48736027940001</c:v>
                </c:pt>
                <c:pt idx="13">
                  <c:v>112.81105079775624</c:v>
                </c:pt>
                <c:pt idx="14">
                  <c:v>114.59436751974827</c:v>
                </c:pt>
                <c:pt idx="15">
                  <c:v>114.80605915834042</c:v>
                </c:pt>
                <c:pt idx="16">
                  <c:v>115.55974728795829</c:v>
                </c:pt>
                <c:pt idx="17">
                  <c:v>116.33155688080197</c:v>
                </c:pt>
                <c:pt idx="18">
                  <c:v>118.37104519657669</c:v>
                </c:pt>
                <c:pt idx="19">
                  <c:v>118.33315486437732</c:v>
                </c:pt>
                <c:pt idx="20">
                  <c:v>118.72029521511</c:v>
                </c:pt>
                <c:pt idx="21">
                  <c:v>120.28615437839262</c:v>
                </c:pt>
                <c:pt idx="22">
                  <c:v>121.53406423235012</c:v>
                </c:pt>
                <c:pt idx="23">
                  <c:v>120.61810663657407</c:v>
                </c:pt>
                <c:pt idx="24">
                  <c:v>120.50525934284985</c:v>
                </c:pt>
              </c:numCache>
            </c:numRef>
          </c:val>
          <c:smooth val="0"/>
          <c:extLst>
            <c:ext xmlns:c16="http://schemas.microsoft.com/office/drawing/2014/chart" uri="{C3380CC4-5D6E-409C-BE32-E72D297353CC}">
              <c16:uniqueId val="{00000000-B6D3-478B-BD91-6EA61041AE7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103.61725022763015</c:v>
                </c:pt>
                <c:pt idx="2">
                  <c:v>106.88684711530503</c:v>
                </c:pt>
                <c:pt idx="3">
                  <c:v>104.34566674944128</c:v>
                </c:pt>
                <c:pt idx="4">
                  <c:v>101.96175813260491</c:v>
                </c:pt>
                <c:pt idx="5">
                  <c:v>104.39533151229203</c:v>
                </c:pt>
                <c:pt idx="6">
                  <c:v>108.17813094942473</c:v>
                </c:pt>
                <c:pt idx="7">
                  <c:v>106.52263885439947</c:v>
                </c:pt>
                <c:pt idx="8">
                  <c:v>107.46626934856387</c:v>
                </c:pt>
                <c:pt idx="9">
                  <c:v>110.33027067295752</c:v>
                </c:pt>
                <c:pt idx="10">
                  <c:v>112.40791325221421</c:v>
                </c:pt>
                <c:pt idx="11">
                  <c:v>111.35667577187318</c:v>
                </c:pt>
                <c:pt idx="12">
                  <c:v>110.81864084098999</c:v>
                </c:pt>
                <c:pt idx="13">
                  <c:v>113.64125486300803</c:v>
                </c:pt>
                <c:pt idx="14">
                  <c:v>114.81665425047596</c:v>
                </c:pt>
                <c:pt idx="15">
                  <c:v>115.34641172088402</c:v>
                </c:pt>
                <c:pt idx="16">
                  <c:v>114.36967138481913</c:v>
                </c:pt>
                <c:pt idx="17">
                  <c:v>119.33614766989487</c:v>
                </c:pt>
                <c:pt idx="18">
                  <c:v>121.33929310487544</c:v>
                </c:pt>
                <c:pt idx="19">
                  <c:v>120.67709626686533</c:v>
                </c:pt>
                <c:pt idx="20">
                  <c:v>120.85092293684299</c:v>
                </c:pt>
                <c:pt idx="21">
                  <c:v>123.47487790745799</c:v>
                </c:pt>
                <c:pt idx="22">
                  <c:v>126.49615098087908</c:v>
                </c:pt>
                <c:pt idx="23">
                  <c:v>124.05430014071683</c:v>
                </c:pt>
                <c:pt idx="24">
                  <c:v>118.39251717573049</c:v>
                </c:pt>
              </c:numCache>
            </c:numRef>
          </c:val>
          <c:smooth val="0"/>
          <c:extLst>
            <c:ext xmlns:c16="http://schemas.microsoft.com/office/drawing/2014/chart" uri="{C3380CC4-5D6E-409C-BE32-E72D297353CC}">
              <c16:uniqueId val="{00000001-B6D3-478B-BD91-6EA61041AE7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102.39329436417779</c:v>
                </c:pt>
                <c:pt idx="2">
                  <c:v>101.4613433329657</c:v>
                </c:pt>
                <c:pt idx="3">
                  <c:v>100.27572515716334</c:v>
                </c:pt>
                <c:pt idx="4">
                  <c:v>97.805227748979817</c:v>
                </c:pt>
                <c:pt idx="5">
                  <c:v>99.266571081945514</c:v>
                </c:pt>
                <c:pt idx="6">
                  <c:v>98.428366604168957</c:v>
                </c:pt>
                <c:pt idx="7">
                  <c:v>97.904488805558614</c:v>
                </c:pt>
                <c:pt idx="8">
                  <c:v>96.972537774346534</c:v>
                </c:pt>
                <c:pt idx="9">
                  <c:v>99.790448880555857</c:v>
                </c:pt>
                <c:pt idx="10">
                  <c:v>98.886070365060107</c:v>
                </c:pt>
                <c:pt idx="11">
                  <c:v>98.086467409286428</c:v>
                </c:pt>
                <c:pt idx="12">
                  <c:v>96.922907246057136</c:v>
                </c:pt>
                <c:pt idx="13">
                  <c:v>98.875041358773572</c:v>
                </c:pt>
                <c:pt idx="14">
                  <c:v>96.702327120326458</c:v>
                </c:pt>
                <c:pt idx="15">
                  <c:v>96.272195875151638</c:v>
                </c:pt>
                <c:pt idx="16">
                  <c:v>96.465203485165986</c:v>
                </c:pt>
                <c:pt idx="17">
                  <c:v>99.06804896878792</c:v>
                </c:pt>
                <c:pt idx="18">
                  <c:v>96.244623359435309</c:v>
                </c:pt>
                <c:pt idx="19">
                  <c:v>95.500165435094303</c:v>
                </c:pt>
                <c:pt idx="20">
                  <c:v>95.152751737068485</c:v>
                </c:pt>
                <c:pt idx="21">
                  <c:v>96.106760780853648</c:v>
                </c:pt>
                <c:pt idx="22">
                  <c:v>93.923017536119985</c:v>
                </c:pt>
                <c:pt idx="23">
                  <c:v>92.930406970331973</c:v>
                </c:pt>
                <c:pt idx="24">
                  <c:v>88.6070365060108</c:v>
                </c:pt>
              </c:numCache>
            </c:numRef>
          </c:val>
          <c:smooth val="0"/>
          <c:extLst>
            <c:ext xmlns:c16="http://schemas.microsoft.com/office/drawing/2014/chart" uri="{C3380CC4-5D6E-409C-BE32-E72D297353CC}">
              <c16:uniqueId val="{00000002-B6D3-478B-BD91-6EA61041AE7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6D3-478B-BD91-6EA61041AE77}"/>
                </c:ext>
              </c:extLst>
            </c:dLbl>
            <c:dLbl>
              <c:idx val="1"/>
              <c:delete val="1"/>
              <c:extLst>
                <c:ext xmlns:c15="http://schemas.microsoft.com/office/drawing/2012/chart" uri="{CE6537A1-D6FC-4f65-9D91-7224C49458BB}"/>
                <c:ext xmlns:c16="http://schemas.microsoft.com/office/drawing/2014/chart" uri="{C3380CC4-5D6E-409C-BE32-E72D297353CC}">
                  <c16:uniqueId val="{00000004-B6D3-478B-BD91-6EA61041AE77}"/>
                </c:ext>
              </c:extLst>
            </c:dLbl>
            <c:dLbl>
              <c:idx val="2"/>
              <c:delete val="1"/>
              <c:extLst>
                <c:ext xmlns:c15="http://schemas.microsoft.com/office/drawing/2012/chart" uri="{CE6537A1-D6FC-4f65-9D91-7224C49458BB}"/>
                <c:ext xmlns:c16="http://schemas.microsoft.com/office/drawing/2014/chart" uri="{C3380CC4-5D6E-409C-BE32-E72D297353CC}">
                  <c16:uniqueId val="{00000005-B6D3-478B-BD91-6EA61041AE77}"/>
                </c:ext>
              </c:extLst>
            </c:dLbl>
            <c:dLbl>
              <c:idx val="3"/>
              <c:delete val="1"/>
              <c:extLst>
                <c:ext xmlns:c15="http://schemas.microsoft.com/office/drawing/2012/chart" uri="{CE6537A1-D6FC-4f65-9D91-7224C49458BB}"/>
                <c:ext xmlns:c16="http://schemas.microsoft.com/office/drawing/2014/chart" uri="{C3380CC4-5D6E-409C-BE32-E72D297353CC}">
                  <c16:uniqueId val="{00000006-B6D3-478B-BD91-6EA61041AE77}"/>
                </c:ext>
              </c:extLst>
            </c:dLbl>
            <c:dLbl>
              <c:idx val="4"/>
              <c:delete val="1"/>
              <c:extLst>
                <c:ext xmlns:c15="http://schemas.microsoft.com/office/drawing/2012/chart" uri="{CE6537A1-D6FC-4f65-9D91-7224C49458BB}"/>
                <c:ext xmlns:c16="http://schemas.microsoft.com/office/drawing/2014/chart" uri="{C3380CC4-5D6E-409C-BE32-E72D297353CC}">
                  <c16:uniqueId val="{00000007-B6D3-478B-BD91-6EA61041AE77}"/>
                </c:ext>
              </c:extLst>
            </c:dLbl>
            <c:dLbl>
              <c:idx val="5"/>
              <c:delete val="1"/>
              <c:extLst>
                <c:ext xmlns:c15="http://schemas.microsoft.com/office/drawing/2012/chart" uri="{CE6537A1-D6FC-4f65-9D91-7224C49458BB}"/>
                <c:ext xmlns:c16="http://schemas.microsoft.com/office/drawing/2014/chart" uri="{C3380CC4-5D6E-409C-BE32-E72D297353CC}">
                  <c16:uniqueId val="{00000008-B6D3-478B-BD91-6EA61041AE77}"/>
                </c:ext>
              </c:extLst>
            </c:dLbl>
            <c:dLbl>
              <c:idx val="6"/>
              <c:delete val="1"/>
              <c:extLst>
                <c:ext xmlns:c15="http://schemas.microsoft.com/office/drawing/2012/chart" uri="{CE6537A1-D6FC-4f65-9D91-7224C49458BB}"/>
                <c:ext xmlns:c16="http://schemas.microsoft.com/office/drawing/2014/chart" uri="{C3380CC4-5D6E-409C-BE32-E72D297353CC}">
                  <c16:uniqueId val="{00000009-B6D3-478B-BD91-6EA61041AE77}"/>
                </c:ext>
              </c:extLst>
            </c:dLbl>
            <c:dLbl>
              <c:idx val="7"/>
              <c:delete val="1"/>
              <c:extLst>
                <c:ext xmlns:c15="http://schemas.microsoft.com/office/drawing/2012/chart" uri="{CE6537A1-D6FC-4f65-9D91-7224C49458BB}"/>
                <c:ext xmlns:c16="http://schemas.microsoft.com/office/drawing/2014/chart" uri="{C3380CC4-5D6E-409C-BE32-E72D297353CC}">
                  <c16:uniqueId val="{0000000A-B6D3-478B-BD91-6EA61041AE77}"/>
                </c:ext>
              </c:extLst>
            </c:dLbl>
            <c:dLbl>
              <c:idx val="8"/>
              <c:delete val="1"/>
              <c:extLst>
                <c:ext xmlns:c15="http://schemas.microsoft.com/office/drawing/2012/chart" uri="{CE6537A1-D6FC-4f65-9D91-7224C49458BB}"/>
                <c:ext xmlns:c16="http://schemas.microsoft.com/office/drawing/2014/chart" uri="{C3380CC4-5D6E-409C-BE32-E72D297353CC}">
                  <c16:uniqueId val="{0000000B-B6D3-478B-BD91-6EA61041AE77}"/>
                </c:ext>
              </c:extLst>
            </c:dLbl>
            <c:dLbl>
              <c:idx val="9"/>
              <c:delete val="1"/>
              <c:extLst>
                <c:ext xmlns:c15="http://schemas.microsoft.com/office/drawing/2012/chart" uri="{CE6537A1-D6FC-4f65-9D91-7224C49458BB}"/>
                <c:ext xmlns:c16="http://schemas.microsoft.com/office/drawing/2014/chart" uri="{C3380CC4-5D6E-409C-BE32-E72D297353CC}">
                  <c16:uniqueId val="{0000000C-B6D3-478B-BD91-6EA61041AE77}"/>
                </c:ext>
              </c:extLst>
            </c:dLbl>
            <c:dLbl>
              <c:idx val="10"/>
              <c:delete val="1"/>
              <c:extLst>
                <c:ext xmlns:c15="http://schemas.microsoft.com/office/drawing/2012/chart" uri="{CE6537A1-D6FC-4f65-9D91-7224C49458BB}"/>
                <c:ext xmlns:c16="http://schemas.microsoft.com/office/drawing/2014/chart" uri="{C3380CC4-5D6E-409C-BE32-E72D297353CC}">
                  <c16:uniqueId val="{0000000D-B6D3-478B-BD91-6EA61041AE77}"/>
                </c:ext>
              </c:extLst>
            </c:dLbl>
            <c:dLbl>
              <c:idx val="11"/>
              <c:delete val="1"/>
              <c:extLst>
                <c:ext xmlns:c15="http://schemas.microsoft.com/office/drawing/2012/chart" uri="{CE6537A1-D6FC-4f65-9D91-7224C49458BB}"/>
                <c:ext xmlns:c16="http://schemas.microsoft.com/office/drawing/2014/chart" uri="{C3380CC4-5D6E-409C-BE32-E72D297353CC}">
                  <c16:uniqueId val="{0000000E-B6D3-478B-BD91-6EA61041AE77}"/>
                </c:ext>
              </c:extLst>
            </c:dLbl>
            <c:dLbl>
              <c:idx val="12"/>
              <c:delete val="1"/>
              <c:extLst>
                <c:ext xmlns:c15="http://schemas.microsoft.com/office/drawing/2012/chart" uri="{CE6537A1-D6FC-4f65-9D91-7224C49458BB}"/>
                <c:ext xmlns:c16="http://schemas.microsoft.com/office/drawing/2014/chart" uri="{C3380CC4-5D6E-409C-BE32-E72D297353CC}">
                  <c16:uniqueId val="{0000000F-B6D3-478B-BD91-6EA61041AE7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6D3-478B-BD91-6EA61041AE77}"/>
                </c:ext>
              </c:extLst>
            </c:dLbl>
            <c:dLbl>
              <c:idx val="14"/>
              <c:delete val="1"/>
              <c:extLst>
                <c:ext xmlns:c15="http://schemas.microsoft.com/office/drawing/2012/chart" uri="{CE6537A1-D6FC-4f65-9D91-7224C49458BB}"/>
                <c:ext xmlns:c16="http://schemas.microsoft.com/office/drawing/2014/chart" uri="{C3380CC4-5D6E-409C-BE32-E72D297353CC}">
                  <c16:uniqueId val="{00000011-B6D3-478B-BD91-6EA61041AE77}"/>
                </c:ext>
              </c:extLst>
            </c:dLbl>
            <c:dLbl>
              <c:idx val="15"/>
              <c:delete val="1"/>
              <c:extLst>
                <c:ext xmlns:c15="http://schemas.microsoft.com/office/drawing/2012/chart" uri="{CE6537A1-D6FC-4f65-9D91-7224C49458BB}"/>
                <c:ext xmlns:c16="http://schemas.microsoft.com/office/drawing/2014/chart" uri="{C3380CC4-5D6E-409C-BE32-E72D297353CC}">
                  <c16:uniqueId val="{00000012-B6D3-478B-BD91-6EA61041AE77}"/>
                </c:ext>
              </c:extLst>
            </c:dLbl>
            <c:dLbl>
              <c:idx val="16"/>
              <c:delete val="1"/>
              <c:extLst>
                <c:ext xmlns:c15="http://schemas.microsoft.com/office/drawing/2012/chart" uri="{CE6537A1-D6FC-4f65-9D91-7224C49458BB}"/>
                <c:ext xmlns:c16="http://schemas.microsoft.com/office/drawing/2014/chart" uri="{C3380CC4-5D6E-409C-BE32-E72D297353CC}">
                  <c16:uniqueId val="{00000013-B6D3-478B-BD91-6EA61041AE77}"/>
                </c:ext>
              </c:extLst>
            </c:dLbl>
            <c:dLbl>
              <c:idx val="17"/>
              <c:delete val="1"/>
              <c:extLst>
                <c:ext xmlns:c15="http://schemas.microsoft.com/office/drawing/2012/chart" uri="{CE6537A1-D6FC-4f65-9D91-7224C49458BB}"/>
                <c:ext xmlns:c16="http://schemas.microsoft.com/office/drawing/2014/chart" uri="{C3380CC4-5D6E-409C-BE32-E72D297353CC}">
                  <c16:uniqueId val="{00000014-B6D3-478B-BD91-6EA61041AE77}"/>
                </c:ext>
              </c:extLst>
            </c:dLbl>
            <c:dLbl>
              <c:idx val="18"/>
              <c:delete val="1"/>
              <c:extLst>
                <c:ext xmlns:c15="http://schemas.microsoft.com/office/drawing/2012/chart" uri="{CE6537A1-D6FC-4f65-9D91-7224C49458BB}"/>
                <c:ext xmlns:c16="http://schemas.microsoft.com/office/drawing/2014/chart" uri="{C3380CC4-5D6E-409C-BE32-E72D297353CC}">
                  <c16:uniqueId val="{00000015-B6D3-478B-BD91-6EA61041AE77}"/>
                </c:ext>
              </c:extLst>
            </c:dLbl>
            <c:dLbl>
              <c:idx val="19"/>
              <c:delete val="1"/>
              <c:extLst>
                <c:ext xmlns:c15="http://schemas.microsoft.com/office/drawing/2012/chart" uri="{CE6537A1-D6FC-4f65-9D91-7224C49458BB}"/>
                <c:ext xmlns:c16="http://schemas.microsoft.com/office/drawing/2014/chart" uri="{C3380CC4-5D6E-409C-BE32-E72D297353CC}">
                  <c16:uniqueId val="{00000016-B6D3-478B-BD91-6EA61041AE77}"/>
                </c:ext>
              </c:extLst>
            </c:dLbl>
            <c:dLbl>
              <c:idx val="20"/>
              <c:delete val="1"/>
              <c:extLst>
                <c:ext xmlns:c15="http://schemas.microsoft.com/office/drawing/2012/chart" uri="{CE6537A1-D6FC-4f65-9D91-7224C49458BB}"/>
                <c:ext xmlns:c16="http://schemas.microsoft.com/office/drawing/2014/chart" uri="{C3380CC4-5D6E-409C-BE32-E72D297353CC}">
                  <c16:uniqueId val="{00000017-B6D3-478B-BD91-6EA61041AE77}"/>
                </c:ext>
              </c:extLst>
            </c:dLbl>
            <c:dLbl>
              <c:idx val="21"/>
              <c:delete val="1"/>
              <c:extLst>
                <c:ext xmlns:c15="http://schemas.microsoft.com/office/drawing/2012/chart" uri="{CE6537A1-D6FC-4f65-9D91-7224C49458BB}"/>
                <c:ext xmlns:c16="http://schemas.microsoft.com/office/drawing/2014/chart" uri="{C3380CC4-5D6E-409C-BE32-E72D297353CC}">
                  <c16:uniqueId val="{00000018-B6D3-478B-BD91-6EA61041AE77}"/>
                </c:ext>
              </c:extLst>
            </c:dLbl>
            <c:dLbl>
              <c:idx val="22"/>
              <c:delete val="1"/>
              <c:extLst>
                <c:ext xmlns:c15="http://schemas.microsoft.com/office/drawing/2012/chart" uri="{CE6537A1-D6FC-4f65-9D91-7224C49458BB}"/>
                <c:ext xmlns:c16="http://schemas.microsoft.com/office/drawing/2014/chart" uri="{C3380CC4-5D6E-409C-BE32-E72D297353CC}">
                  <c16:uniqueId val="{00000019-B6D3-478B-BD91-6EA61041AE77}"/>
                </c:ext>
              </c:extLst>
            </c:dLbl>
            <c:dLbl>
              <c:idx val="23"/>
              <c:delete val="1"/>
              <c:extLst>
                <c:ext xmlns:c15="http://schemas.microsoft.com/office/drawing/2012/chart" uri="{CE6537A1-D6FC-4f65-9D91-7224C49458BB}"/>
                <c:ext xmlns:c16="http://schemas.microsoft.com/office/drawing/2014/chart" uri="{C3380CC4-5D6E-409C-BE32-E72D297353CC}">
                  <c16:uniqueId val="{0000001A-B6D3-478B-BD91-6EA61041AE77}"/>
                </c:ext>
              </c:extLst>
            </c:dLbl>
            <c:dLbl>
              <c:idx val="24"/>
              <c:delete val="1"/>
              <c:extLst>
                <c:ext xmlns:c15="http://schemas.microsoft.com/office/drawing/2012/chart" uri="{CE6537A1-D6FC-4f65-9D91-7224C49458BB}"/>
                <c:ext xmlns:c16="http://schemas.microsoft.com/office/drawing/2014/chart" uri="{C3380CC4-5D6E-409C-BE32-E72D297353CC}">
                  <c16:uniqueId val="{0000001B-B6D3-478B-BD91-6EA61041AE7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6D3-478B-BD91-6EA61041AE7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Heilbronn (08125)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146297</v>
      </c>
      <c r="F11" s="238">
        <v>146434</v>
      </c>
      <c r="G11" s="238">
        <v>147546</v>
      </c>
      <c r="H11" s="238">
        <v>146031</v>
      </c>
      <c r="I11" s="265">
        <v>144130</v>
      </c>
      <c r="J11" s="263">
        <v>2167</v>
      </c>
      <c r="K11" s="266">
        <v>1.503503781308541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14.259349132244679</v>
      </c>
      <c r="E13" s="115">
        <v>20861</v>
      </c>
      <c r="F13" s="114">
        <v>20734</v>
      </c>
      <c r="G13" s="114">
        <v>21559</v>
      </c>
      <c r="H13" s="114">
        <v>21325</v>
      </c>
      <c r="I13" s="140">
        <v>20767</v>
      </c>
      <c r="J13" s="115">
        <v>94</v>
      </c>
      <c r="K13" s="116">
        <v>0.4526412096114027</v>
      </c>
    </row>
    <row r="14" spans="1:255" ht="14.1" customHeight="1" x14ac:dyDescent="0.2">
      <c r="A14" s="306" t="s">
        <v>230</v>
      </c>
      <c r="B14" s="307"/>
      <c r="C14" s="308"/>
      <c r="D14" s="113">
        <v>58.44549102168876</v>
      </c>
      <c r="E14" s="115">
        <v>85504</v>
      </c>
      <c r="F14" s="114">
        <v>85877</v>
      </c>
      <c r="G14" s="114">
        <v>86400</v>
      </c>
      <c r="H14" s="114">
        <v>84905</v>
      </c>
      <c r="I14" s="140">
        <v>84810</v>
      </c>
      <c r="J14" s="115">
        <v>694</v>
      </c>
      <c r="K14" s="116">
        <v>0.81829972880556534</v>
      </c>
    </row>
    <row r="15" spans="1:255" ht="14.1" customHeight="1" x14ac:dyDescent="0.2">
      <c r="A15" s="306" t="s">
        <v>231</v>
      </c>
      <c r="B15" s="307"/>
      <c r="C15" s="308"/>
      <c r="D15" s="113">
        <v>14.93673827898043</v>
      </c>
      <c r="E15" s="115">
        <v>21852</v>
      </c>
      <c r="F15" s="114">
        <v>21759</v>
      </c>
      <c r="G15" s="114">
        <v>21607</v>
      </c>
      <c r="H15" s="114">
        <v>21992</v>
      </c>
      <c r="I15" s="140">
        <v>20800</v>
      </c>
      <c r="J15" s="115">
        <v>1052</v>
      </c>
      <c r="K15" s="116">
        <v>5.0576923076923075</v>
      </c>
    </row>
    <row r="16" spans="1:255" ht="14.1" customHeight="1" x14ac:dyDescent="0.2">
      <c r="A16" s="306" t="s">
        <v>232</v>
      </c>
      <c r="B16" s="307"/>
      <c r="C16" s="308"/>
      <c r="D16" s="113">
        <v>12.180017361941804</v>
      </c>
      <c r="E16" s="115">
        <v>17819</v>
      </c>
      <c r="F16" s="114">
        <v>17802</v>
      </c>
      <c r="G16" s="114">
        <v>17726</v>
      </c>
      <c r="H16" s="114">
        <v>17562</v>
      </c>
      <c r="I16" s="140">
        <v>17503</v>
      </c>
      <c r="J16" s="115">
        <v>316</v>
      </c>
      <c r="K16" s="116">
        <v>1.8054047877506714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0.5837440275603738</v>
      </c>
      <c r="E18" s="115">
        <v>854</v>
      </c>
      <c r="F18" s="114">
        <v>742</v>
      </c>
      <c r="G18" s="114">
        <v>1159</v>
      </c>
      <c r="H18" s="114">
        <v>980</v>
      </c>
      <c r="I18" s="140">
        <v>779</v>
      </c>
      <c r="J18" s="115">
        <v>75</v>
      </c>
      <c r="K18" s="116">
        <v>9.6277278562259312</v>
      </c>
    </row>
    <row r="19" spans="1:255" ht="14.1" customHeight="1" x14ac:dyDescent="0.2">
      <c r="A19" s="306" t="s">
        <v>235</v>
      </c>
      <c r="B19" s="307" t="s">
        <v>236</v>
      </c>
      <c r="C19" s="308"/>
      <c r="D19" s="113">
        <v>0.35749195130453804</v>
      </c>
      <c r="E19" s="115">
        <v>523</v>
      </c>
      <c r="F19" s="114">
        <v>419</v>
      </c>
      <c r="G19" s="114">
        <v>829</v>
      </c>
      <c r="H19" s="114">
        <v>667</v>
      </c>
      <c r="I19" s="140">
        <v>473</v>
      </c>
      <c r="J19" s="115">
        <v>50</v>
      </c>
      <c r="K19" s="116">
        <v>10.570824524312897</v>
      </c>
    </row>
    <row r="20" spans="1:255" ht="14.1" customHeight="1" x14ac:dyDescent="0.2">
      <c r="A20" s="306">
        <v>12</v>
      </c>
      <c r="B20" s="307" t="s">
        <v>237</v>
      </c>
      <c r="C20" s="308"/>
      <c r="D20" s="113">
        <v>0.62749065257660785</v>
      </c>
      <c r="E20" s="115">
        <v>918</v>
      </c>
      <c r="F20" s="114">
        <v>885</v>
      </c>
      <c r="G20" s="114">
        <v>933</v>
      </c>
      <c r="H20" s="114">
        <v>921</v>
      </c>
      <c r="I20" s="140">
        <v>883</v>
      </c>
      <c r="J20" s="115">
        <v>35</v>
      </c>
      <c r="K20" s="116">
        <v>3.9637599093997733</v>
      </c>
    </row>
    <row r="21" spans="1:255" ht="14.1" customHeight="1" x14ac:dyDescent="0.2">
      <c r="A21" s="306">
        <v>21</v>
      </c>
      <c r="B21" s="307" t="s">
        <v>238</v>
      </c>
      <c r="C21" s="308"/>
      <c r="D21" s="113">
        <v>0.27409994736734178</v>
      </c>
      <c r="E21" s="115">
        <v>401</v>
      </c>
      <c r="F21" s="114">
        <v>398</v>
      </c>
      <c r="G21" s="114">
        <v>408</v>
      </c>
      <c r="H21" s="114">
        <v>405</v>
      </c>
      <c r="I21" s="140">
        <v>400</v>
      </c>
      <c r="J21" s="115">
        <v>1</v>
      </c>
      <c r="K21" s="116">
        <v>0.25</v>
      </c>
    </row>
    <row r="22" spans="1:255" ht="14.1" customHeight="1" x14ac:dyDescent="0.2">
      <c r="A22" s="306">
        <v>22</v>
      </c>
      <c r="B22" s="307" t="s">
        <v>239</v>
      </c>
      <c r="C22" s="308"/>
      <c r="D22" s="113">
        <v>2.4340895575439006</v>
      </c>
      <c r="E22" s="115">
        <v>3561</v>
      </c>
      <c r="F22" s="114">
        <v>3615</v>
      </c>
      <c r="G22" s="114">
        <v>3702</v>
      </c>
      <c r="H22" s="114">
        <v>3737</v>
      </c>
      <c r="I22" s="140">
        <v>3764</v>
      </c>
      <c r="J22" s="115">
        <v>-203</v>
      </c>
      <c r="K22" s="116">
        <v>-5.393198724760893</v>
      </c>
    </row>
    <row r="23" spans="1:255" ht="14.1" customHeight="1" x14ac:dyDescent="0.2">
      <c r="A23" s="306">
        <v>23</v>
      </c>
      <c r="B23" s="307" t="s">
        <v>240</v>
      </c>
      <c r="C23" s="308"/>
      <c r="D23" s="113">
        <v>1.3253860297887174</v>
      </c>
      <c r="E23" s="115">
        <v>1939</v>
      </c>
      <c r="F23" s="114">
        <v>1968</v>
      </c>
      <c r="G23" s="114">
        <v>1999</v>
      </c>
      <c r="H23" s="114">
        <v>1986</v>
      </c>
      <c r="I23" s="140">
        <v>1991</v>
      </c>
      <c r="J23" s="115">
        <v>-52</v>
      </c>
      <c r="K23" s="116">
        <v>-2.6117528879959817</v>
      </c>
    </row>
    <row r="24" spans="1:255" ht="14.1" customHeight="1" x14ac:dyDescent="0.2">
      <c r="A24" s="306">
        <v>24</v>
      </c>
      <c r="B24" s="307" t="s">
        <v>241</v>
      </c>
      <c r="C24" s="308"/>
      <c r="D24" s="113">
        <v>6.3808553832272707</v>
      </c>
      <c r="E24" s="115">
        <v>9335</v>
      </c>
      <c r="F24" s="114">
        <v>9473</v>
      </c>
      <c r="G24" s="114">
        <v>9720</v>
      </c>
      <c r="H24" s="114">
        <v>9655</v>
      </c>
      <c r="I24" s="140">
        <v>9684</v>
      </c>
      <c r="J24" s="115">
        <v>-349</v>
      </c>
      <c r="K24" s="116">
        <v>-3.6038826931020238</v>
      </c>
    </row>
    <row r="25" spans="1:255" ht="14.1" customHeight="1" x14ac:dyDescent="0.2">
      <c r="A25" s="306">
        <v>25</v>
      </c>
      <c r="B25" s="307" t="s">
        <v>242</v>
      </c>
      <c r="C25" s="308"/>
      <c r="D25" s="113">
        <v>8.5497310266102513</v>
      </c>
      <c r="E25" s="115">
        <v>12508</v>
      </c>
      <c r="F25" s="114">
        <v>12694</v>
      </c>
      <c r="G25" s="114">
        <v>12811</v>
      </c>
      <c r="H25" s="114">
        <v>12666</v>
      </c>
      <c r="I25" s="140">
        <v>12671</v>
      </c>
      <c r="J25" s="115">
        <v>-163</v>
      </c>
      <c r="K25" s="116">
        <v>-1.2864020203614552</v>
      </c>
    </row>
    <row r="26" spans="1:255" ht="14.1" customHeight="1" x14ac:dyDescent="0.2">
      <c r="A26" s="306">
        <v>26</v>
      </c>
      <c r="B26" s="307" t="s">
        <v>243</v>
      </c>
      <c r="C26" s="308"/>
      <c r="D26" s="113">
        <v>3.4341100637743769</v>
      </c>
      <c r="E26" s="115">
        <v>5024</v>
      </c>
      <c r="F26" s="114">
        <v>4976</v>
      </c>
      <c r="G26" s="114">
        <v>4985</v>
      </c>
      <c r="H26" s="114">
        <v>4884</v>
      </c>
      <c r="I26" s="140">
        <v>4863</v>
      </c>
      <c r="J26" s="115">
        <v>161</v>
      </c>
      <c r="K26" s="116">
        <v>3.3107135513057782</v>
      </c>
    </row>
    <row r="27" spans="1:255" ht="14.1" customHeight="1" x14ac:dyDescent="0.2">
      <c r="A27" s="306">
        <v>27</v>
      </c>
      <c r="B27" s="307" t="s">
        <v>244</v>
      </c>
      <c r="C27" s="308"/>
      <c r="D27" s="113">
        <v>9.7281557379850572</v>
      </c>
      <c r="E27" s="115">
        <v>14232</v>
      </c>
      <c r="F27" s="114">
        <v>14359</v>
      </c>
      <c r="G27" s="114">
        <v>14430</v>
      </c>
      <c r="H27" s="114">
        <v>14551</v>
      </c>
      <c r="I27" s="140">
        <v>14520</v>
      </c>
      <c r="J27" s="115">
        <v>-288</v>
      </c>
      <c r="K27" s="116">
        <v>-1.9834710743801653</v>
      </c>
    </row>
    <row r="28" spans="1:255" ht="14.1" customHeight="1" x14ac:dyDescent="0.2">
      <c r="A28" s="306">
        <v>28</v>
      </c>
      <c r="B28" s="307" t="s">
        <v>245</v>
      </c>
      <c r="C28" s="308"/>
      <c r="D28" s="113">
        <v>0.22898624031935036</v>
      </c>
      <c r="E28" s="115">
        <v>335</v>
      </c>
      <c r="F28" s="114">
        <v>344</v>
      </c>
      <c r="G28" s="114">
        <v>345</v>
      </c>
      <c r="H28" s="114">
        <v>346</v>
      </c>
      <c r="I28" s="140">
        <v>338</v>
      </c>
      <c r="J28" s="115">
        <v>-3</v>
      </c>
      <c r="K28" s="116">
        <v>-0.8875739644970414</v>
      </c>
    </row>
    <row r="29" spans="1:255" ht="14.1" customHeight="1" x14ac:dyDescent="0.2">
      <c r="A29" s="306">
        <v>29</v>
      </c>
      <c r="B29" s="307" t="s">
        <v>246</v>
      </c>
      <c r="C29" s="308"/>
      <c r="D29" s="113">
        <v>2.0444711784930654</v>
      </c>
      <c r="E29" s="115">
        <v>2991</v>
      </c>
      <c r="F29" s="114">
        <v>3087</v>
      </c>
      <c r="G29" s="114">
        <v>3191</v>
      </c>
      <c r="H29" s="114">
        <v>3058</v>
      </c>
      <c r="I29" s="140">
        <v>2980</v>
      </c>
      <c r="J29" s="115">
        <v>11</v>
      </c>
      <c r="K29" s="116">
        <v>0.36912751677852351</v>
      </c>
    </row>
    <row r="30" spans="1:255" ht="14.1" customHeight="1" x14ac:dyDescent="0.2">
      <c r="A30" s="306" t="s">
        <v>247</v>
      </c>
      <c r="B30" s="307" t="s">
        <v>248</v>
      </c>
      <c r="C30" s="308"/>
      <c r="D30" s="113">
        <v>0.93781827378551852</v>
      </c>
      <c r="E30" s="115">
        <v>1372</v>
      </c>
      <c r="F30" s="114">
        <v>1440</v>
      </c>
      <c r="G30" s="114">
        <v>1524</v>
      </c>
      <c r="H30" s="114">
        <v>1419</v>
      </c>
      <c r="I30" s="140">
        <v>1372</v>
      </c>
      <c r="J30" s="115">
        <v>0</v>
      </c>
      <c r="K30" s="116">
        <v>0</v>
      </c>
    </row>
    <row r="31" spans="1:255" ht="14.1" customHeight="1" x14ac:dyDescent="0.2">
      <c r="A31" s="306" t="s">
        <v>249</v>
      </c>
      <c r="B31" s="307" t="s">
        <v>250</v>
      </c>
      <c r="C31" s="308"/>
      <c r="D31" s="113">
        <v>1.030779851945016</v>
      </c>
      <c r="E31" s="115">
        <v>1508</v>
      </c>
      <c r="F31" s="114">
        <v>1536</v>
      </c>
      <c r="G31" s="114">
        <v>1558</v>
      </c>
      <c r="H31" s="114">
        <v>1529</v>
      </c>
      <c r="I31" s="140">
        <v>1497</v>
      </c>
      <c r="J31" s="115">
        <v>11</v>
      </c>
      <c r="K31" s="116">
        <v>0.73480293921175688</v>
      </c>
    </row>
    <row r="32" spans="1:255" ht="14.1" customHeight="1" x14ac:dyDescent="0.2">
      <c r="A32" s="306">
        <v>31</v>
      </c>
      <c r="B32" s="307" t="s">
        <v>251</v>
      </c>
      <c r="C32" s="308"/>
      <c r="D32" s="113">
        <v>0.36842860755859658</v>
      </c>
      <c r="E32" s="115">
        <v>539</v>
      </c>
      <c r="F32" s="114">
        <v>543</v>
      </c>
      <c r="G32" s="114">
        <v>534</v>
      </c>
      <c r="H32" s="114">
        <v>534</v>
      </c>
      <c r="I32" s="140">
        <v>533</v>
      </c>
      <c r="J32" s="115">
        <v>6</v>
      </c>
      <c r="K32" s="116">
        <v>1.125703564727955</v>
      </c>
    </row>
    <row r="33" spans="1:11" ht="14.1" customHeight="1" x14ac:dyDescent="0.2">
      <c r="A33" s="306">
        <v>32</v>
      </c>
      <c r="B33" s="307" t="s">
        <v>252</v>
      </c>
      <c r="C33" s="308"/>
      <c r="D33" s="113">
        <v>1.5741949595685489</v>
      </c>
      <c r="E33" s="115">
        <v>2303</v>
      </c>
      <c r="F33" s="114">
        <v>2179</v>
      </c>
      <c r="G33" s="114">
        <v>2212</v>
      </c>
      <c r="H33" s="114">
        <v>2186</v>
      </c>
      <c r="I33" s="140">
        <v>2138</v>
      </c>
      <c r="J33" s="115">
        <v>165</v>
      </c>
      <c r="K33" s="116">
        <v>7.7174929840972872</v>
      </c>
    </row>
    <row r="34" spans="1:11" ht="14.1" customHeight="1" x14ac:dyDescent="0.2">
      <c r="A34" s="306">
        <v>33</v>
      </c>
      <c r="B34" s="307" t="s">
        <v>253</v>
      </c>
      <c r="C34" s="308"/>
      <c r="D34" s="113">
        <v>1.0300963109291372</v>
      </c>
      <c r="E34" s="115">
        <v>1507</v>
      </c>
      <c r="F34" s="114">
        <v>1539</v>
      </c>
      <c r="G34" s="114">
        <v>1593</v>
      </c>
      <c r="H34" s="114">
        <v>1587</v>
      </c>
      <c r="I34" s="140">
        <v>1575</v>
      </c>
      <c r="J34" s="115">
        <v>-68</v>
      </c>
      <c r="K34" s="116">
        <v>-4.3174603174603172</v>
      </c>
    </row>
    <row r="35" spans="1:11" ht="14.1" customHeight="1" x14ac:dyDescent="0.2">
      <c r="A35" s="306">
        <v>34</v>
      </c>
      <c r="B35" s="307" t="s">
        <v>254</v>
      </c>
      <c r="C35" s="308"/>
      <c r="D35" s="113">
        <v>1.6124732564577537</v>
      </c>
      <c r="E35" s="115">
        <v>2359</v>
      </c>
      <c r="F35" s="114">
        <v>2343</v>
      </c>
      <c r="G35" s="114">
        <v>2377</v>
      </c>
      <c r="H35" s="114">
        <v>2362</v>
      </c>
      <c r="I35" s="140">
        <v>2384</v>
      </c>
      <c r="J35" s="115">
        <v>-25</v>
      </c>
      <c r="K35" s="116">
        <v>-1.0486577181208054</v>
      </c>
    </row>
    <row r="36" spans="1:11" ht="14.1" customHeight="1" x14ac:dyDescent="0.2">
      <c r="A36" s="306">
        <v>41</v>
      </c>
      <c r="B36" s="307" t="s">
        <v>255</v>
      </c>
      <c r="C36" s="308"/>
      <c r="D36" s="113">
        <v>0.90637538705510023</v>
      </c>
      <c r="E36" s="115">
        <v>1326</v>
      </c>
      <c r="F36" s="114">
        <v>1320</v>
      </c>
      <c r="G36" s="114">
        <v>1330</v>
      </c>
      <c r="H36" s="114">
        <v>1312</v>
      </c>
      <c r="I36" s="140">
        <v>1310</v>
      </c>
      <c r="J36" s="115">
        <v>16</v>
      </c>
      <c r="K36" s="116">
        <v>1.2213740458015268</v>
      </c>
    </row>
    <row r="37" spans="1:11" ht="14.1" customHeight="1" x14ac:dyDescent="0.2">
      <c r="A37" s="306">
        <v>42</v>
      </c>
      <c r="B37" s="307" t="s">
        <v>256</v>
      </c>
      <c r="C37" s="308"/>
      <c r="D37" s="113">
        <v>0.10731593949294928</v>
      </c>
      <c r="E37" s="115">
        <v>157</v>
      </c>
      <c r="F37" s="114">
        <v>153</v>
      </c>
      <c r="G37" s="114">
        <v>144</v>
      </c>
      <c r="H37" s="114">
        <v>135</v>
      </c>
      <c r="I37" s="140">
        <v>130</v>
      </c>
      <c r="J37" s="115">
        <v>27</v>
      </c>
      <c r="K37" s="116">
        <v>20.76923076923077</v>
      </c>
    </row>
    <row r="38" spans="1:11" ht="14.1" customHeight="1" x14ac:dyDescent="0.2">
      <c r="A38" s="306">
        <v>43</v>
      </c>
      <c r="B38" s="307" t="s">
        <v>257</v>
      </c>
      <c r="C38" s="308"/>
      <c r="D38" s="113">
        <v>3.2529716945665323</v>
      </c>
      <c r="E38" s="115">
        <v>4759</v>
      </c>
      <c r="F38" s="114">
        <v>4643</v>
      </c>
      <c r="G38" s="114">
        <v>4543</v>
      </c>
      <c r="H38" s="114">
        <v>4668</v>
      </c>
      <c r="I38" s="140">
        <v>4217</v>
      </c>
      <c r="J38" s="115">
        <v>542</v>
      </c>
      <c r="K38" s="116">
        <v>12.852738913919849</v>
      </c>
    </row>
    <row r="39" spans="1:11" ht="14.1" customHeight="1" x14ac:dyDescent="0.2">
      <c r="A39" s="306">
        <v>51</v>
      </c>
      <c r="B39" s="307" t="s">
        <v>258</v>
      </c>
      <c r="C39" s="308"/>
      <c r="D39" s="113">
        <v>7.0479914147248408</v>
      </c>
      <c r="E39" s="115">
        <v>10311</v>
      </c>
      <c r="F39" s="114">
        <v>10340</v>
      </c>
      <c r="G39" s="114">
        <v>10378</v>
      </c>
      <c r="H39" s="114">
        <v>10233</v>
      </c>
      <c r="I39" s="140">
        <v>10138</v>
      </c>
      <c r="J39" s="115">
        <v>173</v>
      </c>
      <c r="K39" s="116">
        <v>1.7064509765239693</v>
      </c>
    </row>
    <row r="40" spans="1:11" ht="14.1" customHeight="1" x14ac:dyDescent="0.2">
      <c r="A40" s="306" t="s">
        <v>259</v>
      </c>
      <c r="B40" s="307" t="s">
        <v>260</v>
      </c>
      <c r="C40" s="308"/>
      <c r="D40" s="113">
        <v>6.3897414164336928</v>
      </c>
      <c r="E40" s="115">
        <v>9348</v>
      </c>
      <c r="F40" s="114">
        <v>9371</v>
      </c>
      <c r="G40" s="114">
        <v>9405</v>
      </c>
      <c r="H40" s="114">
        <v>9275</v>
      </c>
      <c r="I40" s="140">
        <v>9173</v>
      </c>
      <c r="J40" s="115">
        <v>175</v>
      </c>
      <c r="K40" s="116">
        <v>1.9077728115120463</v>
      </c>
    </row>
    <row r="41" spans="1:11" ht="14.1" customHeight="1" x14ac:dyDescent="0.2">
      <c r="A41" s="306"/>
      <c r="B41" s="307" t="s">
        <v>261</v>
      </c>
      <c r="C41" s="308"/>
      <c r="D41" s="113">
        <v>5.8668325392865199</v>
      </c>
      <c r="E41" s="115">
        <v>8583</v>
      </c>
      <c r="F41" s="114">
        <v>8605</v>
      </c>
      <c r="G41" s="114">
        <v>8647</v>
      </c>
      <c r="H41" s="114">
        <v>8528</v>
      </c>
      <c r="I41" s="140">
        <v>8415</v>
      </c>
      <c r="J41" s="115">
        <v>168</v>
      </c>
      <c r="K41" s="116">
        <v>1.9964349376114081</v>
      </c>
    </row>
    <row r="42" spans="1:11" ht="14.1" customHeight="1" x14ac:dyDescent="0.2">
      <c r="A42" s="306">
        <v>52</v>
      </c>
      <c r="B42" s="307" t="s">
        <v>262</v>
      </c>
      <c r="C42" s="308"/>
      <c r="D42" s="113">
        <v>2.9788717471991908</v>
      </c>
      <c r="E42" s="115">
        <v>4358</v>
      </c>
      <c r="F42" s="114">
        <v>4392</v>
      </c>
      <c r="G42" s="114">
        <v>4377</v>
      </c>
      <c r="H42" s="114">
        <v>4412</v>
      </c>
      <c r="I42" s="140">
        <v>4467</v>
      </c>
      <c r="J42" s="115">
        <v>-109</v>
      </c>
      <c r="K42" s="116">
        <v>-2.4401164092231924</v>
      </c>
    </row>
    <row r="43" spans="1:11" ht="14.1" customHeight="1" x14ac:dyDescent="0.2">
      <c r="A43" s="306" t="s">
        <v>263</v>
      </c>
      <c r="B43" s="307" t="s">
        <v>264</v>
      </c>
      <c r="C43" s="308"/>
      <c r="D43" s="113">
        <v>2.4621147391949254</v>
      </c>
      <c r="E43" s="115">
        <v>3602</v>
      </c>
      <c r="F43" s="114">
        <v>3639</v>
      </c>
      <c r="G43" s="114">
        <v>3631</v>
      </c>
      <c r="H43" s="114">
        <v>3666</v>
      </c>
      <c r="I43" s="140">
        <v>3708</v>
      </c>
      <c r="J43" s="115">
        <v>-106</v>
      </c>
      <c r="K43" s="116">
        <v>-2.8586839266450919</v>
      </c>
    </row>
    <row r="44" spans="1:11" ht="14.1" customHeight="1" x14ac:dyDescent="0.2">
      <c r="A44" s="306">
        <v>53</v>
      </c>
      <c r="B44" s="307" t="s">
        <v>265</v>
      </c>
      <c r="C44" s="308"/>
      <c r="D44" s="113">
        <v>0.40397274038428677</v>
      </c>
      <c r="E44" s="115">
        <v>591</v>
      </c>
      <c r="F44" s="114">
        <v>596</v>
      </c>
      <c r="G44" s="114">
        <v>588</v>
      </c>
      <c r="H44" s="114">
        <v>583</v>
      </c>
      <c r="I44" s="140">
        <v>572</v>
      </c>
      <c r="J44" s="115">
        <v>19</v>
      </c>
      <c r="K44" s="116">
        <v>3.3216783216783217</v>
      </c>
    </row>
    <row r="45" spans="1:11" ht="14.1" customHeight="1" x14ac:dyDescent="0.2">
      <c r="A45" s="306" t="s">
        <v>266</v>
      </c>
      <c r="B45" s="307" t="s">
        <v>267</v>
      </c>
      <c r="C45" s="308"/>
      <c r="D45" s="113">
        <v>0.38756775600319898</v>
      </c>
      <c r="E45" s="115">
        <v>567</v>
      </c>
      <c r="F45" s="114">
        <v>574</v>
      </c>
      <c r="G45" s="114">
        <v>568</v>
      </c>
      <c r="H45" s="114">
        <v>561</v>
      </c>
      <c r="I45" s="140">
        <v>548</v>
      </c>
      <c r="J45" s="115">
        <v>19</v>
      </c>
      <c r="K45" s="116">
        <v>3.4671532846715327</v>
      </c>
    </row>
    <row r="46" spans="1:11" ht="14.1" customHeight="1" x14ac:dyDescent="0.2">
      <c r="A46" s="306">
        <v>54</v>
      </c>
      <c r="B46" s="307" t="s">
        <v>268</v>
      </c>
      <c r="C46" s="308"/>
      <c r="D46" s="113">
        <v>2.2242424656691524</v>
      </c>
      <c r="E46" s="115">
        <v>3254</v>
      </c>
      <c r="F46" s="114">
        <v>3201</v>
      </c>
      <c r="G46" s="114">
        <v>3248</v>
      </c>
      <c r="H46" s="114">
        <v>3193</v>
      </c>
      <c r="I46" s="140">
        <v>3203</v>
      </c>
      <c r="J46" s="115">
        <v>51</v>
      </c>
      <c r="K46" s="116">
        <v>1.5922572588198565</v>
      </c>
    </row>
    <row r="47" spans="1:11" ht="14.1" customHeight="1" x14ac:dyDescent="0.2">
      <c r="A47" s="306">
        <v>61</v>
      </c>
      <c r="B47" s="307" t="s">
        <v>269</v>
      </c>
      <c r="C47" s="308"/>
      <c r="D47" s="113">
        <v>3.769045161554919</v>
      </c>
      <c r="E47" s="115">
        <v>5514</v>
      </c>
      <c r="F47" s="114">
        <v>5543</v>
      </c>
      <c r="G47" s="114">
        <v>5554</v>
      </c>
      <c r="H47" s="114">
        <v>5370</v>
      </c>
      <c r="I47" s="140">
        <v>5332</v>
      </c>
      <c r="J47" s="115">
        <v>182</v>
      </c>
      <c r="K47" s="116">
        <v>3.4133533383345838</v>
      </c>
    </row>
    <row r="48" spans="1:11" ht="14.1" customHeight="1" x14ac:dyDescent="0.2">
      <c r="A48" s="306">
        <v>62</v>
      </c>
      <c r="B48" s="307" t="s">
        <v>270</v>
      </c>
      <c r="C48" s="308"/>
      <c r="D48" s="113">
        <v>4.8346856053097467</v>
      </c>
      <c r="E48" s="115">
        <v>7073</v>
      </c>
      <c r="F48" s="114">
        <v>7043</v>
      </c>
      <c r="G48" s="114">
        <v>7074</v>
      </c>
      <c r="H48" s="114">
        <v>7090</v>
      </c>
      <c r="I48" s="140">
        <v>7008</v>
      </c>
      <c r="J48" s="115">
        <v>65</v>
      </c>
      <c r="K48" s="116">
        <v>0.92751141552511418</v>
      </c>
    </row>
    <row r="49" spans="1:11" ht="14.1" customHeight="1" x14ac:dyDescent="0.2">
      <c r="A49" s="306">
        <v>63</v>
      </c>
      <c r="B49" s="307" t="s">
        <v>271</v>
      </c>
      <c r="C49" s="308"/>
      <c r="D49" s="113">
        <v>1.2795887817248475</v>
      </c>
      <c r="E49" s="115">
        <v>1872</v>
      </c>
      <c r="F49" s="114">
        <v>1925</v>
      </c>
      <c r="G49" s="114">
        <v>2000</v>
      </c>
      <c r="H49" s="114">
        <v>1965</v>
      </c>
      <c r="I49" s="140">
        <v>1867</v>
      </c>
      <c r="J49" s="115">
        <v>5</v>
      </c>
      <c r="K49" s="116">
        <v>0.26780931976432781</v>
      </c>
    </row>
    <row r="50" spans="1:11" ht="14.1" customHeight="1" x14ac:dyDescent="0.2">
      <c r="A50" s="306" t="s">
        <v>272</v>
      </c>
      <c r="B50" s="307" t="s">
        <v>273</v>
      </c>
      <c r="C50" s="308"/>
      <c r="D50" s="113">
        <v>0.26863161924031254</v>
      </c>
      <c r="E50" s="115">
        <v>393</v>
      </c>
      <c r="F50" s="114">
        <v>406</v>
      </c>
      <c r="G50" s="114">
        <v>414</v>
      </c>
      <c r="H50" s="114">
        <v>402</v>
      </c>
      <c r="I50" s="140">
        <v>400</v>
      </c>
      <c r="J50" s="115">
        <v>-7</v>
      </c>
      <c r="K50" s="116">
        <v>-1.75</v>
      </c>
    </row>
    <row r="51" spans="1:11" ht="14.1" customHeight="1" x14ac:dyDescent="0.2">
      <c r="A51" s="306" t="s">
        <v>274</v>
      </c>
      <c r="B51" s="307" t="s">
        <v>275</v>
      </c>
      <c r="C51" s="308"/>
      <c r="D51" s="113">
        <v>0.87903374641995391</v>
      </c>
      <c r="E51" s="115">
        <v>1286</v>
      </c>
      <c r="F51" s="114">
        <v>1326</v>
      </c>
      <c r="G51" s="114">
        <v>1385</v>
      </c>
      <c r="H51" s="114">
        <v>1365</v>
      </c>
      <c r="I51" s="140">
        <v>1280</v>
      </c>
      <c r="J51" s="115">
        <v>6</v>
      </c>
      <c r="K51" s="116">
        <v>0.46875</v>
      </c>
    </row>
    <row r="52" spans="1:11" ht="14.1" customHeight="1" x14ac:dyDescent="0.2">
      <c r="A52" s="306">
        <v>71</v>
      </c>
      <c r="B52" s="307" t="s">
        <v>276</v>
      </c>
      <c r="C52" s="308"/>
      <c r="D52" s="113">
        <v>16.703008264010883</v>
      </c>
      <c r="E52" s="115">
        <v>24436</v>
      </c>
      <c r="F52" s="114">
        <v>24370</v>
      </c>
      <c r="G52" s="114">
        <v>24298</v>
      </c>
      <c r="H52" s="114">
        <v>24045</v>
      </c>
      <c r="I52" s="140">
        <v>23348</v>
      </c>
      <c r="J52" s="115">
        <v>1088</v>
      </c>
      <c r="K52" s="116">
        <v>4.6599280452287131</v>
      </c>
    </row>
    <row r="53" spans="1:11" ht="14.1" customHeight="1" x14ac:dyDescent="0.2">
      <c r="A53" s="306" t="s">
        <v>277</v>
      </c>
      <c r="B53" s="307" t="s">
        <v>278</v>
      </c>
      <c r="C53" s="308"/>
      <c r="D53" s="113">
        <v>10.803365755962187</v>
      </c>
      <c r="E53" s="115">
        <v>15805</v>
      </c>
      <c r="F53" s="114">
        <v>15743</v>
      </c>
      <c r="G53" s="114">
        <v>15607</v>
      </c>
      <c r="H53" s="114">
        <v>15317</v>
      </c>
      <c r="I53" s="140">
        <v>14640</v>
      </c>
      <c r="J53" s="115">
        <v>1165</v>
      </c>
      <c r="K53" s="116">
        <v>7.9576502732240435</v>
      </c>
    </row>
    <row r="54" spans="1:11" ht="14.1" customHeight="1" x14ac:dyDescent="0.2">
      <c r="A54" s="306" t="s">
        <v>279</v>
      </c>
      <c r="B54" s="307" t="s">
        <v>280</v>
      </c>
      <c r="C54" s="308"/>
      <c r="D54" s="113">
        <v>4.5995474958474887</v>
      </c>
      <c r="E54" s="115">
        <v>6729</v>
      </c>
      <c r="F54" s="114">
        <v>6756</v>
      </c>
      <c r="G54" s="114">
        <v>6809</v>
      </c>
      <c r="H54" s="114">
        <v>6830</v>
      </c>
      <c r="I54" s="140">
        <v>6837</v>
      </c>
      <c r="J54" s="115">
        <v>-108</v>
      </c>
      <c r="K54" s="116">
        <v>-1.5796401930671347</v>
      </c>
    </row>
    <row r="55" spans="1:11" ht="14.1" customHeight="1" x14ac:dyDescent="0.2">
      <c r="A55" s="306">
        <v>72</v>
      </c>
      <c r="B55" s="307" t="s">
        <v>281</v>
      </c>
      <c r="C55" s="308"/>
      <c r="D55" s="113">
        <v>2.4470768368455951</v>
      </c>
      <c r="E55" s="115">
        <v>3580</v>
      </c>
      <c r="F55" s="114">
        <v>3571</v>
      </c>
      <c r="G55" s="114">
        <v>3588</v>
      </c>
      <c r="H55" s="114">
        <v>3581</v>
      </c>
      <c r="I55" s="140">
        <v>3572</v>
      </c>
      <c r="J55" s="115">
        <v>8</v>
      </c>
      <c r="K55" s="116">
        <v>0.22396416573348266</v>
      </c>
    </row>
    <row r="56" spans="1:11" ht="14.1" customHeight="1" x14ac:dyDescent="0.2">
      <c r="A56" s="306" t="s">
        <v>282</v>
      </c>
      <c r="B56" s="307" t="s">
        <v>283</v>
      </c>
      <c r="C56" s="308"/>
      <c r="D56" s="113">
        <v>1.0506025414054971</v>
      </c>
      <c r="E56" s="115">
        <v>1537</v>
      </c>
      <c r="F56" s="114">
        <v>1535</v>
      </c>
      <c r="G56" s="114">
        <v>1544</v>
      </c>
      <c r="H56" s="114">
        <v>1564</v>
      </c>
      <c r="I56" s="140">
        <v>1574</v>
      </c>
      <c r="J56" s="115">
        <v>-37</v>
      </c>
      <c r="K56" s="116">
        <v>-2.3506988564167726</v>
      </c>
    </row>
    <row r="57" spans="1:11" ht="14.1" customHeight="1" x14ac:dyDescent="0.2">
      <c r="A57" s="306" t="s">
        <v>284</v>
      </c>
      <c r="B57" s="307" t="s">
        <v>285</v>
      </c>
      <c r="C57" s="308"/>
      <c r="D57" s="113">
        <v>1.0813618871200366</v>
      </c>
      <c r="E57" s="115">
        <v>1582</v>
      </c>
      <c r="F57" s="114">
        <v>1588</v>
      </c>
      <c r="G57" s="114">
        <v>1590</v>
      </c>
      <c r="H57" s="114">
        <v>1574</v>
      </c>
      <c r="I57" s="140">
        <v>1564</v>
      </c>
      <c r="J57" s="115">
        <v>18</v>
      </c>
      <c r="K57" s="116">
        <v>1.1508951406649617</v>
      </c>
    </row>
    <row r="58" spans="1:11" ht="14.1" customHeight="1" x14ac:dyDescent="0.2">
      <c r="A58" s="306">
        <v>73</v>
      </c>
      <c r="B58" s="307" t="s">
        <v>286</v>
      </c>
      <c r="C58" s="308"/>
      <c r="D58" s="113">
        <v>1.1975638598194085</v>
      </c>
      <c r="E58" s="115">
        <v>1752</v>
      </c>
      <c r="F58" s="114">
        <v>1742</v>
      </c>
      <c r="G58" s="114">
        <v>1746</v>
      </c>
      <c r="H58" s="114">
        <v>1696</v>
      </c>
      <c r="I58" s="140">
        <v>1679</v>
      </c>
      <c r="J58" s="115">
        <v>73</v>
      </c>
      <c r="K58" s="116">
        <v>4.3478260869565215</v>
      </c>
    </row>
    <row r="59" spans="1:11" ht="14.1" customHeight="1" x14ac:dyDescent="0.2">
      <c r="A59" s="306" t="s">
        <v>287</v>
      </c>
      <c r="B59" s="307" t="s">
        <v>288</v>
      </c>
      <c r="C59" s="308"/>
      <c r="D59" s="113">
        <v>1.0259950648338654</v>
      </c>
      <c r="E59" s="115">
        <v>1501</v>
      </c>
      <c r="F59" s="114">
        <v>1497</v>
      </c>
      <c r="G59" s="114">
        <v>1496</v>
      </c>
      <c r="H59" s="114">
        <v>1451</v>
      </c>
      <c r="I59" s="140">
        <v>1436</v>
      </c>
      <c r="J59" s="115">
        <v>65</v>
      </c>
      <c r="K59" s="116">
        <v>4.5264623955431755</v>
      </c>
    </row>
    <row r="60" spans="1:11" ht="14.1" customHeight="1" x14ac:dyDescent="0.2">
      <c r="A60" s="306">
        <v>81</v>
      </c>
      <c r="B60" s="307" t="s">
        <v>289</v>
      </c>
      <c r="C60" s="308"/>
      <c r="D60" s="113">
        <v>4.6925090740069857</v>
      </c>
      <c r="E60" s="115">
        <v>6865</v>
      </c>
      <c r="F60" s="114">
        <v>6864</v>
      </c>
      <c r="G60" s="114">
        <v>6832</v>
      </c>
      <c r="H60" s="114">
        <v>6660</v>
      </c>
      <c r="I60" s="140">
        <v>6676</v>
      </c>
      <c r="J60" s="115">
        <v>189</v>
      </c>
      <c r="K60" s="116">
        <v>2.8310365488316358</v>
      </c>
    </row>
    <row r="61" spans="1:11" ht="14.1" customHeight="1" x14ac:dyDescent="0.2">
      <c r="A61" s="306" t="s">
        <v>290</v>
      </c>
      <c r="B61" s="307" t="s">
        <v>291</v>
      </c>
      <c r="C61" s="308"/>
      <c r="D61" s="113">
        <v>1.5454862369016453</v>
      </c>
      <c r="E61" s="115">
        <v>2261</v>
      </c>
      <c r="F61" s="114">
        <v>2263</v>
      </c>
      <c r="G61" s="114">
        <v>2280</v>
      </c>
      <c r="H61" s="114">
        <v>2184</v>
      </c>
      <c r="I61" s="140">
        <v>2204</v>
      </c>
      <c r="J61" s="115">
        <v>57</v>
      </c>
      <c r="K61" s="116">
        <v>2.5862068965517242</v>
      </c>
    </row>
    <row r="62" spans="1:11" ht="14.1" customHeight="1" x14ac:dyDescent="0.2">
      <c r="A62" s="306" t="s">
        <v>292</v>
      </c>
      <c r="B62" s="307" t="s">
        <v>293</v>
      </c>
      <c r="C62" s="308"/>
      <c r="D62" s="113">
        <v>1.719789195950703</v>
      </c>
      <c r="E62" s="115">
        <v>2516</v>
      </c>
      <c r="F62" s="114">
        <v>2520</v>
      </c>
      <c r="G62" s="114">
        <v>2508</v>
      </c>
      <c r="H62" s="114">
        <v>2457</v>
      </c>
      <c r="I62" s="140">
        <v>2451</v>
      </c>
      <c r="J62" s="115">
        <v>65</v>
      </c>
      <c r="K62" s="116">
        <v>2.6519787841697267</v>
      </c>
    </row>
    <row r="63" spans="1:11" ht="14.1" customHeight="1" x14ac:dyDescent="0.2">
      <c r="A63" s="306"/>
      <c r="B63" s="307" t="s">
        <v>294</v>
      </c>
      <c r="C63" s="308"/>
      <c r="D63" s="113">
        <v>1.6131567974736325</v>
      </c>
      <c r="E63" s="115">
        <v>2360</v>
      </c>
      <c r="F63" s="114">
        <v>2358</v>
      </c>
      <c r="G63" s="114">
        <v>2344</v>
      </c>
      <c r="H63" s="114">
        <v>2299</v>
      </c>
      <c r="I63" s="140">
        <v>2294</v>
      </c>
      <c r="J63" s="115">
        <v>66</v>
      </c>
      <c r="K63" s="116">
        <v>2.8770706190061031</v>
      </c>
    </row>
    <row r="64" spans="1:11" ht="14.1" customHeight="1" x14ac:dyDescent="0.2">
      <c r="A64" s="306" t="s">
        <v>295</v>
      </c>
      <c r="B64" s="307" t="s">
        <v>296</v>
      </c>
      <c r="C64" s="308"/>
      <c r="D64" s="113">
        <v>0.47095975994039524</v>
      </c>
      <c r="E64" s="115">
        <v>689</v>
      </c>
      <c r="F64" s="114">
        <v>677</v>
      </c>
      <c r="G64" s="114">
        <v>681</v>
      </c>
      <c r="H64" s="114">
        <v>677</v>
      </c>
      <c r="I64" s="140">
        <v>668</v>
      </c>
      <c r="J64" s="115">
        <v>21</v>
      </c>
      <c r="K64" s="116">
        <v>3.1437125748502992</v>
      </c>
    </row>
    <row r="65" spans="1:11" ht="14.1" customHeight="1" x14ac:dyDescent="0.2">
      <c r="A65" s="306" t="s">
        <v>297</v>
      </c>
      <c r="B65" s="307" t="s">
        <v>298</v>
      </c>
      <c r="C65" s="308"/>
      <c r="D65" s="113">
        <v>0.54068094356001828</v>
      </c>
      <c r="E65" s="115">
        <v>791</v>
      </c>
      <c r="F65" s="114">
        <v>784</v>
      </c>
      <c r="G65" s="114">
        <v>763</v>
      </c>
      <c r="H65" s="114">
        <v>758</v>
      </c>
      <c r="I65" s="140">
        <v>772</v>
      </c>
      <c r="J65" s="115">
        <v>19</v>
      </c>
      <c r="K65" s="116">
        <v>2.4611398963730569</v>
      </c>
    </row>
    <row r="66" spans="1:11" ht="14.1" customHeight="1" x14ac:dyDescent="0.2">
      <c r="A66" s="306">
        <v>82</v>
      </c>
      <c r="B66" s="307" t="s">
        <v>299</v>
      </c>
      <c r="C66" s="308"/>
      <c r="D66" s="113">
        <v>1.9228008776666643</v>
      </c>
      <c r="E66" s="115">
        <v>2813</v>
      </c>
      <c r="F66" s="114">
        <v>2842</v>
      </c>
      <c r="G66" s="114">
        <v>2830</v>
      </c>
      <c r="H66" s="114">
        <v>2804</v>
      </c>
      <c r="I66" s="140">
        <v>2769</v>
      </c>
      <c r="J66" s="115">
        <v>44</v>
      </c>
      <c r="K66" s="116">
        <v>1.5890213073311665</v>
      </c>
    </row>
    <row r="67" spans="1:11" ht="14.1" customHeight="1" x14ac:dyDescent="0.2">
      <c r="A67" s="306" t="s">
        <v>300</v>
      </c>
      <c r="B67" s="307" t="s">
        <v>301</v>
      </c>
      <c r="C67" s="308"/>
      <c r="D67" s="113">
        <v>1.3274366528363535</v>
      </c>
      <c r="E67" s="115">
        <v>1942</v>
      </c>
      <c r="F67" s="114">
        <v>1961</v>
      </c>
      <c r="G67" s="114">
        <v>1944</v>
      </c>
      <c r="H67" s="114">
        <v>1945</v>
      </c>
      <c r="I67" s="140">
        <v>1911</v>
      </c>
      <c r="J67" s="115">
        <v>31</v>
      </c>
      <c r="K67" s="116">
        <v>1.6221873364730508</v>
      </c>
    </row>
    <row r="68" spans="1:11" ht="14.1" customHeight="1" x14ac:dyDescent="0.2">
      <c r="A68" s="306" t="s">
        <v>302</v>
      </c>
      <c r="B68" s="307" t="s">
        <v>303</v>
      </c>
      <c r="C68" s="308"/>
      <c r="D68" s="113">
        <v>0.34450467200284351</v>
      </c>
      <c r="E68" s="115">
        <v>504</v>
      </c>
      <c r="F68" s="114">
        <v>510</v>
      </c>
      <c r="G68" s="114">
        <v>514</v>
      </c>
      <c r="H68" s="114">
        <v>498</v>
      </c>
      <c r="I68" s="140">
        <v>495</v>
      </c>
      <c r="J68" s="115">
        <v>9</v>
      </c>
      <c r="K68" s="116">
        <v>1.8181818181818181</v>
      </c>
    </row>
    <row r="69" spans="1:11" ht="14.1" customHeight="1" x14ac:dyDescent="0.2">
      <c r="A69" s="306">
        <v>83</v>
      </c>
      <c r="B69" s="307" t="s">
        <v>304</v>
      </c>
      <c r="C69" s="308"/>
      <c r="D69" s="113">
        <v>4.4040547653061921</v>
      </c>
      <c r="E69" s="115">
        <v>6443</v>
      </c>
      <c r="F69" s="114">
        <v>6355</v>
      </c>
      <c r="G69" s="114">
        <v>6276</v>
      </c>
      <c r="H69" s="114">
        <v>6073</v>
      </c>
      <c r="I69" s="140">
        <v>6066</v>
      </c>
      <c r="J69" s="115">
        <v>377</v>
      </c>
      <c r="K69" s="116">
        <v>6.2149686778766897</v>
      </c>
    </row>
    <row r="70" spans="1:11" ht="14.1" customHeight="1" x14ac:dyDescent="0.2">
      <c r="A70" s="306" t="s">
        <v>305</v>
      </c>
      <c r="B70" s="307" t="s">
        <v>306</v>
      </c>
      <c r="C70" s="308"/>
      <c r="D70" s="113">
        <v>3.637121745490338</v>
      </c>
      <c r="E70" s="115">
        <v>5321</v>
      </c>
      <c r="F70" s="114">
        <v>5257</v>
      </c>
      <c r="G70" s="114">
        <v>5173</v>
      </c>
      <c r="H70" s="114">
        <v>4984</v>
      </c>
      <c r="I70" s="140">
        <v>4974</v>
      </c>
      <c r="J70" s="115">
        <v>347</v>
      </c>
      <c r="K70" s="116">
        <v>6.9762766385203054</v>
      </c>
    </row>
    <row r="71" spans="1:11" ht="14.1" customHeight="1" x14ac:dyDescent="0.2">
      <c r="A71" s="306"/>
      <c r="B71" s="307" t="s">
        <v>307</v>
      </c>
      <c r="C71" s="308"/>
      <c r="D71" s="113">
        <v>2.5885698271324773</v>
      </c>
      <c r="E71" s="115">
        <v>3787</v>
      </c>
      <c r="F71" s="114">
        <v>3748</v>
      </c>
      <c r="G71" s="114">
        <v>3690</v>
      </c>
      <c r="H71" s="114">
        <v>3519</v>
      </c>
      <c r="I71" s="140">
        <v>3518</v>
      </c>
      <c r="J71" s="115">
        <v>269</v>
      </c>
      <c r="K71" s="116">
        <v>7.6463899943149514</v>
      </c>
    </row>
    <row r="72" spans="1:11" ht="14.1" customHeight="1" x14ac:dyDescent="0.2">
      <c r="A72" s="306">
        <v>84</v>
      </c>
      <c r="B72" s="307" t="s">
        <v>308</v>
      </c>
      <c r="C72" s="308"/>
      <c r="D72" s="113">
        <v>0.57007320724280064</v>
      </c>
      <c r="E72" s="115">
        <v>834</v>
      </c>
      <c r="F72" s="114">
        <v>825</v>
      </c>
      <c r="G72" s="114">
        <v>819</v>
      </c>
      <c r="H72" s="114">
        <v>850</v>
      </c>
      <c r="I72" s="140">
        <v>830</v>
      </c>
      <c r="J72" s="115">
        <v>4</v>
      </c>
      <c r="K72" s="116">
        <v>0.48192771084337349</v>
      </c>
    </row>
    <row r="73" spans="1:11" ht="14.1" customHeight="1" x14ac:dyDescent="0.2">
      <c r="A73" s="306" t="s">
        <v>309</v>
      </c>
      <c r="B73" s="307" t="s">
        <v>310</v>
      </c>
      <c r="C73" s="308"/>
      <c r="D73" s="113">
        <v>0.16746754889027116</v>
      </c>
      <c r="E73" s="115">
        <v>245</v>
      </c>
      <c r="F73" s="114">
        <v>240</v>
      </c>
      <c r="G73" s="114">
        <v>238</v>
      </c>
      <c r="H73" s="114">
        <v>272</v>
      </c>
      <c r="I73" s="140">
        <v>265</v>
      </c>
      <c r="J73" s="115">
        <v>-20</v>
      </c>
      <c r="K73" s="116">
        <v>-7.5471698113207548</v>
      </c>
    </row>
    <row r="74" spans="1:11" ht="14.1" customHeight="1" x14ac:dyDescent="0.2">
      <c r="A74" s="306" t="s">
        <v>311</v>
      </c>
      <c r="B74" s="307" t="s">
        <v>312</v>
      </c>
      <c r="C74" s="308"/>
      <c r="D74" s="113">
        <v>7.1088265651380406E-2</v>
      </c>
      <c r="E74" s="115">
        <v>104</v>
      </c>
      <c r="F74" s="114">
        <v>102</v>
      </c>
      <c r="G74" s="114">
        <v>99</v>
      </c>
      <c r="H74" s="114">
        <v>95</v>
      </c>
      <c r="I74" s="140">
        <v>93</v>
      </c>
      <c r="J74" s="115">
        <v>11</v>
      </c>
      <c r="K74" s="116">
        <v>11.827956989247312</v>
      </c>
    </row>
    <row r="75" spans="1:11" ht="14.1" customHeight="1" x14ac:dyDescent="0.2">
      <c r="A75" s="306" t="s">
        <v>313</v>
      </c>
      <c r="B75" s="307" t="s">
        <v>314</v>
      </c>
      <c r="C75" s="308"/>
      <c r="D75" s="113">
        <v>6.8354101587865777E-3</v>
      </c>
      <c r="E75" s="115">
        <v>10</v>
      </c>
      <c r="F75" s="114">
        <v>11</v>
      </c>
      <c r="G75" s="114">
        <v>10</v>
      </c>
      <c r="H75" s="114">
        <v>6</v>
      </c>
      <c r="I75" s="140">
        <v>5</v>
      </c>
      <c r="J75" s="115">
        <v>5</v>
      </c>
      <c r="K75" s="116">
        <v>100</v>
      </c>
    </row>
    <row r="76" spans="1:11" ht="14.1" customHeight="1" x14ac:dyDescent="0.2">
      <c r="A76" s="306">
        <v>91</v>
      </c>
      <c r="B76" s="307" t="s">
        <v>315</v>
      </c>
      <c r="C76" s="308"/>
      <c r="D76" s="113">
        <v>0.13329049809633828</v>
      </c>
      <c r="E76" s="115">
        <v>195</v>
      </c>
      <c r="F76" s="114">
        <v>231</v>
      </c>
      <c r="G76" s="114">
        <v>197</v>
      </c>
      <c r="H76" s="114">
        <v>182</v>
      </c>
      <c r="I76" s="140">
        <v>190</v>
      </c>
      <c r="J76" s="115">
        <v>5</v>
      </c>
      <c r="K76" s="116">
        <v>2.6315789473684212</v>
      </c>
    </row>
    <row r="77" spans="1:11" ht="14.1" customHeight="1" x14ac:dyDescent="0.2">
      <c r="A77" s="306">
        <v>92</v>
      </c>
      <c r="B77" s="307" t="s">
        <v>316</v>
      </c>
      <c r="C77" s="308"/>
      <c r="D77" s="113">
        <v>0.5837440275603738</v>
      </c>
      <c r="E77" s="115">
        <v>854</v>
      </c>
      <c r="F77" s="114">
        <v>831</v>
      </c>
      <c r="G77" s="114">
        <v>809</v>
      </c>
      <c r="H77" s="114">
        <v>785</v>
      </c>
      <c r="I77" s="140">
        <v>783</v>
      </c>
      <c r="J77" s="115">
        <v>71</v>
      </c>
      <c r="K77" s="116">
        <v>9.0676883780332052</v>
      </c>
    </row>
    <row r="78" spans="1:11" ht="14.1" customHeight="1" x14ac:dyDescent="0.2">
      <c r="A78" s="306">
        <v>93</v>
      </c>
      <c r="B78" s="307" t="s">
        <v>317</v>
      </c>
      <c r="C78" s="308"/>
      <c r="D78" s="113">
        <v>8.0657839873681622E-2</v>
      </c>
      <c r="E78" s="115">
        <v>118</v>
      </c>
      <c r="F78" s="114">
        <v>116</v>
      </c>
      <c r="G78" s="114">
        <v>111</v>
      </c>
      <c r="H78" s="114">
        <v>108</v>
      </c>
      <c r="I78" s="140">
        <v>105</v>
      </c>
      <c r="J78" s="115">
        <v>13</v>
      </c>
      <c r="K78" s="116">
        <v>12.380952380952381</v>
      </c>
    </row>
    <row r="79" spans="1:11" ht="14.1" customHeight="1" x14ac:dyDescent="0.2">
      <c r="A79" s="306">
        <v>94</v>
      </c>
      <c r="B79" s="307" t="s">
        <v>318</v>
      </c>
      <c r="C79" s="308"/>
      <c r="D79" s="113">
        <v>7.9974298857802967E-2</v>
      </c>
      <c r="E79" s="115">
        <v>117</v>
      </c>
      <c r="F79" s="114">
        <v>118</v>
      </c>
      <c r="G79" s="114">
        <v>147</v>
      </c>
      <c r="H79" s="114">
        <v>177</v>
      </c>
      <c r="I79" s="140">
        <v>111</v>
      </c>
      <c r="J79" s="115">
        <v>6</v>
      </c>
      <c r="K79" s="116">
        <v>5.4054054054054053</v>
      </c>
    </row>
    <row r="80" spans="1:11" ht="14.1" customHeight="1" x14ac:dyDescent="0.2">
      <c r="A80" s="306" t="s">
        <v>319</v>
      </c>
      <c r="B80" s="307" t="s">
        <v>320</v>
      </c>
      <c r="C80" s="308"/>
      <c r="D80" s="113">
        <v>5.4683281270292627E-3</v>
      </c>
      <c r="E80" s="115">
        <v>8</v>
      </c>
      <c r="F80" s="114">
        <v>6</v>
      </c>
      <c r="G80" s="114">
        <v>4</v>
      </c>
      <c r="H80" s="114">
        <v>4</v>
      </c>
      <c r="I80" s="140">
        <v>4</v>
      </c>
      <c r="J80" s="115">
        <v>4</v>
      </c>
      <c r="K80" s="116">
        <v>100</v>
      </c>
    </row>
    <row r="81" spans="1:11" ht="14.1" customHeight="1" x14ac:dyDescent="0.2">
      <c r="A81" s="310" t="s">
        <v>321</v>
      </c>
      <c r="B81" s="311" t="s">
        <v>224</v>
      </c>
      <c r="C81" s="312"/>
      <c r="D81" s="125">
        <v>0.1784042051443297</v>
      </c>
      <c r="E81" s="143">
        <v>261</v>
      </c>
      <c r="F81" s="144">
        <v>262</v>
      </c>
      <c r="G81" s="144">
        <v>254</v>
      </c>
      <c r="H81" s="144">
        <v>247</v>
      </c>
      <c r="I81" s="145">
        <v>250</v>
      </c>
      <c r="J81" s="143">
        <v>11</v>
      </c>
      <c r="K81" s="146">
        <v>4.4000000000000004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30371</v>
      </c>
      <c r="E12" s="114">
        <v>31839</v>
      </c>
      <c r="F12" s="114">
        <v>32314</v>
      </c>
      <c r="G12" s="114">
        <v>32345</v>
      </c>
      <c r="H12" s="140">
        <v>31855</v>
      </c>
      <c r="I12" s="115">
        <v>-1484</v>
      </c>
      <c r="J12" s="116">
        <v>-4.658609323497096</v>
      </c>
      <c r="K12"/>
      <c r="L12"/>
      <c r="M12"/>
      <c r="N12"/>
      <c r="O12"/>
      <c r="P12"/>
    </row>
    <row r="13" spans="1:16" s="110" customFormat="1" ht="14.45" customHeight="1" x14ac:dyDescent="0.2">
      <c r="A13" s="120" t="s">
        <v>105</v>
      </c>
      <c r="B13" s="119" t="s">
        <v>106</v>
      </c>
      <c r="C13" s="113">
        <v>40.364163181982811</v>
      </c>
      <c r="D13" s="115">
        <v>12259</v>
      </c>
      <c r="E13" s="114">
        <v>12812</v>
      </c>
      <c r="F13" s="114">
        <v>13119</v>
      </c>
      <c r="G13" s="114">
        <v>12982</v>
      </c>
      <c r="H13" s="140">
        <v>12785</v>
      </c>
      <c r="I13" s="115">
        <v>-526</v>
      </c>
      <c r="J13" s="116">
        <v>-4.114196323816973</v>
      </c>
      <c r="K13"/>
      <c r="L13"/>
      <c r="M13"/>
      <c r="N13"/>
      <c r="O13"/>
      <c r="P13"/>
    </row>
    <row r="14" spans="1:16" s="110" customFormat="1" ht="14.45" customHeight="1" x14ac:dyDescent="0.2">
      <c r="A14" s="120"/>
      <c r="B14" s="119" t="s">
        <v>107</v>
      </c>
      <c r="C14" s="113">
        <v>59.635836818017189</v>
      </c>
      <c r="D14" s="115">
        <v>18112</v>
      </c>
      <c r="E14" s="114">
        <v>19027</v>
      </c>
      <c r="F14" s="114">
        <v>19195</v>
      </c>
      <c r="G14" s="114">
        <v>19363</v>
      </c>
      <c r="H14" s="140">
        <v>19070</v>
      </c>
      <c r="I14" s="115">
        <v>-958</v>
      </c>
      <c r="J14" s="116">
        <v>-5.0235972732039853</v>
      </c>
      <c r="K14"/>
      <c r="L14"/>
      <c r="M14"/>
      <c r="N14"/>
      <c r="O14"/>
      <c r="P14"/>
    </row>
    <row r="15" spans="1:16" s="110" customFormat="1" ht="14.45" customHeight="1" x14ac:dyDescent="0.2">
      <c r="A15" s="118" t="s">
        <v>105</v>
      </c>
      <c r="B15" s="121" t="s">
        <v>108</v>
      </c>
      <c r="C15" s="113">
        <v>13.015705771953508</v>
      </c>
      <c r="D15" s="115">
        <v>3953</v>
      </c>
      <c r="E15" s="114">
        <v>4339</v>
      </c>
      <c r="F15" s="114">
        <v>4573</v>
      </c>
      <c r="G15" s="114">
        <v>4614</v>
      </c>
      <c r="H15" s="140">
        <v>4376</v>
      </c>
      <c r="I15" s="115">
        <v>-423</v>
      </c>
      <c r="J15" s="116">
        <v>-9.6663619744058504</v>
      </c>
      <c r="K15"/>
      <c r="L15"/>
      <c r="M15"/>
      <c r="N15"/>
      <c r="O15"/>
      <c r="P15"/>
    </row>
    <row r="16" spans="1:16" s="110" customFormat="1" ht="14.45" customHeight="1" x14ac:dyDescent="0.2">
      <c r="A16" s="118"/>
      <c r="B16" s="121" t="s">
        <v>109</v>
      </c>
      <c r="C16" s="113">
        <v>53.425965559250599</v>
      </c>
      <c r="D16" s="115">
        <v>16226</v>
      </c>
      <c r="E16" s="114">
        <v>16910</v>
      </c>
      <c r="F16" s="114">
        <v>17176</v>
      </c>
      <c r="G16" s="114">
        <v>17201</v>
      </c>
      <c r="H16" s="140">
        <v>17106</v>
      </c>
      <c r="I16" s="115">
        <v>-880</v>
      </c>
      <c r="J16" s="116">
        <v>-5.1443937799602475</v>
      </c>
      <c r="K16"/>
      <c r="L16"/>
      <c r="M16"/>
      <c r="N16"/>
      <c r="O16"/>
      <c r="P16"/>
    </row>
    <row r="17" spans="1:16" s="110" customFormat="1" ht="14.45" customHeight="1" x14ac:dyDescent="0.2">
      <c r="A17" s="118"/>
      <c r="B17" s="121" t="s">
        <v>110</v>
      </c>
      <c r="C17" s="113">
        <v>18.218036943136546</v>
      </c>
      <c r="D17" s="115">
        <v>5533</v>
      </c>
      <c r="E17" s="114">
        <v>5747</v>
      </c>
      <c r="F17" s="114">
        <v>5701</v>
      </c>
      <c r="G17" s="114">
        <v>5694</v>
      </c>
      <c r="H17" s="140">
        <v>5594</v>
      </c>
      <c r="I17" s="115">
        <v>-61</v>
      </c>
      <c r="J17" s="116">
        <v>-1.0904540579191992</v>
      </c>
      <c r="K17"/>
      <c r="L17"/>
      <c r="M17"/>
      <c r="N17"/>
      <c r="O17"/>
      <c r="P17"/>
    </row>
    <row r="18" spans="1:16" s="110" customFormat="1" ht="14.45" customHeight="1" x14ac:dyDescent="0.2">
      <c r="A18" s="120"/>
      <c r="B18" s="121" t="s">
        <v>111</v>
      </c>
      <c r="C18" s="113">
        <v>15.340291725659347</v>
      </c>
      <c r="D18" s="115">
        <v>4659</v>
      </c>
      <c r="E18" s="114">
        <v>4843</v>
      </c>
      <c r="F18" s="114">
        <v>4864</v>
      </c>
      <c r="G18" s="114">
        <v>4836</v>
      </c>
      <c r="H18" s="140">
        <v>4779</v>
      </c>
      <c r="I18" s="115">
        <v>-120</v>
      </c>
      <c r="J18" s="116">
        <v>-2.5109855618330195</v>
      </c>
      <c r="K18"/>
      <c r="L18"/>
      <c r="M18"/>
      <c r="N18"/>
      <c r="O18"/>
      <c r="P18"/>
    </row>
    <row r="19" spans="1:16" s="110" customFormat="1" ht="14.45" customHeight="1" x14ac:dyDescent="0.2">
      <c r="A19" s="120"/>
      <c r="B19" s="121" t="s">
        <v>112</v>
      </c>
      <c r="C19" s="113">
        <v>1.4125316914161536</v>
      </c>
      <c r="D19" s="115">
        <v>429</v>
      </c>
      <c r="E19" s="114">
        <v>424</v>
      </c>
      <c r="F19" s="114">
        <v>426</v>
      </c>
      <c r="G19" s="114">
        <v>381</v>
      </c>
      <c r="H19" s="140">
        <v>397</v>
      </c>
      <c r="I19" s="115">
        <v>32</v>
      </c>
      <c r="J19" s="116">
        <v>8.0604534005037785</v>
      </c>
      <c r="K19"/>
      <c r="L19"/>
      <c r="M19"/>
      <c r="N19"/>
      <c r="O19"/>
      <c r="P19"/>
    </row>
    <row r="20" spans="1:16" s="110" customFormat="1" ht="14.45" customHeight="1" x14ac:dyDescent="0.2">
      <c r="A20" s="120" t="s">
        <v>113</v>
      </c>
      <c r="B20" s="119" t="s">
        <v>116</v>
      </c>
      <c r="C20" s="113">
        <v>82.447071219255207</v>
      </c>
      <c r="D20" s="115">
        <v>25040</v>
      </c>
      <c r="E20" s="114">
        <v>26302</v>
      </c>
      <c r="F20" s="114">
        <v>26756</v>
      </c>
      <c r="G20" s="114">
        <v>26834</v>
      </c>
      <c r="H20" s="140">
        <v>26491</v>
      </c>
      <c r="I20" s="115">
        <v>-1451</v>
      </c>
      <c r="J20" s="116">
        <v>-5.4773319240496772</v>
      </c>
      <c r="K20"/>
      <c r="L20"/>
      <c r="M20"/>
      <c r="N20"/>
      <c r="O20"/>
      <c r="P20"/>
    </row>
    <row r="21" spans="1:16" s="110" customFormat="1" ht="14.45" customHeight="1" x14ac:dyDescent="0.2">
      <c r="A21" s="123"/>
      <c r="B21" s="124" t="s">
        <v>117</v>
      </c>
      <c r="C21" s="125">
        <v>17.335616212834612</v>
      </c>
      <c r="D21" s="143">
        <v>5265</v>
      </c>
      <c r="E21" s="144">
        <v>5473</v>
      </c>
      <c r="F21" s="144">
        <v>5504</v>
      </c>
      <c r="G21" s="144">
        <v>5454</v>
      </c>
      <c r="H21" s="145">
        <v>5310</v>
      </c>
      <c r="I21" s="143">
        <v>-45</v>
      </c>
      <c r="J21" s="146">
        <v>-0.84745762711864403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34765</v>
      </c>
      <c r="E56" s="114">
        <v>36129</v>
      </c>
      <c r="F56" s="114">
        <v>36574</v>
      </c>
      <c r="G56" s="114">
        <v>36724</v>
      </c>
      <c r="H56" s="140">
        <v>35978</v>
      </c>
      <c r="I56" s="115">
        <v>-1213</v>
      </c>
      <c r="J56" s="116">
        <v>-3.3715048084940795</v>
      </c>
      <c r="K56"/>
      <c r="L56"/>
      <c r="M56"/>
      <c r="N56"/>
      <c r="O56"/>
      <c r="P56"/>
    </row>
    <row r="57" spans="1:16" s="110" customFormat="1" ht="14.45" customHeight="1" x14ac:dyDescent="0.2">
      <c r="A57" s="120" t="s">
        <v>105</v>
      </c>
      <c r="B57" s="119" t="s">
        <v>106</v>
      </c>
      <c r="C57" s="113">
        <v>40.169710916151303</v>
      </c>
      <c r="D57" s="115">
        <v>13965</v>
      </c>
      <c r="E57" s="114">
        <v>14399</v>
      </c>
      <c r="F57" s="114">
        <v>14634</v>
      </c>
      <c r="G57" s="114">
        <v>14617</v>
      </c>
      <c r="H57" s="140">
        <v>14273</v>
      </c>
      <c r="I57" s="115">
        <v>-308</v>
      </c>
      <c r="J57" s="116">
        <v>-2.1579205492888671</v>
      </c>
    </row>
    <row r="58" spans="1:16" s="110" customFormat="1" ht="14.45" customHeight="1" x14ac:dyDescent="0.2">
      <c r="A58" s="120"/>
      <c r="B58" s="119" t="s">
        <v>107</v>
      </c>
      <c r="C58" s="113">
        <v>59.830289083848697</v>
      </c>
      <c r="D58" s="115">
        <v>20800</v>
      </c>
      <c r="E58" s="114">
        <v>21730</v>
      </c>
      <c r="F58" s="114">
        <v>21940</v>
      </c>
      <c r="G58" s="114">
        <v>22107</v>
      </c>
      <c r="H58" s="140">
        <v>21705</v>
      </c>
      <c r="I58" s="115">
        <v>-905</v>
      </c>
      <c r="J58" s="116">
        <v>-4.1695461875143973</v>
      </c>
    </row>
    <row r="59" spans="1:16" s="110" customFormat="1" ht="14.45" customHeight="1" x14ac:dyDescent="0.2">
      <c r="A59" s="118" t="s">
        <v>105</v>
      </c>
      <c r="B59" s="121" t="s">
        <v>108</v>
      </c>
      <c r="C59" s="113">
        <v>14.756220336545375</v>
      </c>
      <c r="D59" s="115">
        <v>5130</v>
      </c>
      <c r="E59" s="114">
        <v>5462</v>
      </c>
      <c r="F59" s="114">
        <v>5714</v>
      </c>
      <c r="G59" s="114">
        <v>5850</v>
      </c>
      <c r="H59" s="140">
        <v>5491</v>
      </c>
      <c r="I59" s="115">
        <v>-361</v>
      </c>
      <c r="J59" s="116">
        <v>-6.5743944636678204</v>
      </c>
    </row>
    <row r="60" spans="1:16" s="110" customFormat="1" ht="14.45" customHeight="1" x14ac:dyDescent="0.2">
      <c r="A60" s="118"/>
      <c r="B60" s="121" t="s">
        <v>109</v>
      </c>
      <c r="C60" s="113">
        <v>51.92003451747447</v>
      </c>
      <c r="D60" s="115">
        <v>18050</v>
      </c>
      <c r="E60" s="114">
        <v>18778</v>
      </c>
      <c r="F60" s="114">
        <v>18955</v>
      </c>
      <c r="G60" s="114">
        <v>19032</v>
      </c>
      <c r="H60" s="140">
        <v>18877</v>
      </c>
      <c r="I60" s="115">
        <v>-827</v>
      </c>
      <c r="J60" s="116">
        <v>-4.3809927424908617</v>
      </c>
    </row>
    <row r="61" spans="1:16" s="110" customFormat="1" ht="14.45" customHeight="1" x14ac:dyDescent="0.2">
      <c r="A61" s="118"/>
      <c r="B61" s="121" t="s">
        <v>110</v>
      </c>
      <c r="C61" s="113">
        <v>17.908816338271251</v>
      </c>
      <c r="D61" s="115">
        <v>6226</v>
      </c>
      <c r="E61" s="114">
        <v>6392</v>
      </c>
      <c r="F61" s="114">
        <v>6424</v>
      </c>
      <c r="G61" s="114">
        <v>6419</v>
      </c>
      <c r="H61" s="140">
        <v>6290</v>
      </c>
      <c r="I61" s="115">
        <v>-64</v>
      </c>
      <c r="J61" s="116">
        <v>-1.0174880763116056</v>
      </c>
    </row>
    <row r="62" spans="1:16" s="110" customFormat="1" ht="14.45" customHeight="1" x14ac:dyDescent="0.2">
      <c r="A62" s="120"/>
      <c r="B62" s="121" t="s">
        <v>111</v>
      </c>
      <c r="C62" s="113">
        <v>15.414928807708902</v>
      </c>
      <c r="D62" s="115">
        <v>5359</v>
      </c>
      <c r="E62" s="114">
        <v>5497</v>
      </c>
      <c r="F62" s="114">
        <v>5481</v>
      </c>
      <c r="G62" s="114">
        <v>5423</v>
      </c>
      <c r="H62" s="140">
        <v>5320</v>
      </c>
      <c r="I62" s="115">
        <v>39</v>
      </c>
      <c r="J62" s="116">
        <v>0.73308270676691734</v>
      </c>
    </row>
    <row r="63" spans="1:16" s="110" customFormat="1" ht="14.45" customHeight="1" x14ac:dyDescent="0.2">
      <c r="A63" s="120"/>
      <c r="B63" s="121" t="s">
        <v>112</v>
      </c>
      <c r="C63" s="113">
        <v>1.4526103840069036</v>
      </c>
      <c r="D63" s="115">
        <v>505</v>
      </c>
      <c r="E63" s="114">
        <v>520</v>
      </c>
      <c r="F63" s="114">
        <v>525</v>
      </c>
      <c r="G63" s="114">
        <v>456</v>
      </c>
      <c r="H63" s="140">
        <v>447</v>
      </c>
      <c r="I63" s="115">
        <v>58</v>
      </c>
      <c r="J63" s="116">
        <v>12.975391498881432</v>
      </c>
    </row>
    <row r="64" spans="1:16" s="110" customFormat="1" ht="14.45" customHeight="1" x14ac:dyDescent="0.2">
      <c r="A64" s="120" t="s">
        <v>113</v>
      </c>
      <c r="B64" s="119" t="s">
        <v>116</v>
      </c>
      <c r="C64" s="113">
        <v>83.635840644326194</v>
      </c>
      <c r="D64" s="115">
        <v>29076</v>
      </c>
      <c r="E64" s="114">
        <v>30220</v>
      </c>
      <c r="F64" s="114">
        <v>30599</v>
      </c>
      <c r="G64" s="114">
        <v>30817</v>
      </c>
      <c r="H64" s="140">
        <v>30240</v>
      </c>
      <c r="I64" s="115">
        <v>-1164</v>
      </c>
      <c r="J64" s="116">
        <v>-3.8492063492063493</v>
      </c>
    </row>
    <row r="65" spans="1:10" s="110" customFormat="1" ht="14.45" customHeight="1" x14ac:dyDescent="0.2">
      <c r="A65" s="123"/>
      <c r="B65" s="124" t="s">
        <v>117</v>
      </c>
      <c r="C65" s="125">
        <v>16.194448439522507</v>
      </c>
      <c r="D65" s="143">
        <v>5630</v>
      </c>
      <c r="E65" s="144">
        <v>5850</v>
      </c>
      <c r="F65" s="144">
        <v>5919</v>
      </c>
      <c r="G65" s="144">
        <v>5855</v>
      </c>
      <c r="H65" s="145">
        <v>5687</v>
      </c>
      <c r="I65" s="143">
        <v>-57</v>
      </c>
      <c r="J65" s="146">
        <v>-1.0022859152452963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30371</v>
      </c>
      <c r="G11" s="114">
        <v>31839</v>
      </c>
      <c r="H11" s="114">
        <v>32314</v>
      </c>
      <c r="I11" s="114">
        <v>32345</v>
      </c>
      <c r="J11" s="140">
        <v>31855</v>
      </c>
      <c r="K11" s="114">
        <v>-1484</v>
      </c>
      <c r="L11" s="116">
        <v>-4.658609323497096</v>
      </c>
    </row>
    <row r="12" spans="1:17" s="110" customFormat="1" ht="24" customHeight="1" x14ac:dyDescent="0.2">
      <c r="A12" s="604" t="s">
        <v>185</v>
      </c>
      <c r="B12" s="605"/>
      <c r="C12" s="605"/>
      <c r="D12" s="606"/>
      <c r="E12" s="113">
        <v>40.364163181982811</v>
      </c>
      <c r="F12" s="115">
        <v>12259</v>
      </c>
      <c r="G12" s="114">
        <v>12812</v>
      </c>
      <c r="H12" s="114">
        <v>13119</v>
      </c>
      <c r="I12" s="114">
        <v>12982</v>
      </c>
      <c r="J12" s="140">
        <v>12785</v>
      </c>
      <c r="K12" s="114">
        <v>-526</v>
      </c>
      <c r="L12" s="116">
        <v>-4.114196323816973</v>
      </c>
    </row>
    <row r="13" spans="1:17" s="110" customFormat="1" ht="15" customHeight="1" x14ac:dyDescent="0.2">
      <c r="A13" s="120"/>
      <c r="B13" s="612" t="s">
        <v>107</v>
      </c>
      <c r="C13" s="612"/>
      <c r="E13" s="113">
        <v>59.635836818017189</v>
      </c>
      <c r="F13" s="115">
        <v>18112</v>
      </c>
      <c r="G13" s="114">
        <v>19027</v>
      </c>
      <c r="H13" s="114">
        <v>19195</v>
      </c>
      <c r="I13" s="114">
        <v>19363</v>
      </c>
      <c r="J13" s="140">
        <v>19070</v>
      </c>
      <c r="K13" s="114">
        <v>-958</v>
      </c>
      <c r="L13" s="116">
        <v>-5.0235972732039853</v>
      </c>
    </row>
    <row r="14" spans="1:17" s="110" customFormat="1" ht="22.5" customHeight="1" x14ac:dyDescent="0.2">
      <c r="A14" s="604" t="s">
        <v>186</v>
      </c>
      <c r="B14" s="605"/>
      <c r="C14" s="605"/>
      <c r="D14" s="606"/>
      <c r="E14" s="113">
        <v>13.015705771953508</v>
      </c>
      <c r="F14" s="115">
        <v>3953</v>
      </c>
      <c r="G14" s="114">
        <v>4339</v>
      </c>
      <c r="H14" s="114">
        <v>4573</v>
      </c>
      <c r="I14" s="114">
        <v>4614</v>
      </c>
      <c r="J14" s="140">
        <v>4376</v>
      </c>
      <c r="K14" s="114">
        <v>-423</v>
      </c>
      <c r="L14" s="116">
        <v>-9.6663619744058504</v>
      </c>
    </row>
    <row r="15" spans="1:17" s="110" customFormat="1" ht="15" customHeight="1" x14ac:dyDescent="0.2">
      <c r="A15" s="120"/>
      <c r="B15" s="119"/>
      <c r="C15" s="258" t="s">
        <v>106</v>
      </c>
      <c r="E15" s="113">
        <v>48.74778649127245</v>
      </c>
      <c r="F15" s="115">
        <v>1927</v>
      </c>
      <c r="G15" s="114">
        <v>2091</v>
      </c>
      <c r="H15" s="114">
        <v>2228</v>
      </c>
      <c r="I15" s="114">
        <v>2201</v>
      </c>
      <c r="J15" s="140">
        <v>2120</v>
      </c>
      <c r="K15" s="114">
        <v>-193</v>
      </c>
      <c r="L15" s="116">
        <v>-9.1037735849056602</v>
      </c>
    </row>
    <row r="16" spans="1:17" s="110" customFormat="1" ht="15" customHeight="1" x14ac:dyDescent="0.2">
      <c r="A16" s="120"/>
      <c r="B16" s="119"/>
      <c r="C16" s="258" t="s">
        <v>107</v>
      </c>
      <c r="E16" s="113">
        <v>51.25221350872755</v>
      </c>
      <c r="F16" s="115">
        <v>2026</v>
      </c>
      <c r="G16" s="114">
        <v>2248</v>
      </c>
      <c r="H16" s="114">
        <v>2345</v>
      </c>
      <c r="I16" s="114">
        <v>2413</v>
      </c>
      <c r="J16" s="140">
        <v>2256</v>
      </c>
      <c r="K16" s="114">
        <v>-230</v>
      </c>
      <c r="L16" s="116">
        <v>-10.195035460992909</v>
      </c>
    </row>
    <row r="17" spans="1:12" s="110" customFormat="1" ht="15" customHeight="1" x14ac:dyDescent="0.2">
      <c r="A17" s="120"/>
      <c r="B17" s="121" t="s">
        <v>109</v>
      </c>
      <c r="C17" s="258"/>
      <c r="E17" s="113">
        <v>53.425965559250599</v>
      </c>
      <c r="F17" s="115">
        <v>16226</v>
      </c>
      <c r="G17" s="114">
        <v>16910</v>
      </c>
      <c r="H17" s="114">
        <v>17176</v>
      </c>
      <c r="I17" s="114">
        <v>17201</v>
      </c>
      <c r="J17" s="140">
        <v>17106</v>
      </c>
      <c r="K17" s="114">
        <v>-880</v>
      </c>
      <c r="L17" s="116">
        <v>-5.1443937799602475</v>
      </c>
    </row>
    <row r="18" spans="1:12" s="110" customFormat="1" ht="15" customHeight="1" x14ac:dyDescent="0.2">
      <c r="A18" s="120"/>
      <c r="B18" s="119"/>
      <c r="C18" s="258" t="s">
        <v>106</v>
      </c>
      <c r="E18" s="113">
        <v>36.58942438062369</v>
      </c>
      <c r="F18" s="115">
        <v>5937</v>
      </c>
      <c r="G18" s="114">
        <v>6167</v>
      </c>
      <c r="H18" s="114">
        <v>6291</v>
      </c>
      <c r="I18" s="114">
        <v>6189</v>
      </c>
      <c r="J18" s="140">
        <v>6133</v>
      </c>
      <c r="K18" s="114">
        <v>-196</v>
      </c>
      <c r="L18" s="116">
        <v>-3.1958258601010923</v>
      </c>
    </row>
    <row r="19" spans="1:12" s="110" customFormat="1" ht="15" customHeight="1" x14ac:dyDescent="0.2">
      <c r="A19" s="120"/>
      <c r="B19" s="119"/>
      <c r="C19" s="258" t="s">
        <v>107</v>
      </c>
      <c r="E19" s="113">
        <v>63.41057561937631</v>
      </c>
      <c r="F19" s="115">
        <v>10289</v>
      </c>
      <c r="G19" s="114">
        <v>10743</v>
      </c>
      <c r="H19" s="114">
        <v>10885</v>
      </c>
      <c r="I19" s="114">
        <v>11012</v>
      </c>
      <c r="J19" s="140">
        <v>10973</v>
      </c>
      <c r="K19" s="114">
        <v>-684</v>
      </c>
      <c r="L19" s="116">
        <v>-6.2334821835414198</v>
      </c>
    </row>
    <row r="20" spans="1:12" s="110" customFormat="1" ht="15" customHeight="1" x14ac:dyDescent="0.2">
      <c r="A20" s="120"/>
      <c r="B20" s="121" t="s">
        <v>110</v>
      </c>
      <c r="C20" s="258"/>
      <c r="E20" s="113">
        <v>18.218036943136546</v>
      </c>
      <c r="F20" s="115">
        <v>5533</v>
      </c>
      <c r="G20" s="114">
        <v>5747</v>
      </c>
      <c r="H20" s="114">
        <v>5701</v>
      </c>
      <c r="I20" s="114">
        <v>5694</v>
      </c>
      <c r="J20" s="140">
        <v>5594</v>
      </c>
      <c r="K20" s="114">
        <v>-61</v>
      </c>
      <c r="L20" s="116">
        <v>-1.0904540579191992</v>
      </c>
    </row>
    <row r="21" spans="1:12" s="110" customFormat="1" ht="15" customHeight="1" x14ac:dyDescent="0.2">
      <c r="A21" s="120"/>
      <c r="B21" s="119"/>
      <c r="C21" s="258" t="s">
        <v>106</v>
      </c>
      <c r="E21" s="113">
        <v>34.014097234773182</v>
      </c>
      <c r="F21" s="115">
        <v>1882</v>
      </c>
      <c r="G21" s="114">
        <v>1944</v>
      </c>
      <c r="H21" s="114">
        <v>1942</v>
      </c>
      <c r="I21" s="114">
        <v>1942</v>
      </c>
      <c r="J21" s="140">
        <v>1931</v>
      </c>
      <c r="K21" s="114">
        <v>-49</v>
      </c>
      <c r="L21" s="116">
        <v>-2.5375453133091663</v>
      </c>
    </row>
    <row r="22" spans="1:12" s="110" customFormat="1" ht="15" customHeight="1" x14ac:dyDescent="0.2">
      <c r="A22" s="120"/>
      <c r="B22" s="119"/>
      <c r="C22" s="258" t="s">
        <v>107</v>
      </c>
      <c r="E22" s="113">
        <v>65.985902765226825</v>
      </c>
      <c r="F22" s="115">
        <v>3651</v>
      </c>
      <c r="G22" s="114">
        <v>3803</v>
      </c>
      <c r="H22" s="114">
        <v>3759</v>
      </c>
      <c r="I22" s="114">
        <v>3752</v>
      </c>
      <c r="J22" s="140">
        <v>3663</v>
      </c>
      <c r="K22" s="114">
        <v>-12</v>
      </c>
      <c r="L22" s="116">
        <v>-0.32760032760032759</v>
      </c>
    </row>
    <row r="23" spans="1:12" s="110" customFormat="1" ht="15" customHeight="1" x14ac:dyDescent="0.2">
      <c r="A23" s="120"/>
      <c r="B23" s="121" t="s">
        <v>111</v>
      </c>
      <c r="C23" s="258"/>
      <c r="E23" s="113">
        <v>15.340291725659347</v>
      </c>
      <c r="F23" s="115">
        <v>4659</v>
      </c>
      <c r="G23" s="114">
        <v>4843</v>
      </c>
      <c r="H23" s="114">
        <v>4864</v>
      </c>
      <c r="I23" s="114">
        <v>4836</v>
      </c>
      <c r="J23" s="140">
        <v>4779</v>
      </c>
      <c r="K23" s="114">
        <v>-120</v>
      </c>
      <c r="L23" s="116">
        <v>-2.5109855618330195</v>
      </c>
    </row>
    <row r="24" spans="1:12" s="110" customFormat="1" ht="15" customHeight="1" x14ac:dyDescent="0.2">
      <c r="A24" s="120"/>
      <c r="B24" s="119"/>
      <c r="C24" s="258" t="s">
        <v>106</v>
      </c>
      <c r="E24" s="113">
        <v>53.938613436359731</v>
      </c>
      <c r="F24" s="115">
        <v>2513</v>
      </c>
      <c r="G24" s="114">
        <v>2610</v>
      </c>
      <c r="H24" s="114">
        <v>2658</v>
      </c>
      <c r="I24" s="114">
        <v>2650</v>
      </c>
      <c r="J24" s="140">
        <v>2601</v>
      </c>
      <c r="K24" s="114">
        <v>-88</v>
      </c>
      <c r="L24" s="116">
        <v>-3.3833141099577086</v>
      </c>
    </row>
    <row r="25" spans="1:12" s="110" customFormat="1" ht="15" customHeight="1" x14ac:dyDescent="0.2">
      <c r="A25" s="120"/>
      <c r="B25" s="119"/>
      <c r="C25" s="258" t="s">
        <v>107</v>
      </c>
      <c r="E25" s="113">
        <v>46.061386563640269</v>
      </c>
      <c r="F25" s="115">
        <v>2146</v>
      </c>
      <c r="G25" s="114">
        <v>2233</v>
      </c>
      <c r="H25" s="114">
        <v>2206</v>
      </c>
      <c r="I25" s="114">
        <v>2186</v>
      </c>
      <c r="J25" s="140">
        <v>2178</v>
      </c>
      <c r="K25" s="114">
        <v>-32</v>
      </c>
      <c r="L25" s="116">
        <v>-1.4692378328741964</v>
      </c>
    </row>
    <row r="26" spans="1:12" s="110" customFormat="1" ht="15" customHeight="1" x14ac:dyDescent="0.2">
      <c r="A26" s="120"/>
      <c r="C26" s="121" t="s">
        <v>187</v>
      </c>
      <c r="D26" s="110" t="s">
        <v>188</v>
      </c>
      <c r="E26" s="113">
        <v>1.4125316914161536</v>
      </c>
      <c r="F26" s="115">
        <v>429</v>
      </c>
      <c r="G26" s="114">
        <v>424</v>
      </c>
      <c r="H26" s="114">
        <v>426</v>
      </c>
      <c r="I26" s="114">
        <v>381</v>
      </c>
      <c r="J26" s="140">
        <v>397</v>
      </c>
      <c r="K26" s="114">
        <v>32</v>
      </c>
      <c r="L26" s="116">
        <v>8.0604534005037785</v>
      </c>
    </row>
    <row r="27" spans="1:12" s="110" customFormat="1" ht="15" customHeight="1" x14ac:dyDescent="0.2">
      <c r="A27" s="120"/>
      <c r="B27" s="119"/>
      <c r="D27" s="259" t="s">
        <v>106</v>
      </c>
      <c r="E27" s="113">
        <v>47.319347319347322</v>
      </c>
      <c r="F27" s="115">
        <v>203</v>
      </c>
      <c r="G27" s="114">
        <v>196</v>
      </c>
      <c r="H27" s="114">
        <v>203</v>
      </c>
      <c r="I27" s="114">
        <v>196</v>
      </c>
      <c r="J27" s="140">
        <v>188</v>
      </c>
      <c r="K27" s="114">
        <v>15</v>
      </c>
      <c r="L27" s="116">
        <v>7.9787234042553195</v>
      </c>
    </row>
    <row r="28" spans="1:12" s="110" customFormat="1" ht="15" customHeight="1" x14ac:dyDescent="0.2">
      <c r="A28" s="120"/>
      <c r="B28" s="119"/>
      <c r="D28" s="259" t="s">
        <v>107</v>
      </c>
      <c r="E28" s="113">
        <v>52.680652680652678</v>
      </c>
      <c r="F28" s="115">
        <v>226</v>
      </c>
      <c r="G28" s="114">
        <v>228</v>
      </c>
      <c r="H28" s="114">
        <v>223</v>
      </c>
      <c r="I28" s="114">
        <v>185</v>
      </c>
      <c r="J28" s="140">
        <v>209</v>
      </c>
      <c r="K28" s="114">
        <v>17</v>
      </c>
      <c r="L28" s="116">
        <v>8.133971291866029</v>
      </c>
    </row>
    <row r="29" spans="1:12" s="110" customFormat="1" ht="24" customHeight="1" x14ac:dyDescent="0.2">
      <c r="A29" s="604" t="s">
        <v>189</v>
      </c>
      <c r="B29" s="605"/>
      <c r="C29" s="605"/>
      <c r="D29" s="606"/>
      <c r="E29" s="113">
        <v>82.447071219255207</v>
      </c>
      <c r="F29" s="115">
        <v>25040</v>
      </c>
      <c r="G29" s="114">
        <v>26302</v>
      </c>
      <c r="H29" s="114">
        <v>26756</v>
      </c>
      <c r="I29" s="114">
        <v>26834</v>
      </c>
      <c r="J29" s="140">
        <v>26491</v>
      </c>
      <c r="K29" s="114">
        <v>-1451</v>
      </c>
      <c r="L29" s="116">
        <v>-5.4773319240496772</v>
      </c>
    </row>
    <row r="30" spans="1:12" s="110" customFormat="1" ht="15" customHeight="1" x14ac:dyDescent="0.2">
      <c r="A30" s="120"/>
      <c r="B30" s="119"/>
      <c r="C30" s="258" t="s">
        <v>106</v>
      </c>
      <c r="E30" s="113">
        <v>40.12779552715655</v>
      </c>
      <c r="F30" s="115">
        <v>10048</v>
      </c>
      <c r="G30" s="114">
        <v>10519</v>
      </c>
      <c r="H30" s="114">
        <v>10816</v>
      </c>
      <c r="I30" s="114">
        <v>10740</v>
      </c>
      <c r="J30" s="140">
        <v>10559</v>
      </c>
      <c r="K30" s="114">
        <v>-511</v>
      </c>
      <c r="L30" s="116">
        <v>-4.8394734349843738</v>
      </c>
    </row>
    <row r="31" spans="1:12" s="110" customFormat="1" ht="15" customHeight="1" x14ac:dyDescent="0.2">
      <c r="A31" s="120"/>
      <c r="B31" s="119"/>
      <c r="C31" s="258" t="s">
        <v>107</v>
      </c>
      <c r="E31" s="113">
        <v>59.87220447284345</v>
      </c>
      <c r="F31" s="115">
        <v>14992</v>
      </c>
      <c r="G31" s="114">
        <v>15783</v>
      </c>
      <c r="H31" s="114">
        <v>15940</v>
      </c>
      <c r="I31" s="114">
        <v>16094</v>
      </c>
      <c r="J31" s="140">
        <v>15932</v>
      </c>
      <c r="K31" s="114">
        <v>-940</v>
      </c>
      <c r="L31" s="116">
        <v>-5.9000753201104699</v>
      </c>
    </row>
    <row r="32" spans="1:12" s="110" customFormat="1" ht="15" customHeight="1" x14ac:dyDescent="0.2">
      <c r="A32" s="120"/>
      <c r="B32" s="119" t="s">
        <v>117</v>
      </c>
      <c r="C32" s="258"/>
      <c r="E32" s="113">
        <v>17.335616212834612</v>
      </c>
      <c r="F32" s="114">
        <v>5265</v>
      </c>
      <c r="G32" s="114">
        <v>5473</v>
      </c>
      <c r="H32" s="114">
        <v>5504</v>
      </c>
      <c r="I32" s="114">
        <v>5454</v>
      </c>
      <c r="J32" s="140">
        <v>5310</v>
      </c>
      <c r="K32" s="114">
        <v>-45</v>
      </c>
      <c r="L32" s="116">
        <v>-0.84745762711864403</v>
      </c>
    </row>
    <row r="33" spans="1:12" s="110" customFormat="1" ht="15" customHeight="1" x14ac:dyDescent="0.2">
      <c r="A33" s="120"/>
      <c r="B33" s="119"/>
      <c r="C33" s="258" t="s">
        <v>106</v>
      </c>
      <c r="E33" s="113">
        <v>41.595441595441592</v>
      </c>
      <c r="F33" s="114">
        <v>2190</v>
      </c>
      <c r="G33" s="114">
        <v>2273</v>
      </c>
      <c r="H33" s="114">
        <v>2286</v>
      </c>
      <c r="I33" s="114">
        <v>2222</v>
      </c>
      <c r="J33" s="140">
        <v>2205</v>
      </c>
      <c r="K33" s="114">
        <v>-15</v>
      </c>
      <c r="L33" s="116">
        <v>-0.68027210884353739</v>
      </c>
    </row>
    <row r="34" spans="1:12" s="110" customFormat="1" ht="15" customHeight="1" x14ac:dyDescent="0.2">
      <c r="A34" s="120"/>
      <c r="B34" s="119"/>
      <c r="C34" s="258" t="s">
        <v>107</v>
      </c>
      <c r="E34" s="113">
        <v>58.404558404558408</v>
      </c>
      <c r="F34" s="114">
        <v>3075</v>
      </c>
      <c r="G34" s="114">
        <v>3200</v>
      </c>
      <c r="H34" s="114">
        <v>3218</v>
      </c>
      <c r="I34" s="114">
        <v>3232</v>
      </c>
      <c r="J34" s="140">
        <v>3105</v>
      </c>
      <c r="K34" s="114">
        <v>-30</v>
      </c>
      <c r="L34" s="116">
        <v>-0.96618357487922701</v>
      </c>
    </row>
    <row r="35" spans="1:12" s="110" customFormat="1" ht="24" customHeight="1" x14ac:dyDescent="0.2">
      <c r="A35" s="604" t="s">
        <v>192</v>
      </c>
      <c r="B35" s="605"/>
      <c r="C35" s="605"/>
      <c r="D35" s="606"/>
      <c r="E35" s="113">
        <v>18.741562674920154</v>
      </c>
      <c r="F35" s="114">
        <v>5692</v>
      </c>
      <c r="G35" s="114">
        <v>6117</v>
      </c>
      <c r="H35" s="114">
        <v>6249</v>
      </c>
      <c r="I35" s="114">
        <v>6307</v>
      </c>
      <c r="J35" s="114">
        <v>6116</v>
      </c>
      <c r="K35" s="318">
        <v>-424</v>
      </c>
      <c r="L35" s="319">
        <v>-6.9326357096141269</v>
      </c>
    </row>
    <row r="36" spans="1:12" s="110" customFormat="1" ht="15" customHeight="1" x14ac:dyDescent="0.2">
      <c r="A36" s="120"/>
      <c r="B36" s="119"/>
      <c r="C36" s="258" t="s">
        <v>106</v>
      </c>
      <c r="E36" s="113">
        <v>40.354884047786364</v>
      </c>
      <c r="F36" s="114">
        <v>2297</v>
      </c>
      <c r="G36" s="114">
        <v>2481</v>
      </c>
      <c r="H36" s="114">
        <v>2601</v>
      </c>
      <c r="I36" s="114">
        <v>2575</v>
      </c>
      <c r="J36" s="114">
        <v>2521</v>
      </c>
      <c r="K36" s="318">
        <v>-224</v>
      </c>
      <c r="L36" s="116">
        <v>-8.8853629512098369</v>
      </c>
    </row>
    <row r="37" spans="1:12" s="110" customFormat="1" ht="15" customHeight="1" x14ac:dyDescent="0.2">
      <c r="A37" s="120"/>
      <c r="B37" s="119"/>
      <c r="C37" s="258" t="s">
        <v>107</v>
      </c>
      <c r="E37" s="113">
        <v>59.645115952213636</v>
      </c>
      <c r="F37" s="114">
        <v>3395</v>
      </c>
      <c r="G37" s="114">
        <v>3636</v>
      </c>
      <c r="H37" s="114">
        <v>3648</v>
      </c>
      <c r="I37" s="114">
        <v>3732</v>
      </c>
      <c r="J37" s="140">
        <v>3595</v>
      </c>
      <c r="K37" s="114">
        <v>-200</v>
      </c>
      <c r="L37" s="116">
        <v>-5.5632823365785811</v>
      </c>
    </row>
    <row r="38" spans="1:12" s="110" customFormat="1" ht="15" customHeight="1" x14ac:dyDescent="0.2">
      <c r="A38" s="120"/>
      <c r="B38" s="119" t="s">
        <v>328</v>
      </c>
      <c r="C38" s="258"/>
      <c r="E38" s="113">
        <v>59.286819663494782</v>
      </c>
      <c r="F38" s="114">
        <v>18006</v>
      </c>
      <c r="G38" s="114">
        <v>18761</v>
      </c>
      <c r="H38" s="114">
        <v>18969</v>
      </c>
      <c r="I38" s="114">
        <v>18962</v>
      </c>
      <c r="J38" s="140">
        <v>18715</v>
      </c>
      <c r="K38" s="114">
        <v>-709</v>
      </c>
      <c r="L38" s="116">
        <v>-3.7884050227090569</v>
      </c>
    </row>
    <row r="39" spans="1:12" s="110" customFormat="1" ht="15" customHeight="1" x14ac:dyDescent="0.2">
      <c r="A39" s="120"/>
      <c r="B39" s="119"/>
      <c r="C39" s="258" t="s">
        <v>106</v>
      </c>
      <c r="E39" s="113">
        <v>41.724980562034879</v>
      </c>
      <c r="F39" s="115">
        <v>7513</v>
      </c>
      <c r="G39" s="114">
        <v>7815</v>
      </c>
      <c r="H39" s="114">
        <v>7964</v>
      </c>
      <c r="I39" s="114">
        <v>7876</v>
      </c>
      <c r="J39" s="140">
        <v>7729</v>
      </c>
      <c r="K39" s="114">
        <v>-216</v>
      </c>
      <c r="L39" s="116">
        <v>-2.7946694268340018</v>
      </c>
    </row>
    <row r="40" spans="1:12" s="110" customFormat="1" ht="15" customHeight="1" x14ac:dyDescent="0.2">
      <c r="A40" s="120"/>
      <c r="B40" s="119"/>
      <c r="C40" s="258" t="s">
        <v>107</v>
      </c>
      <c r="E40" s="113">
        <v>58.275019437965121</v>
      </c>
      <c r="F40" s="115">
        <v>10493</v>
      </c>
      <c r="G40" s="114">
        <v>10946</v>
      </c>
      <c r="H40" s="114">
        <v>11005</v>
      </c>
      <c r="I40" s="114">
        <v>11086</v>
      </c>
      <c r="J40" s="140">
        <v>10986</v>
      </c>
      <c r="K40" s="114">
        <v>-493</v>
      </c>
      <c r="L40" s="116">
        <v>-4.4875295831057711</v>
      </c>
    </row>
    <row r="41" spans="1:12" s="110" customFormat="1" ht="15" customHeight="1" x14ac:dyDescent="0.2">
      <c r="A41" s="120"/>
      <c r="B41" s="320" t="s">
        <v>516</v>
      </c>
      <c r="C41" s="258"/>
      <c r="E41" s="113">
        <v>6.2823087814033123</v>
      </c>
      <c r="F41" s="115">
        <v>1908</v>
      </c>
      <c r="G41" s="114">
        <v>1955</v>
      </c>
      <c r="H41" s="114">
        <v>1953</v>
      </c>
      <c r="I41" s="114">
        <v>1923</v>
      </c>
      <c r="J41" s="140">
        <v>1884</v>
      </c>
      <c r="K41" s="114">
        <v>24</v>
      </c>
      <c r="L41" s="116">
        <v>1.2738853503184713</v>
      </c>
    </row>
    <row r="42" spans="1:12" s="110" customFormat="1" ht="15" customHeight="1" x14ac:dyDescent="0.2">
      <c r="A42" s="120"/>
      <c r="B42" s="119"/>
      <c r="C42" s="268" t="s">
        <v>106</v>
      </c>
      <c r="D42" s="182"/>
      <c r="E42" s="113">
        <v>47.484276729559745</v>
      </c>
      <c r="F42" s="115">
        <v>906</v>
      </c>
      <c r="G42" s="114">
        <v>916</v>
      </c>
      <c r="H42" s="114">
        <v>922</v>
      </c>
      <c r="I42" s="114">
        <v>909</v>
      </c>
      <c r="J42" s="140">
        <v>897</v>
      </c>
      <c r="K42" s="114">
        <v>9</v>
      </c>
      <c r="L42" s="116">
        <v>1.0033444816053512</v>
      </c>
    </row>
    <row r="43" spans="1:12" s="110" customFormat="1" ht="15" customHeight="1" x14ac:dyDescent="0.2">
      <c r="A43" s="120"/>
      <c r="B43" s="119"/>
      <c r="C43" s="268" t="s">
        <v>107</v>
      </c>
      <c r="D43" s="182"/>
      <c r="E43" s="113">
        <v>52.515723270440255</v>
      </c>
      <c r="F43" s="115">
        <v>1002</v>
      </c>
      <c r="G43" s="114">
        <v>1039</v>
      </c>
      <c r="H43" s="114">
        <v>1031</v>
      </c>
      <c r="I43" s="114">
        <v>1014</v>
      </c>
      <c r="J43" s="140">
        <v>987</v>
      </c>
      <c r="K43" s="114">
        <v>15</v>
      </c>
      <c r="L43" s="116">
        <v>1.5197568389057752</v>
      </c>
    </row>
    <row r="44" spans="1:12" s="110" customFormat="1" ht="15" customHeight="1" x14ac:dyDescent="0.2">
      <c r="A44" s="120"/>
      <c r="B44" s="119" t="s">
        <v>205</v>
      </c>
      <c r="C44" s="268"/>
      <c r="D44" s="182"/>
      <c r="E44" s="113">
        <v>15.689308880181752</v>
      </c>
      <c r="F44" s="115">
        <v>4765</v>
      </c>
      <c r="G44" s="114">
        <v>5006</v>
      </c>
      <c r="H44" s="114">
        <v>5143</v>
      </c>
      <c r="I44" s="114">
        <v>5153</v>
      </c>
      <c r="J44" s="140">
        <v>5140</v>
      </c>
      <c r="K44" s="114">
        <v>-375</v>
      </c>
      <c r="L44" s="116">
        <v>-7.2957198443579765</v>
      </c>
    </row>
    <row r="45" spans="1:12" s="110" customFormat="1" ht="15" customHeight="1" x14ac:dyDescent="0.2">
      <c r="A45" s="120"/>
      <c r="B45" s="119"/>
      <c r="C45" s="268" t="s">
        <v>106</v>
      </c>
      <c r="D45" s="182"/>
      <c r="E45" s="113">
        <v>32.381951731374606</v>
      </c>
      <c r="F45" s="115">
        <v>1543</v>
      </c>
      <c r="G45" s="114">
        <v>1600</v>
      </c>
      <c r="H45" s="114">
        <v>1632</v>
      </c>
      <c r="I45" s="114">
        <v>1622</v>
      </c>
      <c r="J45" s="140">
        <v>1638</v>
      </c>
      <c r="K45" s="114">
        <v>-95</v>
      </c>
      <c r="L45" s="116">
        <v>-5.7997557997557996</v>
      </c>
    </row>
    <row r="46" spans="1:12" s="110" customFormat="1" ht="15" customHeight="1" x14ac:dyDescent="0.2">
      <c r="A46" s="123"/>
      <c r="B46" s="124"/>
      <c r="C46" s="260" t="s">
        <v>107</v>
      </c>
      <c r="D46" s="261"/>
      <c r="E46" s="125">
        <v>67.618048268625387</v>
      </c>
      <c r="F46" s="143">
        <v>3222</v>
      </c>
      <c r="G46" s="144">
        <v>3406</v>
      </c>
      <c r="H46" s="144">
        <v>3511</v>
      </c>
      <c r="I46" s="144">
        <v>3531</v>
      </c>
      <c r="J46" s="145">
        <v>3502</v>
      </c>
      <c r="K46" s="144">
        <v>-280</v>
      </c>
      <c r="L46" s="146">
        <v>-7.9954311821816102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30371</v>
      </c>
      <c r="E11" s="114">
        <v>31839</v>
      </c>
      <c r="F11" s="114">
        <v>32314</v>
      </c>
      <c r="G11" s="114">
        <v>32345</v>
      </c>
      <c r="H11" s="140">
        <v>31855</v>
      </c>
      <c r="I11" s="115">
        <v>-1484</v>
      </c>
      <c r="J11" s="116">
        <v>-4.658609323497096</v>
      </c>
    </row>
    <row r="12" spans="1:15" s="110" customFormat="1" ht="24.95" customHeight="1" x14ac:dyDescent="0.2">
      <c r="A12" s="193" t="s">
        <v>132</v>
      </c>
      <c r="B12" s="194" t="s">
        <v>133</v>
      </c>
      <c r="C12" s="113">
        <v>1.9064238912120115</v>
      </c>
      <c r="D12" s="115">
        <v>579</v>
      </c>
      <c r="E12" s="114">
        <v>601</v>
      </c>
      <c r="F12" s="114">
        <v>629</v>
      </c>
      <c r="G12" s="114">
        <v>610</v>
      </c>
      <c r="H12" s="140">
        <v>602</v>
      </c>
      <c r="I12" s="115">
        <v>-23</v>
      </c>
      <c r="J12" s="116">
        <v>-3.8205980066445182</v>
      </c>
    </row>
    <row r="13" spans="1:15" s="110" customFormat="1" ht="24.95" customHeight="1" x14ac:dyDescent="0.2">
      <c r="A13" s="193" t="s">
        <v>134</v>
      </c>
      <c r="B13" s="199" t="s">
        <v>214</v>
      </c>
      <c r="C13" s="113">
        <v>0.58279279575911236</v>
      </c>
      <c r="D13" s="115">
        <v>177</v>
      </c>
      <c r="E13" s="114">
        <v>179</v>
      </c>
      <c r="F13" s="114">
        <v>172</v>
      </c>
      <c r="G13" s="114">
        <v>164</v>
      </c>
      <c r="H13" s="140">
        <v>160</v>
      </c>
      <c r="I13" s="115">
        <v>17</v>
      </c>
      <c r="J13" s="116">
        <v>10.625</v>
      </c>
    </row>
    <row r="14" spans="1:15" s="287" customFormat="1" ht="24.95" customHeight="1" x14ac:dyDescent="0.2">
      <c r="A14" s="193" t="s">
        <v>215</v>
      </c>
      <c r="B14" s="199" t="s">
        <v>137</v>
      </c>
      <c r="C14" s="113">
        <v>12.907049487998419</v>
      </c>
      <c r="D14" s="115">
        <v>3920</v>
      </c>
      <c r="E14" s="114">
        <v>4394</v>
      </c>
      <c r="F14" s="114">
        <v>4524</v>
      </c>
      <c r="G14" s="114">
        <v>4573</v>
      </c>
      <c r="H14" s="140">
        <v>4570</v>
      </c>
      <c r="I14" s="115">
        <v>-650</v>
      </c>
      <c r="J14" s="116">
        <v>-14.223194748358862</v>
      </c>
      <c r="K14" s="110"/>
      <c r="L14" s="110"/>
      <c r="M14" s="110"/>
      <c r="N14" s="110"/>
      <c r="O14" s="110"/>
    </row>
    <row r="15" spans="1:15" s="110" customFormat="1" ht="24.95" customHeight="1" x14ac:dyDescent="0.2">
      <c r="A15" s="193" t="s">
        <v>216</v>
      </c>
      <c r="B15" s="199" t="s">
        <v>217</v>
      </c>
      <c r="C15" s="113">
        <v>4.9389219979585786</v>
      </c>
      <c r="D15" s="115">
        <v>1500</v>
      </c>
      <c r="E15" s="114">
        <v>1831</v>
      </c>
      <c r="F15" s="114">
        <v>1856</v>
      </c>
      <c r="G15" s="114">
        <v>1857</v>
      </c>
      <c r="H15" s="140">
        <v>1843</v>
      </c>
      <c r="I15" s="115">
        <v>-343</v>
      </c>
      <c r="J15" s="116">
        <v>-18.61096039066739</v>
      </c>
    </row>
    <row r="16" spans="1:15" s="287" customFormat="1" ht="24.95" customHeight="1" x14ac:dyDescent="0.2">
      <c r="A16" s="193" t="s">
        <v>218</v>
      </c>
      <c r="B16" s="199" t="s">
        <v>141</v>
      </c>
      <c r="C16" s="113">
        <v>5.7423199762931745</v>
      </c>
      <c r="D16" s="115">
        <v>1744</v>
      </c>
      <c r="E16" s="114">
        <v>1835</v>
      </c>
      <c r="F16" s="114">
        <v>1918</v>
      </c>
      <c r="G16" s="114">
        <v>1973</v>
      </c>
      <c r="H16" s="140">
        <v>1988</v>
      </c>
      <c r="I16" s="115">
        <v>-244</v>
      </c>
      <c r="J16" s="116">
        <v>-12.273641851106639</v>
      </c>
      <c r="K16" s="110"/>
      <c r="L16" s="110"/>
      <c r="M16" s="110"/>
      <c r="N16" s="110"/>
      <c r="O16" s="110"/>
    </row>
    <row r="17" spans="1:15" s="110" customFormat="1" ht="24.95" customHeight="1" x14ac:dyDescent="0.2">
      <c r="A17" s="193" t="s">
        <v>142</v>
      </c>
      <c r="B17" s="199" t="s">
        <v>220</v>
      </c>
      <c r="C17" s="113">
        <v>2.2258075137466662</v>
      </c>
      <c r="D17" s="115">
        <v>676</v>
      </c>
      <c r="E17" s="114">
        <v>728</v>
      </c>
      <c r="F17" s="114">
        <v>750</v>
      </c>
      <c r="G17" s="114">
        <v>743</v>
      </c>
      <c r="H17" s="140">
        <v>739</v>
      </c>
      <c r="I17" s="115">
        <v>-63</v>
      </c>
      <c r="J17" s="116">
        <v>-8.5250338294993231</v>
      </c>
    </row>
    <row r="18" spans="1:15" s="287" customFormat="1" ht="24.95" customHeight="1" x14ac:dyDescent="0.2">
      <c r="A18" s="201" t="s">
        <v>144</v>
      </c>
      <c r="B18" s="202" t="s">
        <v>145</v>
      </c>
      <c r="C18" s="113">
        <v>6.0419479108359946</v>
      </c>
      <c r="D18" s="115">
        <v>1835</v>
      </c>
      <c r="E18" s="114">
        <v>1840</v>
      </c>
      <c r="F18" s="114">
        <v>1815</v>
      </c>
      <c r="G18" s="114">
        <v>1829</v>
      </c>
      <c r="H18" s="140">
        <v>1784</v>
      </c>
      <c r="I18" s="115">
        <v>51</v>
      </c>
      <c r="J18" s="116">
        <v>2.8587443946188342</v>
      </c>
      <c r="K18" s="110"/>
      <c r="L18" s="110"/>
      <c r="M18" s="110"/>
      <c r="N18" s="110"/>
      <c r="O18" s="110"/>
    </row>
    <row r="19" spans="1:15" s="110" customFormat="1" ht="24.95" customHeight="1" x14ac:dyDescent="0.2">
      <c r="A19" s="193" t="s">
        <v>146</v>
      </c>
      <c r="B19" s="199" t="s">
        <v>147</v>
      </c>
      <c r="C19" s="113">
        <v>15.972473741398044</v>
      </c>
      <c r="D19" s="115">
        <v>4851</v>
      </c>
      <c r="E19" s="114">
        <v>4974</v>
      </c>
      <c r="F19" s="114">
        <v>5008</v>
      </c>
      <c r="G19" s="114">
        <v>4977</v>
      </c>
      <c r="H19" s="140">
        <v>4912</v>
      </c>
      <c r="I19" s="115">
        <v>-61</v>
      </c>
      <c r="J19" s="116">
        <v>-1.24185667752443</v>
      </c>
    </row>
    <row r="20" spans="1:15" s="287" customFormat="1" ht="24.95" customHeight="1" x14ac:dyDescent="0.2">
      <c r="A20" s="193" t="s">
        <v>148</v>
      </c>
      <c r="B20" s="199" t="s">
        <v>149</v>
      </c>
      <c r="C20" s="113">
        <v>4.2474729182443776</v>
      </c>
      <c r="D20" s="115">
        <v>1290</v>
      </c>
      <c r="E20" s="114">
        <v>1337</v>
      </c>
      <c r="F20" s="114">
        <v>1349</v>
      </c>
      <c r="G20" s="114">
        <v>1376</v>
      </c>
      <c r="H20" s="140">
        <v>1368</v>
      </c>
      <c r="I20" s="115">
        <v>-78</v>
      </c>
      <c r="J20" s="116">
        <v>-5.7017543859649127</v>
      </c>
      <c r="K20" s="110"/>
      <c r="L20" s="110"/>
      <c r="M20" s="110"/>
      <c r="N20" s="110"/>
      <c r="O20" s="110"/>
    </row>
    <row r="21" spans="1:15" s="110" customFormat="1" ht="24.95" customHeight="1" x14ac:dyDescent="0.2">
      <c r="A21" s="201" t="s">
        <v>150</v>
      </c>
      <c r="B21" s="202" t="s">
        <v>151</v>
      </c>
      <c r="C21" s="113">
        <v>12.620592012116822</v>
      </c>
      <c r="D21" s="115">
        <v>3833</v>
      </c>
      <c r="E21" s="114">
        <v>4239</v>
      </c>
      <c r="F21" s="114">
        <v>4467</v>
      </c>
      <c r="G21" s="114">
        <v>4411</v>
      </c>
      <c r="H21" s="140">
        <v>4194</v>
      </c>
      <c r="I21" s="115">
        <v>-361</v>
      </c>
      <c r="J21" s="116">
        <v>-8.6075345731998087</v>
      </c>
    </row>
    <row r="22" spans="1:15" s="110" customFormat="1" ht="24.95" customHeight="1" x14ac:dyDescent="0.2">
      <c r="A22" s="201" t="s">
        <v>152</v>
      </c>
      <c r="B22" s="199" t="s">
        <v>153</v>
      </c>
      <c r="C22" s="113">
        <v>1.488261828718185</v>
      </c>
      <c r="D22" s="115">
        <v>452</v>
      </c>
      <c r="E22" s="114">
        <v>458</v>
      </c>
      <c r="F22" s="114">
        <v>461</v>
      </c>
      <c r="G22" s="114">
        <v>463</v>
      </c>
      <c r="H22" s="140">
        <v>470</v>
      </c>
      <c r="I22" s="115">
        <v>-18</v>
      </c>
      <c r="J22" s="116">
        <v>-3.8297872340425534</v>
      </c>
    </row>
    <row r="23" spans="1:15" s="110" customFormat="1" ht="24.95" customHeight="1" x14ac:dyDescent="0.2">
      <c r="A23" s="193" t="s">
        <v>154</v>
      </c>
      <c r="B23" s="199" t="s">
        <v>155</v>
      </c>
      <c r="C23" s="113">
        <v>0.96473609693457574</v>
      </c>
      <c r="D23" s="115">
        <v>293</v>
      </c>
      <c r="E23" s="114">
        <v>292</v>
      </c>
      <c r="F23" s="114">
        <v>278</v>
      </c>
      <c r="G23" s="114">
        <v>291</v>
      </c>
      <c r="H23" s="140">
        <v>290</v>
      </c>
      <c r="I23" s="115">
        <v>3</v>
      </c>
      <c r="J23" s="116">
        <v>1.0344827586206897</v>
      </c>
    </row>
    <row r="24" spans="1:15" s="110" customFormat="1" ht="24.95" customHeight="1" x14ac:dyDescent="0.2">
      <c r="A24" s="193" t="s">
        <v>156</v>
      </c>
      <c r="B24" s="199" t="s">
        <v>221</v>
      </c>
      <c r="C24" s="113">
        <v>7.6487438675051855</v>
      </c>
      <c r="D24" s="115">
        <v>2323</v>
      </c>
      <c r="E24" s="114">
        <v>2406</v>
      </c>
      <c r="F24" s="114">
        <v>2406</v>
      </c>
      <c r="G24" s="114">
        <v>2437</v>
      </c>
      <c r="H24" s="140">
        <v>2418</v>
      </c>
      <c r="I24" s="115">
        <v>-95</v>
      </c>
      <c r="J24" s="116">
        <v>-3.9288668320926385</v>
      </c>
    </row>
    <row r="25" spans="1:15" s="110" customFormat="1" ht="24.95" customHeight="1" x14ac:dyDescent="0.2">
      <c r="A25" s="193" t="s">
        <v>222</v>
      </c>
      <c r="B25" s="204" t="s">
        <v>159</v>
      </c>
      <c r="C25" s="113">
        <v>11.698659905831221</v>
      </c>
      <c r="D25" s="115">
        <v>3553</v>
      </c>
      <c r="E25" s="114">
        <v>3563</v>
      </c>
      <c r="F25" s="114">
        <v>3680</v>
      </c>
      <c r="G25" s="114">
        <v>3617</v>
      </c>
      <c r="H25" s="140">
        <v>3606</v>
      </c>
      <c r="I25" s="115">
        <v>-53</v>
      </c>
      <c r="J25" s="116">
        <v>-1.4697726012201886</v>
      </c>
    </row>
    <row r="26" spans="1:15" s="110" customFormat="1" ht="24.95" customHeight="1" x14ac:dyDescent="0.2">
      <c r="A26" s="201">
        <v>782.78300000000002</v>
      </c>
      <c r="B26" s="203" t="s">
        <v>160</v>
      </c>
      <c r="C26" s="113">
        <v>0.24694609989792896</v>
      </c>
      <c r="D26" s="115">
        <v>75</v>
      </c>
      <c r="E26" s="114">
        <v>84</v>
      </c>
      <c r="F26" s="114">
        <v>91</v>
      </c>
      <c r="G26" s="114">
        <v>83</v>
      </c>
      <c r="H26" s="140">
        <v>95</v>
      </c>
      <c r="I26" s="115">
        <v>-20</v>
      </c>
      <c r="J26" s="116">
        <v>-21.05263157894737</v>
      </c>
    </row>
    <row r="27" spans="1:15" s="110" customFormat="1" ht="24.95" customHeight="1" x14ac:dyDescent="0.2">
      <c r="A27" s="193" t="s">
        <v>161</v>
      </c>
      <c r="B27" s="199" t="s">
        <v>162</v>
      </c>
      <c r="C27" s="113">
        <v>3.0818873267261533</v>
      </c>
      <c r="D27" s="115">
        <v>936</v>
      </c>
      <c r="E27" s="114">
        <v>942</v>
      </c>
      <c r="F27" s="114">
        <v>954</v>
      </c>
      <c r="G27" s="114">
        <v>982</v>
      </c>
      <c r="H27" s="140">
        <v>959</v>
      </c>
      <c r="I27" s="115">
        <v>-23</v>
      </c>
      <c r="J27" s="116">
        <v>-2.3983315954118876</v>
      </c>
    </row>
    <row r="28" spans="1:15" s="110" customFormat="1" ht="24.95" customHeight="1" x14ac:dyDescent="0.2">
      <c r="A28" s="193" t="s">
        <v>163</v>
      </c>
      <c r="B28" s="199" t="s">
        <v>164</v>
      </c>
      <c r="C28" s="113">
        <v>1.2511935728161734</v>
      </c>
      <c r="D28" s="115">
        <v>380</v>
      </c>
      <c r="E28" s="114">
        <v>378</v>
      </c>
      <c r="F28" s="114">
        <v>368</v>
      </c>
      <c r="G28" s="114">
        <v>366</v>
      </c>
      <c r="H28" s="140">
        <v>353</v>
      </c>
      <c r="I28" s="115">
        <v>27</v>
      </c>
      <c r="J28" s="116">
        <v>7.6487252124645888</v>
      </c>
    </row>
    <row r="29" spans="1:15" s="110" customFormat="1" ht="24.95" customHeight="1" x14ac:dyDescent="0.2">
      <c r="A29" s="193">
        <v>86</v>
      </c>
      <c r="B29" s="199" t="s">
        <v>165</v>
      </c>
      <c r="C29" s="113">
        <v>5.5711040136972771</v>
      </c>
      <c r="D29" s="115">
        <v>1692</v>
      </c>
      <c r="E29" s="114">
        <v>1726</v>
      </c>
      <c r="F29" s="114">
        <v>1720</v>
      </c>
      <c r="G29" s="114">
        <v>1720</v>
      </c>
      <c r="H29" s="140">
        <v>1733</v>
      </c>
      <c r="I29" s="115">
        <v>-41</v>
      </c>
      <c r="J29" s="116">
        <v>-2.3658395845354874</v>
      </c>
    </row>
    <row r="30" spans="1:15" s="110" customFormat="1" ht="24.95" customHeight="1" x14ac:dyDescent="0.2">
      <c r="A30" s="193">
        <v>87.88</v>
      </c>
      <c r="B30" s="204" t="s">
        <v>166</v>
      </c>
      <c r="C30" s="113">
        <v>3.3321260412893881</v>
      </c>
      <c r="D30" s="115">
        <v>1012</v>
      </c>
      <c r="E30" s="114">
        <v>1079</v>
      </c>
      <c r="F30" s="114">
        <v>1066</v>
      </c>
      <c r="G30" s="114">
        <v>1070</v>
      </c>
      <c r="H30" s="140">
        <v>1095</v>
      </c>
      <c r="I30" s="115">
        <v>-83</v>
      </c>
      <c r="J30" s="116">
        <v>-7.5799086757990866</v>
      </c>
    </row>
    <row r="31" spans="1:15" s="110" customFormat="1" ht="24.95" customHeight="1" x14ac:dyDescent="0.2">
      <c r="A31" s="193" t="s">
        <v>167</v>
      </c>
      <c r="B31" s="199" t="s">
        <v>168</v>
      </c>
      <c r="C31" s="113">
        <v>10.437588489019131</v>
      </c>
      <c r="D31" s="115">
        <v>3170</v>
      </c>
      <c r="E31" s="114">
        <v>3347</v>
      </c>
      <c r="F31" s="114">
        <v>3326</v>
      </c>
      <c r="G31" s="114">
        <v>3376</v>
      </c>
      <c r="H31" s="140">
        <v>3246</v>
      </c>
      <c r="I31" s="115">
        <v>-76</v>
      </c>
      <c r="J31" s="116">
        <v>-2.3413431916204561</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1.9064238912120115</v>
      </c>
      <c r="D34" s="115">
        <v>579</v>
      </c>
      <c r="E34" s="114">
        <v>601</v>
      </c>
      <c r="F34" s="114">
        <v>629</v>
      </c>
      <c r="G34" s="114">
        <v>610</v>
      </c>
      <c r="H34" s="140">
        <v>602</v>
      </c>
      <c r="I34" s="115">
        <v>-23</v>
      </c>
      <c r="J34" s="116">
        <v>-3.8205980066445182</v>
      </c>
    </row>
    <row r="35" spans="1:10" s="110" customFormat="1" ht="24.95" customHeight="1" x14ac:dyDescent="0.2">
      <c r="A35" s="292" t="s">
        <v>171</v>
      </c>
      <c r="B35" s="293" t="s">
        <v>172</v>
      </c>
      <c r="C35" s="113">
        <v>19.531790194593526</v>
      </c>
      <c r="D35" s="115">
        <v>5932</v>
      </c>
      <c r="E35" s="114">
        <v>6413</v>
      </c>
      <c r="F35" s="114">
        <v>6511</v>
      </c>
      <c r="G35" s="114">
        <v>6566</v>
      </c>
      <c r="H35" s="140">
        <v>6514</v>
      </c>
      <c r="I35" s="115">
        <v>-582</v>
      </c>
      <c r="J35" s="116">
        <v>-8.9346023948418782</v>
      </c>
    </row>
    <row r="36" spans="1:10" s="110" customFormat="1" ht="24.95" customHeight="1" x14ac:dyDescent="0.2">
      <c r="A36" s="294" t="s">
        <v>173</v>
      </c>
      <c r="B36" s="295" t="s">
        <v>174</v>
      </c>
      <c r="C36" s="125">
        <v>78.561785914194459</v>
      </c>
      <c r="D36" s="143">
        <v>23860</v>
      </c>
      <c r="E36" s="144">
        <v>24825</v>
      </c>
      <c r="F36" s="144">
        <v>25174</v>
      </c>
      <c r="G36" s="144">
        <v>25169</v>
      </c>
      <c r="H36" s="145">
        <v>24739</v>
      </c>
      <c r="I36" s="143">
        <v>-879</v>
      </c>
      <c r="J36" s="146">
        <v>-3.5530943045393912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30371</v>
      </c>
      <c r="F11" s="264">
        <v>31839</v>
      </c>
      <c r="G11" s="264">
        <v>32314</v>
      </c>
      <c r="H11" s="264">
        <v>32345</v>
      </c>
      <c r="I11" s="265">
        <v>31855</v>
      </c>
      <c r="J11" s="263">
        <v>-1484</v>
      </c>
      <c r="K11" s="266">
        <v>-4.658609323497096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42.293635375851963</v>
      </c>
      <c r="E13" s="115">
        <v>12845</v>
      </c>
      <c r="F13" s="114">
        <v>13666</v>
      </c>
      <c r="G13" s="114">
        <v>13964</v>
      </c>
      <c r="H13" s="114">
        <v>13897</v>
      </c>
      <c r="I13" s="140">
        <v>13668</v>
      </c>
      <c r="J13" s="115">
        <v>-823</v>
      </c>
      <c r="K13" s="116">
        <v>-6.0213637693883522</v>
      </c>
    </row>
    <row r="14" spans="1:15" ht="15.95" customHeight="1" x14ac:dyDescent="0.2">
      <c r="A14" s="306" t="s">
        <v>230</v>
      </c>
      <c r="B14" s="307"/>
      <c r="C14" s="308"/>
      <c r="D14" s="113">
        <v>46.422574166145338</v>
      </c>
      <c r="E14" s="115">
        <v>14099</v>
      </c>
      <c r="F14" s="114">
        <v>14609</v>
      </c>
      <c r="G14" s="114">
        <v>14818</v>
      </c>
      <c r="H14" s="114">
        <v>14869</v>
      </c>
      <c r="I14" s="140">
        <v>14659</v>
      </c>
      <c r="J14" s="115">
        <v>-560</v>
      </c>
      <c r="K14" s="116">
        <v>-3.8201787297905723</v>
      </c>
    </row>
    <row r="15" spans="1:15" ht="15.95" customHeight="1" x14ac:dyDescent="0.2">
      <c r="A15" s="306" t="s">
        <v>231</v>
      </c>
      <c r="B15" s="307"/>
      <c r="C15" s="308"/>
      <c r="D15" s="113">
        <v>5.6303710776727796</v>
      </c>
      <c r="E15" s="115">
        <v>1710</v>
      </c>
      <c r="F15" s="114">
        <v>1761</v>
      </c>
      <c r="G15" s="114">
        <v>1758</v>
      </c>
      <c r="H15" s="114">
        <v>1774</v>
      </c>
      <c r="I15" s="140">
        <v>1763</v>
      </c>
      <c r="J15" s="115">
        <v>-53</v>
      </c>
      <c r="K15" s="116">
        <v>-3.0062393647192285</v>
      </c>
    </row>
    <row r="16" spans="1:15" ht="15.95" customHeight="1" x14ac:dyDescent="0.2">
      <c r="A16" s="306" t="s">
        <v>232</v>
      </c>
      <c r="B16" s="307"/>
      <c r="C16" s="308"/>
      <c r="D16" s="113">
        <v>1.9525204965262914</v>
      </c>
      <c r="E16" s="115">
        <v>593</v>
      </c>
      <c r="F16" s="114">
        <v>606</v>
      </c>
      <c r="G16" s="114">
        <v>595</v>
      </c>
      <c r="H16" s="114">
        <v>600</v>
      </c>
      <c r="I16" s="140">
        <v>606</v>
      </c>
      <c r="J16" s="115">
        <v>-13</v>
      </c>
      <c r="K16" s="116">
        <v>-2.1452145214521452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1.6989891672977511</v>
      </c>
      <c r="E18" s="115">
        <v>516</v>
      </c>
      <c r="F18" s="114">
        <v>517</v>
      </c>
      <c r="G18" s="114">
        <v>530</v>
      </c>
      <c r="H18" s="114">
        <v>510</v>
      </c>
      <c r="I18" s="140">
        <v>510</v>
      </c>
      <c r="J18" s="115">
        <v>6</v>
      </c>
      <c r="K18" s="116">
        <v>1.1764705882352942</v>
      </c>
    </row>
    <row r="19" spans="1:11" ht="14.1" customHeight="1" x14ac:dyDescent="0.2">
      <c r="A19" s="306" t="s">
        <v>235</v>
      </c>
      <c r="B19" s="307" t="s">
        <v>236</v>
      </c>
      <c r="C19" s="308"/>
      <c r="D19" s="113">
        <v>1.3236310954528991</v>
      </c>
      <c r="E19" s="115">
        <v>402</v>
      </c>
      <c r="F19" s="114">
        <v>413</v>
      </c>
      <c r="G19" s="114">
        <v>420</v>
      </c>
      <c r="H19" s="114">
        <v>405</v>
      </c>
      <c r="I19" s="140">
        <v>403</v>
      </c>
      <c r="J19" s="115">
        <v>-1</v>
      </c>
      <c r="K19" s="116">
        <v>-0.24813895781637718</v>
      </c>
    </row>
    <row r="20" spans="1:11" ht="14.1" customHeight="1" x14ac:dyDescent="0.2">
      <c r="A20" s="306">
        <v>12</v>
      </c>
      <c r="B20" s="307" t="s">
        <v>237</v>
      </c>
      <c r="C20" s="308"/>
      <c r="D20" s="113">
        <v>1.2446083434855619</v>
      </c>
      <c r="E20" s="115">
        <v>378</v>
      </c>
      <c r="F20" s="114">
        <v>367</v>
      </c>
      <c r="G20" s="114">
        <v>387</v>
      </c>
      <c r="H20" s="114">
        <v>379</v>
      </c>
      <c r="I20" s="140">
        <v>373</v>
      </c>
      <c r="J20" s="115">
        <v>5</v>
      </c>
      <c r="K20" s="116">
        <v>1.3404825737265416</v>
      </c>
    </row>
    <row r="21" spans="1:11" ht="14.1" customHeight="1" x14ac:dyDescent="0.2">
      <c r="A21" s="306">
        <v>21</v>
      </c>
      <c r="B21" s="307" t="s">
        <v>238</v>
      </c>
      <c r="C21" s="308"/>
      <c r="D21" s="113">
        <v>0.19755687991834317</v>
      </c>
      <c r="E21" s="115">
        <v>60</v>
      </c>
      <c r="F21" s="114">
        <v>64</v>
      </c>
      <c r="G21" s="114">
        <v>63</v>
      </c>
      <c r="H21" s="114">
        <v>55</v>
      </c>
      <c r="I21" s="140">
        <v>49</v>
      </c>
      <c r="J21" s="115">
        <v>11</v>
      </c>
      <c r="K21" s="116">
        <v>22.448979591836736</v>
      </c>
    </row>
    <row r="22" spans="1:11" ht="14.1" customHeight="1" x14ac:dyDescent="0.2">
      <c r="A22" s="306">
        <v>22</v>
      </c>
      <c r="B22" s="307" t="s">
        <v>239</v>
      </c>
      <c r="C22" s="308"/>
      <c r="D22" s="113">
        <v>1.4717987553916565</v>
      </c>
      <c r="E22" s="115">
        <v>447</v>
      </c>
      <c r="F22" s="114">
        <v>482</v>
      </c>
      <c r="G22" s="114">
        <v>482</v>
      </c>
      <c r="H22" s="114">
        <v>490</v>
      </c>
      <c r="I22" s="140">
        <v>503</v>
      </c>
      <c r="J22" s="115">
        <v>-56</v>
      </c>
      <c r="K22" s="116">
        <v>-11.133200795228628</v>
      </c>
    </row>
    <row r="23" spans="1:11" ht="14.1" customHeight="1" x14ac:dyDescent="0.2">
      <c r="A23" s="306">
        <v>23</v>
      </c>
      <c r="B23" s="307" t="s">
        <v>240</v>
      </c>
      <c r="C23" s="308"/>
      <c r="D23" s="113">
        <v>0.61901155707747524</v>
      </c>
      <c r="E23" s="115">
        <v>188</v>
      </c>
      <c r="F23" s="114">
        <v>185</v>
      </c>
      <c r="G23" s="114">
        <v>191</v>
      </c>
      <c r="H23" s="114">
        <v>190</v>
      </c>
      <c r="I23" s="140">
        <v>192</v>
      </c>
      <c r="J23" s="115">
        <v>-4</v>
      </c>
      <c r="K23" s="116">
        <v>-2.0833333333333335</v>
      </c>
    </row>
    <row r="24" spans="1:11" ht="14.1" customHeight="1" x14ac:dyDescent="0.2">
      <c r="A24" s="306">
        <v>24</v>
      </c>
      <c r="B24" s="307" t="s">
        <v>241</v>
      </c>
      <c r="C24" s="308"/>
      <c r="D24" s="113">
        <v>2.1336143031181063</v>
      </c>
      <c r="E24" s="115">
        <v>648</v>
      </c>
      <c r="F24" s="114">
        <v>702</v>
      </c>
      <c r="G24" s="114">
        <v>772</v>
      </c>
      <c r="H24" s="114">
        <v>815</v>
      </c>
      <c r="I24" s="140">
        <v>823</v>
      </c>
      <c r="J24" s="115">
        <v>-175</v>
      </c>
      <c r="K24" s="116">
        <v>-21.263669501822601</v>
      </c>
    </row>
    <row r="25" spans="1:11" ht="14.1" customHeight="1" x14ac:dyDescent="0.2">
      <c r="A25" s="306">
        <v>25</v>
      </c>
      <c r="B25" s="307" t="s">
        <v>242</v>
      </c>
      <c r="C25" s="308"/>
      <c r="D25" s="113">
        <v>2.4727536136445951</v>
      </c>
      <c r="E25" s="115">
        <v>751</v>
      </c>
      <c r="F25" s="114">
        <v>770</v>
      </c>
      <c r="G25" s="114">
        <v>773</v>
      </c>
      <c r="H25" s="114">
        <v>799</v>
      </c>
      <c r="I25" s="140">
        <v>817</v>
      </c>
      <c r="J25" s="115">
        <v>-66</v>
      </c>
      <c r="K25" s="116">
        <v>-8.0783353733170138</v>
      </c>
    </row>
    <row r="26" spans="1:11" ht="14.1" customHeight="1" x14ac:dyDescent="0.2">
      <c r="A26" s="306">
        <v>26</v>
      </c>
      <c r="B26" s="307" t="s">
        <v>243</v>
      </c>
      <c r="C26" s="308"/>
      <c r="D26" s="113">
        <v>1.3697277007671793</v>
      </c>
      <c r="E26" s="115">
        <v>416</v>
      </c>
      <c r="F26" s="114">
        <v>433</v>
      </c>
      <c r="G26" s="114">
        <v>432</v>
      </c>
      <c r="H26" s="114">
        <v>426</v>
      </c>
      <c r="I26" s="140">
        <v>432</v>
      </c>
      <c r="J26" s="115">
        <v>-16</v>
      </c>
      <c r="K26" s="116">
        <v>-3.7037037037037037</v>
      </c>
    </row>
    <row r="27" spans="1:11" ht="14.1" customHeight="1" x14ac:dyDescent="0.2">
      <c r="A27" s="306">
        <v>27</v>
      </c>
      <c r="B27" s="307" t="s">
        <v>244</v>
      </c>
      <c r="C27" s="308"/>
      <c r="D27" s="113">
        <v>0.55974449310197227</v>
      </c>
      <c r="E27" s="115">
        <v>170</v>
      </c>
      <c r="F27" s="114">
        <v>180</v>
      </c>
      <c r="G27" s="114">
        <v>176</v>
      </c>
      <c r="H27" s="114">
        <v>184</v>
      </c>
      <c r="I27" s="140">
        <v>188</v>
      </c>
      <c r="J27" s="115">
        <v>-18</v>
      </c>
      <c r="K27" s="116">
        <v>-9.5744680851063837</v>
      </c>
    </row>
    <row r="28" spans="1:11" ht="14.1" customHeight="1" x14ac:dyDescent="0.2">
      <c r="A28" s="306">
        <v>28</v>
      </c>
      <c r="B28" s="307" t="s">
        <v>245</v>
      </c>
      <c r="C28" s="308"/>
      <c r="D28" s="113">
        <v>0.35230976918771195</v>
      </c>
      <c r="E28" s="115">
        <v>107</v>
      </c>
      <c r="F28" s="114">
        <v>111</v>
      </c>
      <c r="G28" s="114">
        <v>118</v>
      </c>
      <c r="H28" s="114">
        <v>123</v>
      </c>
      <c r="I28" s="140">
        <v>114</v>
      </c>
      <c r="J28" s="115">
        <v>-7</v>
      </c>
      <c r="K28" s="116">
        <v>-6.1403508771929829</v>
      </c>
    </row>
    <row r="29" spans="1:11" ht="14.1" customHeight="1" x14ac:dyDescent="0.2">
      <c r="A29" s="306">
        <v>29</v>
      </c>
      <c r="B29" s="307" t="s">
        <v>246</v>
      </c>
      <c r="C29" s="308"/>
      <c r="D29" s="113">
        <v>3.7305324157913797</v>
      </c>
      <c r="E29" s="115">
        <v>1133</v>
      </c>
      <c r="F29" s="114">
        <v>1251</v>
      </c>
      <c r="G29" s="114">
        <v>1269</v>
      </c>
      <c r="H29" s="114">
        <v>1275</v>
      </c>
      <c r="I29" s="140">
        <v>1227</v>
      </c>
      <c r="J29" s="115">
        <v>-94</v>
      </c>
      <c r="K29" s="116">
        <v>-7.6609616951915243</v>
      </c>
    </row>
    <row r="30" spans="1:11" ht="14.1" customHeight="1" x14ac:dyDescent="0.2">
      <c r="A30" s="306" t="s">
        <v>247</v>
      </c>
      <c r="B30" s="307" t="s">
        <v>248</v>
      </c>
      <c r="C30" s="308"/>
      <c r="D30" s="113">
        <v>0.82973889565704129</v>
      </c>
      <c r="E30" s="115">
        <v>252</v>
      </c>
      <c r="F30" s="114">
        <v>242</v>
      </c>
      <c r="G30" s="114">
        <v>258</v>
      </c>
      <c r="H30" s="114">
        <v>254</v>
      </c>
      <c r="I30" s="140">
        <v>244</v>
      </c>
      <c r="J30" s="115">
        <v>8</v>
      </c>
      <c r="K30" s="116">
        <v>3.278688524590164</v>
      </c>
    </row>
    <row r="31" spans="1:11" ht="14.1" customHeight="1" x14ac:dyDescent="0.2">
      <c r="A31" s="306" t="s">
        <v>249</v>
      </c>
      <c r="B31" s="307" t="s">
        <v>250</v>
      </c>
      <c r="C31" s="308"/>
      <c r="D31" s="113">
        <v>2.8744526028118931</v>
      </c>
      <c r="E31" s="115">
        <v>873</v>
      </c>
      <c r="F31" s="114">
        <v>1001</v>
      </c>
      <c r="G31" s="114">
        <v>1002</v>
      </c>
      <c r="H31" s="114">
        <v>1014</v>
      </c>
      <c r="I31" s="140">
        <v>976</v>
      </c>
      <c r="J31" s="115">
        <v>-103</v>
      </c>
      <c r="K31" s="116">
        <v>-10.553278688524591</v>
      </c>
    </row>
    <row r="32" spans="1:11" ht="14.1" customHeight="1" x14ac:dyDescent="0.2">
      <c r="A32" s="306">
        <v>31</v>
      </c>
      <c r="B32" s="307" t="s">
        <v>251</v>
      </c>
      <c r="C32" s="308"/>
      <c r="D32" s="113">
        <v>0.14158243060814593</v>
      </c>
      <c r="E32" s="115">
        <v>43</v>
      </c>
      <c r="F32" s="114">
        <v>44</v>
      </c>
      <c r="G32" s="114">
        <v>45</v>
      </c>
      <c r="H32" s="114">
        <v>45</v>
      </c>
      <c r="I32" s="140">
        <v>45</v>
      </c>
      <c r="J32" s="115">
        <v>-2</v>
      </c>
      <c r="K32" s="116">
        <v>-4.4444444444444446</v>
      </c>
    </row>
    <row r="33" spans="1:11" ht="14.1" customHeight="1" x14ac:dyDescent="0.2">
      <c r="A33" s="306">
        <v>32</v>
      </c>
      <c r="B33" s="307" t="s">
        <v>252</v>
      </c>
      <c r="C33" s="308"/>
      <c r="D33" s="113">
        <v>1.1096111422080275</v>
      </c>
      <c r="E33" s="115">
        <v>337</v>
      </c>
      <c r="F33" s="114">
        <v>334</v>
      </c>
      <c r="G33" s="114">
        <v>334</v>
      </c>
      <c r="H33" s="114">
        <v>326</v>
      </c>
      <c r="I33" s="140">
        <v>327</v>
      </c>
      <c r="J33" s="115">
        <v>10</v>
      </c>
      <c r="K33" s="116">
        <v>3.0581039755351682</v>
      </c>
    </row>
    <row r="34" spans="1:11" ht="14.1" customHeight="1" x14ac:dyDescent="0.2">
      <c r="A34" s="306">
        <v>33</v>
      </c>
      <c r="B34" s="307" t="s">
        <v>253</v>
      </c>
      <c r="C34" s="308"/>
      <c r="D34" s="113">
        <v>0.84290935431826408</v>
      </c>
      <c r="E34" s="115">
        <v>256</v>
      </c>
      <c r="F34" s="114">
        <v>261</v>
      </c>
      <c r="G34" s="114">
        <v>262</v>
      </c>
      <c r="H34" s="114">
        <v>256</v>
      </c>
      <c r="I34" s="140">
        <v>257</v>
      </c>
      <c r="J34" s="115">
        <v>-1</v>
      </c>
      <c r="K34" s="116">
        <v>-0.38910505836575876</v>
      </c>
    </row>
    <row r="35" spans="1:11" ht="14.1" customHeight="1" x14ac:dyDescent="0.2">
      <c r="A35" s="306">
        <v>34</v>
      </c>
      <c r="B35" s="307" t="s">
        <v>254</v>
      </c>
      <c r="C35" s="308"/>
      <c r="D35" s="113">
        <v>4.6623423660728989</v>
      </c>
      <c r="E35" s="115">
        <v>1416</v>
      </c>
      <c r="F35" s="114">
        <v>1424</v>
      </c>
      <c r="G35" s="114">
        <v>1435</v>
      </c>
      <c r="H35" s="114">
        <v>1431</v>
      </c>
      <c r="I35" s="140">
        <v>1420</v>
      </c>
      <c r="J35" s="115">
        <v>-4</v>
      </c>
      <c r="K35" s="116">
        <v>-0.28169014084507044</v>
      </c>
    </row>
    <row r="36" spans="1:11" ht="14.1" customHeight="1" x14ac:dyDescent="0.2">
      <c r="A36" s="306">
        <v>41</v>
      </c>
      <c r="B36" s="307" t="s">
        <v>255</v>
      </c>
      <c r="C36" s="308"/>
      <c r="D36" s="113">
        <v>0.13499720127753448</v>
      </c>
      <c r="E36" s="115">
        <v>41</v>
      </c>
      <c r="F36" s="114">
        <v>46</v>
      </c>
      <c r="G36" s="114">
        <v>40</v>
      </c>
      <c r="H36" s="114">
        <v>47</v>
      </c>
      <c r="I36" s="140">
        <v>44</v>
      </c>
      <c r="J36" s="115">
        <v>-3</v>
      </c>
      <c r="K36" s="116">
        <v>-6.8181818181818183</v>
      </c>
    </row>
    <row r="37" spans="1:11" ht="14.1" customHeight="1" x14ac:dyDescent="0.2">
      <c r="A37" s="306">
        <v>42</v>
      </c>
      <c r="B37" s="307" t="s">
        <v>256</v>
      </c>
      <c r="C37" s="308"/>
      <c r="D37" s="113">
        <v>6.2559678640808664E-2</v>
      </c>
      <c r="E37" s="115">
        <v>19</v>
      </c>
      <c r="F37" s="114">
        <v>22</v>
      </c>
      <c r="G37" s="114">
        <v>21</v>
      </c>
      <c r="H37" s="114">
        <v>22</v>
      </c>
      <c r="I37" s="140">
        <v>20</v>
      </c>
      <c r="J37" s="115">
        <v>-1</v>
      </c>
      <c r="K37" s="116">
        <v>-5</v>
      </c>
    </row>
    <row r="38" spans="1:11" ht="14.1" customHeight="1" x14ac:dyDescent="0.2">
      <c r="A38" s="306">
        <v>43</v>
      </c>
      <c r="B38" s="307" t="s">
        <v>257</v>
      </c>
      <c r="C38" s="308"/>
      <c r="D38" s="113">
        <v>0.42474729182443777</v>
      </c>
      <c r="E38" s="115">
        <v>129</v>
      </c>
      <c r="F38" s="114">
        <v>121</v>
      </c>
      <c r="G38" s="114">
        <v>119</v>
      </c>
      <c r="H38" s="114">
        <v>119</v>
      </c>
      <c r="I38" s="140">
        <v>122</v>
      </c>
      <c r="J38" s="115">
        <v>7</v>
      </c>
      <c r="K38" s="116">
        <v>5.7377049180327866</v>
      </c>
    </row>
    <row r="39" spans="1:11" ht="14.1" customHeight="1" x14ac:dyDescent="0.2">
      <c r="A39" s="306">
        <v>51</v>
      </c>
      <c r="B39" s="307" t="s">
        <v>258</v>
      </c>
      <c r="C39" s="308"/>
      <c r="D39" s="113">
        <v>5.5184221790523855</v>
      </c>
      <c r="E39" s="115">
        <v>1676</v>
      </c>
      <c r="F39" s="114">
        <v>1965</v>
      </c>
      <c r="G39" s="114">
        <v>1983</v>
      </c>
      <c r="H39" s="114">
        <v>2028</v>
      </c>
      <c r="I39" s="140">
        <v>2015</v>
      </c>
      <c r="J39" s="115">
        <v>-339</v>
      </c>
      <c r="K39" s="116">
        <v>-16.823821339950371</v>
      </c>
    </row>
    <row r="40" spans="1:11" ht="14.1" customHeight="1" x14ac:dyDescent="0.2">
      <c r="A40" s="306" t="s">
        <v>259</v>
      </c>
      <c r="B40" s="307" t="s">
        <v>260</v>
      </c>
      <c r="C40" s="308"/>
      <c r="D40" s="113">
        <v>5.3373283724605711</v>
      </c>
      <c r="E40" s="115">
        <v>1621</v>
      </c>
      <c r="F40" s="114">
        <v>1908</v>
      </c>
      <c r="G40" s="114">
        <v>1921</v>
      </c>
      <c r="H40" s="114">
        <v>1965</v>
      </c>
      <c r="I40" s="140">
        <v>1958</v>
      </c>
      <c r="J40" s="115">
        <v>-337</v>
      </c>
      <c r="K40" s="116">
        <v>-17.211440245148111</v>
      </c>
    </row>
    <row r="41" spans="1:11" ht="14.1" customHeight="1" x14ac:dyDescent="0.2">
      <c r="A41" s="306"/>
      <c r="B41" s="307" t="s">
        <v>261</v>
      </c>
      <c r="C41" s="308"/>
      <c r="D41" s="113">
        <v>4.1124757169668431</v>
      </c>
      <c r="E41" s="115">
        <v>1249</v>
      </c>
      <c r="F41" s="114">
        <v>1295</v>
      </c>
      <c r="G41" s="114">
        <v>1309</v>
      </c>
      <c r="H41" s="114">
        <v>1328</v>
      </c>
      <c r="I41" s="140">
        <v>1334</v>
      </c>
      <c r="J41" s="115">
        <v>-85</v>
      </c>
      <c r="K41" s="116">
        <v>-6.3718140929535236</v>
      </c>
    </row>
    <row r="42" spans="1:11" ht="14.1" customHeight="1" x14ac:dyDescent="0.2">
      <c r="A42" s="306">
        <v>52</v>
      </c>
      <c r="B42" s="307" t="s">
        <v>262</v>
      </c>
      <c r="C42" s="308"/>
      <c r="D42" s="113">
        <v>4.840143557999407</v>
      </c>
      <c r="E42" s="115">
        <v>1470</v>
      </c>
      <c r="F42" s="114">
        <v>1567</v>
      </c>
      <c r="G42" s="114">
        <v>1604</v>
      </c>
      <c r="H42" s="114">
        <v>1580</v>
      </c>
      <c r="I42" s="140">
        <v>1595</v>
      </c>
      <c r="J42" s="115">
        <v>-125</v>
      </c>
      <c r="K42" s="116">
        <v>-7.8369905956112849</v>
      </c>
    </row>
    <row r="43" spans="1:11" ht="14.1" customHeight="1" x14ac:dyDescent="0.2">
      <c r="A43" s="306" t="s">
        <v>263</v>
      </c>
      <c r="B43" s="307" t="s">
        <v>264</v>
      </c>
      <c r="C43" s="308"/>
      <c r="D43" s="113">
        <v>4.6294162194198414</v>
      </c>
      <c r="E43" s="115">
        <v>1406</v>
      </c>
      <c r="F43" s="114">
        <v>1501</v>
      </c>
      <c r="G43" s="114">
        <v>1535</v>
      </c>
      <c r="H43" s="114">
        <v>1521</v>
      </c>
      <c r="I43" s="140">
        <v>1535</v>
      </c>
      <c r="J43" s="115">
        <v>-129</v>
      </c>
      <c r="K43" s="116">
        <v>-8.4039087947882738</v>
      </c>
    </row>
    <row r="44" spans="1:11" ht="14.1" customHeight="1" x14ac:dyDescent="0.2">
      <c r="A44" s="306">
        <v>53</v>
      </c>
      <c r="B44" s="307" t="s">
        <v>265</v>
      </c>
      <c r="C44" s="308"/>
      <c r="D44" s="113">
        <v>0.98119917026110437</v>
      </c>
      <c r="E44" s="115">
        <v>298</v>
      </c>
      <c r="F44" s="114">
        <v>316</v>
      </c>
      <c r="G44" s="114">
        <v>316</v>
      </c>
      <c r="H44" s="114">
        <v>322</v>
      </c>
      <c r="I44" s="140">
        <v>305</v>
      </c>
      <c r="J44" s="115">
        <v>-7</v>
      </c>
      <c r="K44" s="116">
        <v>-2.2950819672131146</v>
      </c>
    </row>
    <row r="45" spans="1:11" ht="14.1" customHeight="1" x14ac:dyDescent="0.2">
      <c r="A45" s="306" t="s">
        <v>266</v>
      </c>
      <c r="B45" s="307" t="s">
        <v>267</v>
      </c>
      <c r="C45" s="308"/>
      <c r="D45" s="113">
        <v>0.94498040894274138</v>
      </c>
      <c r="E45" s="115">
        <v>287</v>
      </c>
      <c r="F45" s="114">
        <v>305</v>
      </c>
      <c r="G45" s="114">
        <v>307</v>
      </c>
      <c r="H45" s="114">
        <v>314</v>
      </c>
      <c r="I45" s="140">
        <v>297</v>
      </c>
      <c r="J45" s="115">
        <v>-10</v>
      </c>
      <c r="K45" s="116">
        <v>-3.3670033670033672</v>
      </c>
    </row>
    <row r="46" spans="1:11" ht="14.1" customHeight="1" x14ac:dyDescent="0.2">
      <c r="A46" s="306">
        <v>54</v>
      </c>
      <c r="B46" s="307" t="s">
        <v>268</v>
      </c>
      <c r="C46" s="308"/>
      <c r="D46" s="113">
        <v>16.087715254683744</v>
      </c>
      <c r="E46" s="115">
        <v>4886</v>
      </c>
      <c r="F46" s="114">
        <v>4955</v>
      </c>
      <c r="G46" s="114">
        <v>5033</v>
      </c>
      <c r="H46" s="114">
        <v>4971</v>
      </c>
      <c r="I46" s="140">
        <v>4917</v>
      </c>
      <c r="J46" s="115">
        <v>-31</v>
      </c>
      <c r="K46" s="116">
        <v>-0.6304657311368721</v>
      </c>
    </row>
    <row r="47" spans="1:11" ht="14.1" customHeight="1" x14ac:dyDescent="0.2">
      <c r="A47" s="306">
        <v>61</v>
      </c>
      <c r="B47" s="307" t="s">
        <v>269</v>
      </c>
      <c r="C47" s="308"/>
      <c r="D47" s="113">
        <v>0.74742352902439824</v>
      </c>
      <c r="E47" s="115">
        <v>227</v>
      </c>
      <c r="F47" s="114">
        <v>231</v>
      </c>
      <c r="G47" s="114">
        <v>238</v>
      </c>
      <c r="H47" s="114">
        <v>237</v>
      </c>
      <c r="I47" s="140">
        <v>231</v>
      </c>
      <c r="J47" s="115">
        <v>-4</v>
      </c>
      <c r="K47" s="116">
        <v>-1.7316017316017316</v>
      </c>
    </row>
    <row r="48" spans="1:11" ht="14.1" customHeight="1" x14ac:dyDescent="0.2">
      <c r="A48" s="306">
        <v>62</v>
      </c>
      <c r="B48" s="307" t="s">
        <v>270</v>
      </c>
      <c r="C48" s="308"/>
      <c r="D48" s="113">
        <v>9.6078495933620882</v>
      </c>
      <c r="E48" s="115">
        <v>2918</v>
      </c>
      <c r="F48" s="114">
        <v>3023</v>
      </c>
      <c r="G48" s="114">
        <v>3134</v>
      </c>
      <c r="H48" s="114">
        <v>3146</v>
      </c>
      <c r="I48" s="140">
        <v>3043</v>
      </c>
      <c r="J48" s="115">
        <v>-125</v>
      </c>
      <c r="K48" s="116">
        <v>-4.1077883667433452</v>
      </c>
    </row>
    <row r="49" spans="1:11" ht="14.1" customHeight="1" x14ac:dyDescent="0.2">
      <c r="A49" s="306">
        <v>63</v>
      </c>
      <c r="B49" s="307" t="s">
        <v>271</v>
      </c>
      <c r="C49" s="308"/>
      <c r="D49" s="113">
        <v>10.332224819729348</v>
      </c>
      <c r="E49" s="115">
        <v>3138</v>
      </c>
      <c r="F49" s="114">
        <v>3528</v>
      </c>
      <c r="G49" s="114">
        <v>3647</v>
      </c>
      <c r="H49" s="114">
        <v>3632</v>
      </c>
      <c r="I49" s="140">
        <v>3432</v>
      </c>
      <c r="J49" s="115">
        <v>-294</v>
      </c>
      <c r="K49" s="116">
        <v>-8.5664335664335667</v>
      </c>
    </row>
    <row r="50" spans="1:11" ht="14.1" customHeight="1" x14ac:dyDescent="0.2">
      <c r="A50" s="306" t="s">
        <v>272</v>
      </c>
      <c r="B50" s="307" t="s">
        <v>273</v>
      </c>
      <c r="C50" s="308"/>
      <c r="D50" s="113">
        <v>0.41486944782852064</v>
      </c>
      <c r="E50" s="115">
        <v>126</v>
      </c>
      <c r="F50" s="114">
        <v>150</v>
      </c>
      <c r="G50" s="114">
        <v>148</v>
      </c>
      <c r="H50" s="114">
        <v>147</v>
      </c>
      <c r="I50" s="140">
        <v>144</v>
      </c>
      <c r="J50" s="115">
        <v>-18</v>
      </c>
      <c r="K50" s="116">
        <v>-12.5</v>
      </c>
    </row>
    <row r="51" spans="1:11" ht="14.1" customHeight="1" x14ac:dyDescent="0.2">
      <c r="A51" s="306" t="s">
        <v>274</v>
      </c>
      <c r="B51" s="307" t="s">
        <v>275</v>
      </c>
      <c r="C51" s="308"/>
      <c r="D51" s="113">
        <v>9.6374831253498403</v>
      </c>
      <c r="E51" s="115">
        <v>2927</v>
      </c>
      <c r="F51" s="114">
        <v>3281</v>
      </c>
      <c r="G51" s="114">
        <v>3398</v>
      </c>
      <c r="H51" s="114">
        <v>3376</v>
      </c>
      <c r="I51" s="140">
        <v>3190</v>
      </c>
      <c r="J51" s="115">
        <v>-263</v>
      </c>
      <c r="K51" s="116">
        <v>-8.2445141065830718</v>
      </c>
    </row>
    <row r="52" spans="1:11" ht="14.1" customHeight="1" x14ac:dyDescent="0.2">
      <c r="A52" s="306">
        <v>71</v>
      </c>
      <c r="B52" s="307" t="s">
        <v>276</v>
      </c>
      <c r="C52" s="308"/>
      <c r="D52" s="113">
        <v>12.716077837410689</v>
      </c>
      <c r="E52" s="115">
        <v>3862</v>
      </c>
      <c r="F52" s="114">
        <v>3946</v>
      </c>
      <c r="G52" s="114">
        <v>3956</v>
      </c>
      <c r="H52" s="114">
        <v>3944</v>
      </c>
      <c r="I52" s="140">
        <v>3892</v>
      </c>
      <c r="J52" s="115">
        <v>-30</v>
      </c>
      <c r="K52" s="116">
        <v>-0.77081192189105863</v>
      </c>
    </row>
    <row r="53" spans="1:11" ht="14.1" customHeight="1" x14ac:dyDescent="0.2">
      <c r="A53" s="306" t="s">
        <v>277</v>
      </c>
      <c r="B53" s="307" t="s">
        <v>278</v>
      </c>
      <c r="C53" s="308"/>
      <c r="D53" s="113">
        <v>1.0668071515590531</v>
      </c>
      <c r="E53" s="115">
        <v>324</v>
      </c>
      <c r="F53" s="114">
        <v>338</v>
      </c>
      <c r="G53" s="114">
        <v>339</v>
      </c>
      <c r="H53" s="114">
        <v>340</v>
      </c>
      <c r="I53" s="140">
        <v>329</v>
      </c>
      <c r="J53" s="115">
        <v>-5</v>
      </c>
      <c r="K53" s="116">
        <v>-1.5197568389057752</v>
      </c>
    </row>
    <row r="54" spans="1:11" ht="14.1" customHeight="1" x14ac:dyDescent="0.2">
      <c r="A54" s="306" t="s">
        <v>279</v>
      </c>
      <c r="B54" s="307" t="s">
        <v>280</v>
      </c>
      <c r="C54" s="308"/>
      <c r="D54" s="113">
        <v>11.277205228672088</v>
      </c>
      <c r="E54" s="115">
        <v>3425</v>
      </c>
      <c r="F54" s="114">
        <v>3491</v>
      </c>
      <c r="G54" s="114">
        <v>3503</v>
      </c>
      <c r="H54" s="114">
        <v>3491</v>
      </c>
      <c r="I54" s="140">
        <v>3452</v>
      </c>
      <c r="J54" s="115">
        <v>-27</v>
      </c>
      <c r="K54" s="116">
        <v>-0.78215527230590964</v>
      </c>
    </row>
    <row r="55" spans="1:11" ht="14.1" customHeight="1" x14ac:dyDescent="0.2">
      <c r="A55" s="306">
        <v>72</v>
      </c>
      <c r="B55" s="307" t="s">
        <v>281</v>
      </c>
      <c r="C55" s="308"/>
      <c r="D55" s="113">
        <v>1.1524151328570018</v>
      </c>
      <c r="E55" s="115">
        <v>350</v>
      </c>
      <c r="F55" s="114">
        <v>360</v>
      </c>
      <c r="G55" s="114">
        <v>353</v>
      </c>
      <c r="H55" s="114">
        <v>367</v>
      </c>
      <c r="I55" s="140">
        <v>359</v>
      </c>
      <c r="J55" s="115">
        <v>-9</v>
      </c>
      <c r="K55" s="116">
        <v>-2.5069637883008355</v>
      </c>
    </row>
    <row r="56" spans="1:11" ht="14.1" customHeight="1" x14ac:dyDescent="0.2">
      <c r="A56" s="306" t="s">
        <v>282</v>
      </c>
      <c r="B56" s="307" t="s">
        <v>283</v>
      </c>
      <c r="C56" s="308"/>
      <c r="D56" s="113">
        <v>0.13170458661222878</v>
      </c>
      <c r="E56" s="115">
        <v>40</v>
      </c>
      <c r="F56" s="114">
        <v>41</v>
      </c>
      <c r="G56" s="114">
        <v>40</v>
      </c>
      <c r="H56" s="114">
        <v>44</v>
      </c>
      <c r="I56" s="140">
        <v>40</v>
      </c>
      <c r="J56" s="115">
        <v>0</v>
      </c>
      <c r="K56" s="116">
        <v>0</v>
      </c>
    </row>
    <row r="57" spans="1:11" ht="14.1" customHeight="1" x14ac:dyDescent="0.2">
      <c r="A57" s="306" t="s">
        <v>284</v>
      </c>
      <c r="B57" s="307" t="s">
        <v>285</v>
      </c>
      <c r="C57" s="308"/>
      <c r="D57" s="113">
        <v>0.76059398768562114</v>
      </c>
      <c r="E57" s="115">
        <v>231</v>
      </c>
      <c r="F57" s="114">
        <v>238</v>
      </c>
      <c r="G57" s="114">
        <v>235</v>
      </c>
      <c r="H57" s="114">
        <v>246</v>
      </c>
      <c r="I57" s="140">
        <v>242</v>
      </c>
      <c r="J57" s="115">
        <v>-11</v>
      </c>
      <c r="K57" s="116">
        <v>-4.5454545454545459</v>
      </c>
    </row>
    <row r="58" spans="1:11" ht="14.1" customHeight="1" x14ac:dyDescent="0.2">
      <c r="A58" s="306">
        <v>73</v>
      </c>
      <c r="B58" s="307" t="s">
        <v>286</v>
      </c>
      <c r="C58" s="308"/>
      <c r="D58" s="113">
        <v>0.61571894241216951</v>
      </c>
      <c r="E58" s="115">
        <v>187</v>
      </c>
      <c r="F58" s="114">
        <v>188</v>
      </c>
      <c r="G58" s="114">
        <v>184</v>
      </c>
      <c r="H58" s="114">
        <v>185</v>
      </c>
      <c r="I58" s="140">
        <v>178</v>
      </c>
      <c r="J58" s="115">
        <v>9</v>
      </c>
      <c r="K58" s="116">
        <v>5.0561797752808992</v>
      </c>
    </row>
    <row r="59" spans="1:11" ht="14.1" customHeight="1" x14ac:dyDescent="0.2">
      <c r="A59" s="306" t="s">
        <v>287</v>
      </c>
      <c r="B59" s="307" t="s">
        <v>288</v>
      </c>
      <c r="C59" s="308"/>
      <c r="D59" s="113">
        <v>0.44450297981627213</v>
      </c>
      <c r="E59" s="115">
        <v>135</v>
      </c>
      <c r="F59" s="114">
        <v>134</v>
      </c>
      <c r="G59" s="114">
        <v>134</v>
      </c>
      <c r="H59" s="114">
        <v>134</v>
      </c>
      <c r="I59" s="140">
        <v>134</v>
      </c>
      <c r="J59" s="115">
        <v>1</v>
      </c>
      <c r="K59" s="116">
        <v>0.74626865671641796</v>
      </c>
    </row>
    <row r="60" spans="1:11" ht="14.1" customHeight="1" x14ac:dyDescent="0.2">
      <c r="A60" s="306">
        <v>81</v>
      </c>
      <c r="B60" s="307" t="s">
        <v>289</v>
      </c>
      <c r="C60" s="308"/>
      <c r="D60" s="113">
        <v>2.9732310427710646</v>
      </c>
      <c r="E60" s="115">
        <v>903</v>
      </c>
      <c r="F60" s="114">
        <v>916</v>
      </c>
      <c r="G60" s="114">
        <v>928</v>
      </c>
      <c r="H60" s="114">
        <v>923</v>
      </c>
      <c r="I60" s="140">
        <v>955</v>
      </c>
      <c r="J60" s="115">
        <v>-52</v>
      </c>
      <c r="K60" s="116">
        <v>-5.4450261780104716</v>
      </c>
    </row>
    <row r="61" spans="1:11" ht="14.1" customHeight="1" x14ac:dyDescent="0.2">
      <c r="A61" s="306" t="s">
        <v>290</v>
      </c>
      <c r="B61" s="307" t="s">
        <v>291</v>
      </c>
      <c r="C61" s="308"/>
      <c r="D61" s="113">
        <v>1.2380231141549505</v>
      </c>
      <c r="E61" s="115">
        <v>376</v>
      </c>
      <c r="F61" s="114">
        <v>383</v>
      </c>
      <c r="G61" s="114">
        <v>385</v>
      </c>
      <c r="H61" s="114">
        <v>387</v>
      </c>
      <c r="I61" s="140">
        <v>397</v>
      </c>
      <c r="J61" s="115">
        <v>-21</v>
      </c>
      <c r="K61" s="116">
        <v>-5.2896725440806049</v>
      </c>
    </row>
    <row r="62" spans="1:11" ht="14.1" customHeight="1" x14ac:dyDescent="0.2">
      <c r="A62" s="306" t="s">
        <v>292</v>
      </c>
      <c r="B62" s="307" t="s">
        <v>293</v>
      </c>
      <c r="C62" s="308"/>
      <c r="D62" s="113">
        <v>0.9087616476243785</v>
      </c>
      <c r="E62" s="115">
        <v>276</v>
      </c>
      <c r="F62" s="114">
        <v>266</v>
      </c>
      <c r="G62" s="114">
        <v>276</v>
      </c>
      <c r="H62" s="114">
        <v>276</v>
      </c>
      <c r="I62" s="140">
        <v>292</v>
      </c>
      <c r="J62" s="115">
        <v>-16</v>
      </c>
      <c r="K62" s="116">
        <v>-5.4794520547945202</v>
      </c>
    </row>
    <row r="63" spans="1:11" ht="14.1" customHeight="1" x14ac:dyDescent="0.2">
      <c r="A63" s="306"/>
      <c r="B63" s="307" t="s">
        <v>294</v>
      </c>
      <c r="C63" s="308"/>
      <c r="D63" s="113">
        <v>0.80998320766520693</v>
      </c>
      <c r="E63" s="115">
        <v>246</v>
      </c>
      <c r="F63" s="114">
        <v>237</v>
      </c>
      <c r="G63" s="114">
        <v>244</v>
      </c>
      <c r="H63" s="114">
        <v>242</v>
      </c>
      <c r="I63" s="140">
        <v>265</v>
      </c>
      <c r="J63" s="115">
        <v>-19</v>
      </c>
      <c r="K63" s="116">
        <v>-7.1698113207547172</v>
      </c>
    </row>
    <row r="64" spans="1:11" ht="14.1" customHeight="1" x14ac:dyDescent="0.2">
      <c r="A64" s="306" t="s">
        <v>295</v>
      </c>
      <c r="B64" s="307" t="s">
        <v>296</v>
      </c>
      <c r="C64" s="308"/>
      <c r="D64" s="113">
        <v>5.5974449310197225E-2</v>
      </c>
      <c r="E64" s="115">
        <v>17</v>
      </c>
      <c r="F64" s="114">
        <v>20</v>
      </c>
      <c r="G64" s="114">
        <v>19</v>
      </c>
      <c r="H64" s="114">
        <v>18</v>
      </c>
      <c r="I64" s="140">
        <v>19</v>
      </c>
      <c r="J64" s="115">
        <v>-2</v>
      </c>
      <c r="K64" s="116">
        <v>-10.526315789473685</v>
      </c>
    </row>
    <row r="65" spans="1:11" ht="14.1" customHeight="1" x14ac:dyDescent="0.2">
      <c r="A65" s="306" t="s">
        <v>297</v>
      </c>
      <c r="B65" s="307" t="s">
        <v>298</v>
      </c>
      <c r="C65" s="308"/>
      <c r="D65" s="113">
        <v>0.53340357577952657</v>
      </c>
      <c r="E65" s="115">
        <v>162</v>
      </c>
      <c r="F65" s="114">
        <v>174</v>
      </c>
      <c r="G65" s="114">
        <v>174</v>
      </c>
      <c r="H65" s="114">
        <v>169</v>
      </c>
      <c r="I65" s="140">
        <v>168</v>
      </c>
      <c r="J65" s="115">
        <v>-6</v>
      </c>
      <c r="K65" s="116">
        <v>-3.5714285714285716</v>
      </c>
    </row>
    <row r="66" spans="1:11" ht="14.1" customHeight="1" x14ac:dyDescent="0.2">
      <c r="A66" s="306">
        <v>82</v>
      </c>
      <c r="B66" s="307" t="s">
        <v>299</v>
      </c>
      <c r="C66" s="308"/>
      <c r="D66" s="113">
        <v>1.6858187086365282</v>
      </c>
      <c r="E66" s="115">
        <v>512</v>
      </c>
      <c r="F66" s="114">
        <v>517</v>
      </c>
      <c r="G66" s="114">
        <v>516</v>
      </c>
      <c r="H66" s="114">
        <v>526</v>
      </c>
      <c r="I66" s="140">
        <v>540</v>
      </c>
      <c r="J66" s="115">
        <v>-28</v>
      </c>
      <c r="K66" s="116">
        <v>-5.1851851851851851</v>
      </c>
    </row>
    <row r="67" spans="1:11" ht="14.1" customHeight="1" x14ac:dyDescent="0.2">
      <c r="A67" s="306" t="s">
        <v>300</v>
      </c>
      <c r="B67" s="307" t="s">
        <v>301</v>
      </c>
      <c r="C67" s="308"/>
      <c r="D67" s="113">
        <v>0.76388660235092687</v>
      </c>
      <c r="E67" s="115">
        <v>232</v>
      </c>
      <c r="F67" s="114">
        <v>231</v>
      </c>
      <c r="G67" s="114">
        <v>233</v>
      </c>
      <c r="H67" s="114">
        <v>231</v>
      </c>
      <c r="I67" s="140">
        <v>240</v>
      </c>
      <c r="J67" s="115">
        <v>-8</v>
      </c>
      <c r="K67" s="116">
        <v>-3.3333333333333335</v>
      </c>
    </row>
    <row r="68" spans="1:11" ht="14.1" customHeight="1" x14ac:dyDescent="0.2">
      <c r="A68" s="306" t="s">
        <v>302</v>
      </c>
      <c r="B68" s="307" t="s">
        <v>303</v>
      </c>
      <c r="C68" s="308"/>
      <c r="D68" s="113">
        <v>0.6651081623917553</v>
      </c>
      <c r="E68" s="115">
        <v>202</v>
      </c>
      <c r="F68" s="114">
        <v>208</v>
      </c>
      <c r="G68" s="114">
        <v>211</v>
      </c>
      <c r="H68" s="114">
        <v>219</v>
      </c>
      <c r="I68" s="140">
        <v>217</v>
      </c>
      <c r="J68" s="115">
        <v>-15</v>
      </c>
      <c r="K68" s="116">
        <v>-6.9124423963133639</v>
      </c>
    </row>
    <row r="69" spans="1:11" ht="14.1" customHeight="1" x14ac:dyDescent="0.2">
      <c r="A69" s="306">
        <v>83</v>
      </c>
      <c r="B69" s="307" t="s">
        <v>304</v>
      </c>
      <c r="C69" s="308"/>
      <c r="D69" s="113">
        <v>3.3749300319383622</v>
      </c>
      <c r="E69" s="115">
        <v>1025</v>
      </c>
      <c r="F69" s="114">
        <v>1047</v>
      </c>
      <c r="G69" s="114">
        <v>1021</v>
      </c>
      <c r="H69" s="114">
        <v>1009</v>
      </c>
      <c r="I69" s="140">
        <v>1012</v>
      </c>
      <c r="J69" s="115">
        <v>13</v>
      </c>
      <c r="K69" s="116">
        <v>1.2845849802371541</v>
      </c>
    </row>
    <row r="70" spans="1:11" ht="14.1" customHeight="1" x14ac:dyDescent="0.2">
      <c r="A70" s="306" t="s">
        <v>305</v>
      </c>
      <c r="B70" s="307" t="s">
        <v>306</v>
      </c>
      <c r="C70" s="308"/>
      <c r="D70" s="113">
        <v>2.0611767804813801</v>
      </c>
      <c r="E70" s="115">
        <v>626</v>
      </c>
      <c r="F70" s="114">
        <v>641</v>
      </c>
      <c r="G70" s="114">
        <v>629</v>
      </c>
      <c r="H70" s="114">
        <v>646</v>
      </c>
      <c r="I70" s="140">
        <v>647</v>
      </c>
      <c r="J70" s="115">
        <v>-21</v>
      </c>
      <c r="K70" s="116">
        <v>-3.2457496136012365</v>
      </c>
    </row>
    <row r="71" spans="1:11" ht="14.1" customHeight="1" x14ac:dyDescent="0.2">
      <c r="A71" s="306"/>
      <c r="B71" s="307" t="s">
        <v>307</v>
      </c>
      <c r="C71" s="308"/>
      <c r="D71" s="113">
        <v>1.2610714168120905</v>
      </c>
      <c r="E71" s="115">
        <v>383</v>
      </c>
      <c r="F71" s="114">
        <v>382</v>
      </c>
      <c r="G71" s="114">
        <v>367</v>
      </c>
      <c r="H71" s="114">
        <v>379</v>
      </c>
      <c r="I71" s="140">
        <v>377</v>
      </c>
      <c r="J71" s="115">
        <v>6</v>
      </c>
      <c r="K71" s="116">
        <v>1.5915119363395225</v>
      </c>
    </row>
    <row r="72" spans="1:11" ht="14.1" customHeight="1" x14ac:dyDescent="0.2">
      <c r="A72" s="306">
        <v>84</v>
      </c>
      <c r="B72" s="307" t="s">
        <v>308</v>
      </c>
      <c r="C72" s="308"/>
      <c r="D72" s="113">
        <v>1.2610714168120905</v>
      </c>
      <c r="E72" s="115">
        <v>383</v>
      </c>
      <c r="F72" s="114">
        <v>385</v>
      </c>
      <c r="G72" s="114">
        <v>411</v>
      </c>
      <c r="H72" s="114">
        <v>424</v>
      </c>
      <c r="I72" s="140">
        <v>421</v>
      </c>
      <c r="J72" s="115">
        <v>-38</v>
      </c>
      <c r="K72" s="116">
        <v>-9.026128266033254</v>
      </c>
    </row>
    <row r="73" spans="1:11" ht="14.1" customHeight="1" x14ac:dyDescent="0.2">
      <c r="A73" s="306" t="s">
        <v>309</v>
      </c>
      <c r="B73" s="307" t="s">
        <v>310</v>
      </c>
      <c r="C73" s="308"/>
      <c r="D73" s="113">
        <v>6.585229330611439E-2</v>
      </c>
      <c r="E73" s="115">
        <v>20</v>
      </c>
      <c r="F73" s="114">
        <v>18</v>
      </c>
      <c r="G73" s="114">
        <v>18</v>
      </c>
      <c r="H73" s="114">
        <v>19</v>
      </c>
      <c r="I73" s="140">
        <v>20</v>
      </c>
      <c r="J73" s="115">
        <v>0</v>
      </c>
      <c r="K73" s="116">
        <v>0</v>
      </c>
    </row>
    <row r="74" spans="1:11" ht="14.1" customHeight="1" x14ac:dyDescent="0.2">
      <c r="A74" s="306" t="s">
        <v>311</v>
      </c>
      <c r="B74" s="307" t="s">
        <v>312</v>
      </c>
      <c r="C74" s="308"/>
      <c r="D74" s="113">
        <v>9.8778439959171585E-3</v>
      </c>
      <c r="E74" s="115">
        <v>3</v>
      </c>
      <c r="F74" s="114">
        <v>4</v>
      </c>
      <c r="G74" s="114" t="s">
        <v>513</v>
      </c>
      <c r="H74" s="114">
        <v>3</v>
      </c>
      <c r="I74" s="140">
        <v>3</v>
      </c>
      <c r="J74" s="115">
        <v>0</v>
      </c>
      <c r="K74" s="116">
        <v>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9.8778439959171585E-3</v>
      </c>
      <c r="E76" s="115">
        <v>3</v>
      </c>
      <c r="F76" s="114" t="s">
        <v>513</v>
      </c>
      <c r="G76" s="114" t="s">
        <v>513</v>
      </c>
      <c r="H76" s="114">
        <v>3</v>
      </c>
      <c r="I76" s="140">
        <v>3</v>
      </c>
      <c r="J76" s="115">
        <v>0</v>
      </c>
      <c r="K76" s="116">
        <v>0</v>
      </c>
    </row>
    <row r="77" spans="1:11" ht="14.1" customHeight="1" x14ac:dyDescent="0.2">
      <c r="A77" s="306">
        <v>92</v>
      </c>
      <c r="B77" s="307" t="s">
        <v>316</v>
      </c>
      <c r="C77" s="308"/>
      <c r="D77" s="113">
        <v>0.31609100786934907</v>
      </c>
      <c r="E77" s="115">
        <v>96</v>
      </c>
      <c r="F77" s="114">
        <v>98</v>
      </c>
      <c r="G77" s="114">
        <v>82</v>
      </c>
      <c r="H77" s="114">
        <v>87</v>
      </c>
      <c r="I77" s="140">
        <v>88</v>
      </c>
      <c r="J77" s="115">
        <v>8</v>
      </c>
      <c r="K77" s="116">
        <v>9.0909090909090917</v>
      </c>
    </row>
    <row r="78" spans="1:11" ht="14.1" customHeight="1" x14ac:dyDescent="0.2">
      <c r="A78" s="306">
        <v>93</v>
      </c>
      <c r="B78" s="307" t="s">
        <v>317</v>
      </c>
      <c r="C78" s="308"/>
      <c r="D78" s="113">
        <v>6.9144907971420103E-2</v>
      </c>
      <c r="E78" s="115">
        <v>21</v>
      </c>
      <c r="F78" s="114">
        <v>24</v>
      </c>
      <c r="G78" s="114">
        <v>25</v>
      </c>
      <c r="H78" s="114">
        <v>26</v>
      </c>
      <c r="I78" s="140">
        <v>26</v>
      </c>
      <c r="J78" s="115">
        <v>-5</v>
      </c>
      <c r="K78" s="116">
        <v>-19.23076923076923</v>
      </c>
    </row>
    <row r="79" spans="1:11" ht="14.1" customHeight="1" x14ac:dyDescent="0.2">
      <c r="A79" s="306">
        <v>94</v>
      </c>
      <c r="B79" s="307" t="s">
        <v>318</v>
      </c>
      <c r="C79" s="308"/>
      <c r="D79" s="113">
        <v>0.76388660235092687</v>
      </c>
      <c r="E79" s="115">
        <v>232</v>
      </c>
      <c r="F79" s="114">
        <v>256</v>
      </c>
      <c r="G79" s="114">
        <v>251</v>
      </c>
      <c r="H79" s="114">
        <v>234</v>
      </c>
      <c r="I79" s="140">
        <v>218</v>
      </c>
      <c r="J79" s="115">
        <v>14</v>
      </c>
      <c r="K79" s="116">
        <v>6.4220183486238529</v>
      </c>
    </row>
    <row r="80" spans="1:11" ht="14.1" customHeight="1" x14ac:dyDescent="0.2">
      <c r="A80" s="306" t="s">
        <v>319</v>
      </c>
      <c r="B80" s="307" t="s">
        <v>320</v>
      </c>
      <c r="C80" s="308"/>
      <c r="D80" s="113">
        <v>1.6463073326528598E-2</v>
      </c>
      <c r="E80" s="115">
        <v>5</v>
      </c>
      <c r="F80" s="114" t="s">
        <v>513</v>
      </c>
      <c r="G80" s="114" t="s">
        <v>513</v>
      </c>
      <c r="H80" s="114">
        <v>4</v>
      </c>
      <c r="I80" s="140">
        <v>3</v>
      </c>
      <c r="J80" s="115">
        <v>2</v>
      </c>
      <c r="K80" s="116">
        <v>66.666666666666671</v>
      </c>
    </row>
    <row r="81" spans="1:11" ht="14.1" customHeight="1" x14ac:dyDescent="0.2">
      <c r="A81" s="310" t="s">
        <v>321</v>
      </c>
      <c r="B81" s="311" t="s">
        <v>333</v>
      </c>
      <c r="C81" s="312"/>
      <c r="D81" s="125">
        <v>3.7008988838036285</v>
      </c>
      <c r="E81" s="143">
        <v>1124</v>
      </c>
      <c r="F81" s="144">
        <v>1197</v>
      </c>
      <c r="G81" s="144">
        <v>1179</v>
      </c>
      <c r="H81" s="144">
        <v>1205</v>
      </c>
      <c r="I81" s="145">
        <v>1159</v>
      </c>
      <c r="J81" s="143">
        <v>-35</v>
      </c>
      <c r="K81" s="146">
        <v>-3.0198446937014669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9277</v>
      </c>
      <c r="G12" s="536">
        <v>7353</v>
      </c>
      <c r="H12" s="536">
        <v>12395</v>
      </c>
      <c r="I12" s="536">
        <v>9501</v>
      </c>
      <c r="J12" s="537">
        <v>9519</v>
      </c>
      <c r="K12" s="538">
        <v>-242</v>
      </c>
      <c r="L12" s="349">
        <v>-2.5422838533459395</v>
      </c>
    </row>
    <row r="13" spans="1:17" s="110" customFormat="1" ht="15" customHeight="1" x14ac:dyDescent="0.2">
      <c r="A13" s="350" t="s">
        <v>344</v>
      </c>
      <c r="B13" s="351" t="s">
        <v>345</v>
      </c>
      <c r="C13" s="347"/>
      <c r="D13" s="347"/>
      <c r="E13" s="348"/>
      <c r="F13" s="536">
        <v>5413</v>
      </c>
      <c r="G13" s="536">
        <v>4074</v>
      </c>
      <c r="H13" s="536">
        <v>7215</v>
      </c>
      <c r="I13" s="536">
        <v>6014</v>
      </c>
      <c r="J13" s="537">
        <v>5852</v>
      </c>
      <c r="K13" s="538">
        <v>-439</v>
      </c>
      <c r="L13" s="349">
        <v>-7.5017088174982911</v>
      </c>
    </row>
    <row r="14" spans="1:17" s="110" customFormat="1" ht="22.5" customHeight="1" x14ac:dyDescent="0.2">
      <c r="A14" s="350"/>
      <c r="B14" s="351" t="s">
        <v>346</v>
      </c>
      <c r="C14" s="347"/>
      <c r="D14" s="347"/>
      <c r="E14" s="348"/>
      <c r="F14" s="536">
        <v>3864</v>
      </c>
      <c r="G14" s="536">
        <v>3279</v>
      </c>
      <c r="H14" s="536">
        <v>5180</v>
      </c>
      <c r="I14" s="536">
        <v>3487</v>
      </c>
      <c r="J14" s="537">
        <v>3667</v>
      </c>
      <c r="K14" s="538">
        <v>197</v>
      </c>
      <c r="L14" s="349">
        <v>5.3722388873738751</v>
      </c>
    </row>
    <row r="15" spans="1:17" s="110" customFormat="1" ht="15" customHeight="1" x14ac:dyDescent="0.2">
      <c r="A15" s="350" t="s">
        <v>347</v>
      </c>
      <c r="B15" s="351" t="s">
        <v>108</v>
      </c>
      <c r="C15" s="347"/>
      <c r="D15" s="347"/>
      <c r="E15" s="348"/>
      <c r="F15" s="536">
        <v>2195</v>
      </c>
      <c r="G15" s="536">
        <v>1971</v>
      </c>
      <c r="H15" s="536">
        <v>5524</v>
      </c>
      <c r="I15" s="536">
        <v>1855</v>
      </c>
      <c r="J15" s="537">
        <v>2370</v>
      </c>
      <c r="K15" s="538">
        <v>-175</v>
      </c>
      <c r="L15" s="349">
        <v>-7.3839662447257384</v>
      </c>
    </row>
    <row r="16" spans="1:17" s="110" customFormat="1" ht="15" customHeight="1" x14ac:dyDescent="0.2">
      <c r="A16" s="350"/>
      <c r="B16" s="351" t="s">
        <v>109</v>
      </c>
      <c r="C16" s="347"/>
      <c r="D16" s="347"/>
      <c r="E16" s="348"/>
      <c r="F16" s="536">
        <v>6252</v>
      </c>
      <c r="G16" s="536">
        <v>4828</v>
      </c>
      <c r="H16" s="536">
        <v>6177</v>
      </c>
      <c r="I16" s="536">
        <v>6849</v>
      </c>
      <c r="J16" s="537">
        <v>6388</v>
      </c>
      <c r="K16" s="538">
        <v>-136</v>
      </c>
      <c r="L16" s="349">
        <v>-2.128991859737007</v>
      </c>
    </row>
    <row r="17" spans="1:12" s="110" customFormat="1" ht="15" customHeight="1" x14ac:dyDescent="0.2">
      <c r="A17" s="350"/>
      <c r="B17" s="351" t="s">
        <v>110</v>
      </c>
      <c r="C17" s="347"/>
      <c r="D17" s="347"/>
      <c r="E17" s="348"/>
      <c r="F17" s="536">
        <v>755</v>
      </c>
      <c r="G17" s="536">
        <v>514</v>
      </c>
      <c r="H17" s="536">
        <v>602</v>
      </c>
      <c r="I17" s="536">
        <v>716</v>
      </c>
      <c r="J17" s="537">
        <v>661</v>
      </c>
      <c r="K17" s="538">
        <v>94</v>
      </c>
      <c r="L17" s="349">
        <v>14.22087745839637</v>
      </c>
    </row>
    <row r="18" spans="1:12" s="110" customFormat="1" ht="15" customHeight="1" x14ac:dyDescent="0.2">
      <c r="A18" s="350"/>
      <c r="B18" s="351" t="s">
        <v>111</v>
      </c>
      <c r="C18" s="347"/>
      <c r="D18" s="347"/>
      <c r="E18" s="348"/>
      <c r="F18" s="536">
        <v>75</v>
      </c>
      <c r="G18" s="536">
        <v>40</v>
      </c>
      <c r="H18" s="536">
        <v>92</v>
      </c>
      <c r="I18" s="536">
        <v>81</v>
      </c>
      <c r="J18" s="537">
        <v>100</v>
      </c>
      <c r="K18" s="538">
        <v>-25</v>
      </c>
      <c r="L18" s="349">
        <v>-25</v>
      </c>
    </row>
    <row r="19" spans="1:12" s="110" customFormat="1" ht="15" customHeight="1" x14ac:dyDescent="0.2">
      <c r="A19" s="118" t="s">
        <v>113</v>
      </c>
      <c r="B19" s="119" t="s">
        <v>181</v>
      </c>
      <c r="C19" s="347"/>
      <c r="D19" s="347"/>
      <c r="E19" s="348"/>
      <c r="F19" s="536">
        <v>6840</v>
      </c>
      <c r="G19" s="536">
        <v>5327</v>
      </c>
      <c r="H19" s="536">
        <v>9980</v>
      </c>
      <c r="I19" s="536">
        <v>7400</v>
      </c>
      <c r="J19" s="537">
        <v>7314</v>
      </c>
      <c r="K19" s="538">
        <v>-474</v>
      </c>
      <c r="L19" s="349">
        <v>-6.4807219031993437</v>
      </c>
    </row>
    <row r="20" spans="1:12" s="110" customFormat="1" ht="15" customHeight="1" x14ac:dyDescent="0.2">
      <c r="A20" s="118"/>
      <c r="B20" s="119" t="s">
        <v>182</v>
      </c>
      <c r="C20" s="347"/>
      <c r="D20" s="347"/>
      <c r="E20" s="348"/>
      <c r="F20" s="536">
        <v>2437</v>
      </c>
      <c r="G20" s="536">
        <v>2026</v>
      </c>
      <c r="H20" s="536">
        <v>2415</v>
      </c>
      <c r="I20" s="536">
        <v>2101</v>
      </c>
      <c r="J20" s="537">
        <v>2205</v>
      </c>
      <c r="K20" s="538">
        <v>232</v>
      </c>
      <c r="L20" s="349">
        <v>10.521541950113379</v>
      </c>
    </row>
    <row r="21" spans="1:12" s="110" customFormat="1" ht="15" customHeight="1" x14ac:dyDescent="0.2">
      <c r="A21" s="118" t="s">
        <v>113</v>
      </c>
      <c r="B21" s="119" t="s">
        <v>116</v>
      </c>
      <c r="C21" s="347"/>
      <c r="D21" s="347"/>
      <c r="E21" s="348"/>
      <c r="F21" s="536">
        <v>6194</v>
      </c>
      <c r="G21" s="536">
        <v>4928</v>
      </c>
      <c r="H21" s="536">
        <v>8657</v>
      </c>
      <c r="I21" s="536">
        <v>6150</v>
      </c>
      <c r="J21" s="537">
        <v>6299</v>
      </c>
      <c r="K21" s="538">
        <v>-105</v>
      </c>
      <c r="L21" s="349">
        <v>-1.6669312589299889</v>
      </c>
    </row>
    <row r="22" spans="1:12" s="110" customFormat="1" ht="15" customHeight="1" x14ac:dyDescent="0.2">
      <c r="A22" s="118"/>
      <c r="B22" s="119" t="s">
        <v>117</v>
      </c>
      <c r="C22" s="347"/>
      <c r="D22" s="347"/>
      <c r="E22" s="348"/>
      <c r="F22" s="536">
        <v>3077</v>
      </c>
      <c r="G22" s="536">
        <v>2417</v>
      </c>
      <c r="H22" s="536">
        <v>3723</v>
      </c>
      <c r="I22" s="536">
        <v>3341</v>
      </c>
      <c r="J22" s="537">
        <v>3219</v>
      </c>
      <c r="K22" s="538">
        <v>-142</v>
      </c>
      <c r="L22" s="349">
        <v>-4.4113078595837214</v>
      </c>
    </row>
    <row r="23" spans="1:12" s="110" customFormat="1" ht="15" customHeight="1" x14ac:dyDescent="0.2">
      <c r="A23" s="352" t="s">
        <v>347</v>
      </c>
      <c r="B23" s="353" t="s">
        <v>193</v>
      </c>
      <c r="C23" s="354"/>
      <c r="D23" s="354"/>
      <c r="E23" s="355"/>
      <c r="F23" s="539">
        <v>134</v>
      </c>
      <c r="G23" s="539">
        <v>501</v>
      </c>
      <c r="H23" s="539">
        <v>2377</v>
      </c>
      <c r="I23" s="539">
        <v>195</v>
      </c>
      <c r="J23" s="540">
        <v>157</v>
      </c>
      <c r="K23" s="541">
        <v>-23</v>
      </c>
      <c r="L23" s="356">
        <v>-14.64968152866242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31.9</v>
      </c>
      <c r="G25" s="542">
        <v>33.700000000000003</v>
      </c>
      <c r="H25" s="542">
        <v>40.1</v>
      </c>
      <c r="I25" s="542">
        <v>32.799999999999997</v>
      </c>
      <c r="J25" s="542">
        <v>32.1</v>
      </c>
      <c r="K25" s="543" t="s">
        <v>349</v>
      </c>
      <c r="L25" s="364">
        <v>-0.20000000000000284</v>
      </c>
    </row>
    <row r="26" spans="1:12" s="110" customFormat="1" ht="15" customHeight="1" x14ac:dyDescent="0.2">
      <c r="A26" s="365" t="s">
        <v>105</v>
      </c>
      <c r="B26" s="366" t="s">
        <v>345</v>
      </c>
      <c r="C26" s="362"/>
      <c r="D26" s="362"/>
      <c r="E26" s="363"/>
      <c r="F26" s="542">
        <v>33</v>
      </c>
      <c r="G26" s="542">
        <v>34.299999999999997</v>
      </c>
      <c r="H26" s="542">
        <v>40.299999999999997</v>
      </c>
      <c r="I26" s="542">
        <v>31.5</v>
      </c>
      <c r="J26" s="544">
        <v>31.7</v>
      </c>
      <c r="K26" s="543" t="s">
        <v>349</v>
      </c>
      <c r="L26" s="364">
        <v>1.3000000000000007</v>
      </c>
    </row>
    <row r="27" spans="1:12" s="110" customFormat="1" ht="15" customHeight="1" x14ac:dyDescent="0.2">
      <c r="A27" s="365"/>
      <c r="B27" s="366" t="s">
        <v>346</v>
      </c>
      <c r="C27" s="362"/>
      <c r="D27" s="362"/>
      <c r="E27" s="363"/>
      <c r="F27" s="542">
        <v>30.4</v>
      </c>
      <c r="G27" s="542">
        <v>32.9</v>
      </c>
      <c r="H27" s="542">
        <v>39.799999999999997</v>
      </c>
      <c r="I27" s="542">
        <v>35.1</v>
      </c>
      <c r="J27" s="542">
        <v>32.799999999999997</v>
      </c>
      <c r="K27" s="543" t="s">
        <v>349</v>
      </c>
      <c r="L27" s="364">
        <v>-2.3999999999999986</v>
      </c>
    </row>
    <row r="28" spans="1:12" s="110" customFormat="1" ht="15" customHeight="1" x14ac:dyDescent="0.2">
      <c r="A28" s="365" t="s">
        <v>113</v>
      </c>
      <c r="B28" s="366" t="s">
        <v>108</v>
      </c>
      <c r="C28" s="362"/>
      <c r="D28" s="362"/>
      <c r="E28" s="363"/>
      <c r="F28" s="542">
        <v>47</v>
      </c>
      <c r="G28" s="542">
        <v>48.7</v>
      </c>
      <c r="H28" s="542">
        <v>51.6</v>
      </c>
      <c r="I28" s="542">
        <v>53.4</v>
      </c>
      <c r="J28" s="542">
        <v>43.9</v>
      </c>
      <c r="K28" s="543" t="s">
        <v>349</v>
      </c>
      <c r="L28" s="364">
        <v>3.1000000000000014</v>
      </c>
    </row>
    <row r="29" spans="1:12" s="110" customFormat="1" ht="11.25" x14ac:dyDescent="0.2">
      <c r="A29" s="365"/>
      <c r="B29" s="366" t="s">
        <v>109</v>
      </c>
      <c r="C29" s="362"/>
      <c r="D29" s="362"/>
      <c r="E29" s="363"/>
      <c r="F29" s="542">
        <v>28.2</v>
      </c>
      <c r="G29" s="542">
        <v>29.9</v>
      </c>
      <c r="H29" s="542">
        <v>34.299999999999997</v>
      </c>
      <c r="I29" s="542">
        <v>28.3</v>
      </c>
      <c r="J29" s="544">
        <v>28.4</v>
      </c>
      <c r="K29" s="543" t="s">
        <v>349</v>
      </c>
      <c r="L29" s="364">
        <v>-0.19999999999999929</v>
      </c>
    </row>
    <row r="30" spans="1:12" s="110" customFormat="1" ht="15" customHeight="1" x14ac:dyDescent="0.2">
      <c r="A30" s="365"/>
      <c r="B30" s="366" t="s">
        <v>110</v>
      </c>
      <c r="C30" s="362"/>
      <c r="D30" s="362"/>
      <c r="E30" s="363"/>
      <c r="F30" s="542">
        <v>22.9</v>
      </c>
      <c r="G30" s="542">
        <v>24.9</v>
      </c>
      <c r="H30" s="542">
        <v>36.299999999999997</v>
      </c>
      <c r="I30" s="542">
        <v>27.1</v>
      </c>
      <c r="J30" s="542">
        <v>29.7</v>
      </c>
      <c r="K30" s="543" t="s">
        <v>349</v>
      </c>
      <c r="L30" s="364">
        <v>-6.8000000000000007</v>
      </c>
    </row>
    <row r="31" spans="1:12" s="110" customFormat="1" ht="15" customHeight="1" x14ac:dyDescent="0.2">
      <c r="A31" s="365"/>
      <c r="B31" s="366" t="s">
        <v>111</v>
      </c>
      <c r="C31" s="362"/>
      <c r="D31" s="362"/>
      <c r="E31" s="363"/>
      <c r="F31" s="542">
        <v>25.3</v>
      </c>
      <c r="G31" s="542">
        <v>35</v>
      </c>
      <c r="H31" s="542">
        <v>46.7</v>
      </c>
      <c r="I31" s="542">
        <v>43.2</v>
      </c>
      <c r="J31" s="542">
        <v>27</v>
      </c>
      <c r="K31" s="543" t="s">
        <v>349</v>
      </c>
      <c r="L31" s="364">
        <v>-1.6999999999999993</v>
      </c>
    </row>
    <row r="32" spans="1:12" s="110" customFormat="1" ht="15" customHeight="1" x14ac:dyDescent="0.2">
      <c r="A32" s="367" t="s">
        <v>113</v>
      </c>
      <c r="B32" s="368" t="s">
        <v>181</v>
      </c>
      <c r="C32" s="362"/>
      <c r="D32" s="362"/>
      <c r="E32" s="363"/>
      <c r="F32" s="542">
        <v>30.7</v>
      </c>
      <c r="G32" s="542">
        <v>31.9</v>
      </c>
      <c r="H32" s="542">
        <v>39.700000000000003</v>
      </c>
      <c r="I32" s="542">
        <v>31.4</v>
      </c>
      <c r="J32" s="544">
        <v>31.5</v>
      </c>
      <c r="K32" s="543" t="s">
        <v>349</v>
      </c>
      <c r="L32" s="364">
        <v>-0.80000000000000071</v>
      </c>
    </row>
    <row r="33" spans="1:12" s="110" customFormat="1" ht="15" customHeight="1" x14ac:dyDescent="0.2">
      <c r="A33" s="367"/>
      <c r="B33" s="368" t="s">
        <v>182</v>
      </c>
      <c r="C33" s="362"/>
      <c r="D33" s="362"/>
      <c r="E33" s="363"/>
      <c r="F33" s="542">
        <v>35.200000000000003</v>
      </c>
      <c r="G33" s="542">
        <v>37.799999999999997</v>
      </c>
      <c r="H33" s="542">
        <v>41.5</v>
      </c>
      <c r="I33" s="542">
        <v>37.9</v>
      </c>
      <c r="J33" s="542">
        <v>34</v>
      </c>
      <c r="K33" s="543" t="s">
        <v>349</v>
      </c>
      <c r="L33" s="364">
        <v>1.2000000000000028</v>
      </c>
    </row>
    <row r="34" spans="1:12" s="369" customFormat="1" ht="15" customHeight="1" x14ac:dyDescent="0.2">
      <c r="A34" s="367" t="s">
        <v>113</v>
      </c>
      <c r="B34" s="368" t="s">
        <v>116</v>
      </c>
      <c r="C34" s="362"/>
      <c r="D34" s="362"/>
      <c r="E34" s="363"/>
      <c r="F34" s="542">
        <v>25.2</v>
      </c>
      <c r="G34" s="542">
        <v>26.8</v>
      </c>
      <c r="H34" s="542">
        <v>34.299999999999997</v>
      </c>
      <c r="I34" s="542">
        <v>24.3</v>
      </c>
      <c r="J34" s="542">
        <v>25.4</v>
      </c>
      <c r="K34" s="543" t="s">
        <v>349</v>
      </c>
      <c r="L34" s="364">
        <v>-0.19999999999999929</v>
      </c>
    </row>
    <row r="35" spans="1:12" s="369" customFormat="1" ht="11.25" x14ac:dyDescent="0.2">
      <c r="A35" s="370"/>
      <c r="B35" s="371" t="s">
        <v>117</v>
      </c>
      <c r="C35" s="372"/>
      <c r="D35" s="372"/>
      <c r="E35" s="373"/>
      <c r="F35" s="545">
        <v>45.4</v>
      </c>
      <c r="G35" s="545">
        <v>46.8</v>
      </c>
      <c r="H35" s="545">
        <v>51.4</v>
      </c>
      <c r="I35" s="545">
        <v>48.2</v>
      </c>
      <c r="J35" s="546">
        <v>45</v>
      </c>
      <c r="K35" s="547" t="s">
        <v>349</v>
      </c>
      <c r="L35" s="374">
        <v>0.39999999999999858</v>
      </c>
    </row>
    <row r="36" spans="1:12" s="369" customFormat="1" ht="15.95" customHeight="1" x14ac:dyDescent="0.2">
      <c r="A36" s="375" t="s">
        <v>350</v>
      </c>
      <c r="B36" s="376"/>
      <c r="C36" s="377"/>
      <c r="D36" s="376"/>
      <c r="E36" s="378"/>
      <c r="F36" s="548">
        <v>9081</v>
      </c>
      <c r="G36" s="548">
        <v>6785</v>
      </c>
      <c r="H36" s="548">
        <v>9766</v>
      </c>
      <c r="I36" s="548">
        <v>9268</v>
      </c>
      <c r="J36" s="548">
        <v>9295</v>
      </c>
      <c r="K36" s="549">
        <v>-214</v>
      </c>
      <c r="L36" s="380">
        <v>-2.3023130715438409</v>
      </c>
    </row>
    <row r="37" spans="1:12" s="369" customFormat="1" ht="15.95" customHeight="1" x14ac:dyDescent="0.2">
      <c r="A37" s="381"/>
      <c r="B37" s="382" t="s">
        <v>113</v>
      </c>
      <c r="C37" s="382" t="s">
        <v>351</v>
      </c>
      <c r="D37" s="382"/>
      <c r="E37" s="383"/>
      <c r="F37" s="548">
        <v>2899</v>
      </c>
      <c r="G37" s="548">
        <v>2285</v>
      </c>
      <c r="H37" s="548">
        <v>3917</v>
      </c>
      <c r="I37" s="548">
        <v>3044</v>
      </c>
      <c r="J37" s="548">
        <v>2985</v>
      </c>
      <c r="K37" s="549">
        <v>-86</v>
      </c>
      <c r="L37" s="380">
        <v>-2.8810720268006702</v>
      </c>
    </row>
    <row r="38" spans="1:12" s="369" customFormat="1" ht="15.95" customHeight="1" x14ac:dyDescent="0.2">
      <c r="A38" s="381"/>
      <c r="B38" s="384" t="s">
        <v>105</v>
      </c>
      <c r="C38" s="384" t="s">
        <v>106</v>
      </c>
      <c r="D38" s="385"/>
      <c r="E38" s="383"/>
      <c r="F38" s="548">
        <v>5332</v>
      </c>
      <c r="G38" s="548">
        <v>3749</v>
      </c>
      <c r="H38" s="548">
        <v>5643</v>
      </c>
      <c r="I38" s="548">
        <v>5864</v>
      </c>
      <c r="J38" s="550">
        <v>5725</v>
      </c>
      <c r="K38" s="549">
        <v>-393</v>
      </c>
      <c r="L38" s="380">
        <v>-6.8646288209606983</v>
      </c>
    </row>
    <row r="39" spans="1:12" s="369" customFormat="1" ht="15.95" customHeight="1" x14ac:dyDescent="0.2">
      <c r="A39" s="381"/>
      <c r="B39" s="385"/>
      <c r="C39" s="382" t="s">
        <v>352</v>
      </c>
      <c r="D39" s="385"/>
      <c r="E39" s="383"/>
      <c r="F39" s="548">
        <v>1758</v>
      </c>
      <c r="G39" s="548">
        <v>1285</v>
      </c>
      <c r="H39" s="548">
        <v>2275</v>
      </c>
      <c r="I39" s="548">
        <v>1848</v>
      </c>
      <c r="J39" s="548">
        <v>1813</v>
      </c>
      <c r="K39" s="549">
        <v>-55</v>
      </c>
      <c r="L39" s="380">
        <v>-3.033645890788748</v>
      </c>
    </row>
    <row r="40" spans="1:12" s="369" customFormat="1" ht="15.95" customHeight="1" x14ac:dyDescent="0.2">
      <c r="A40" s="381"/>
      <c r="B40" s="384"/>
      <c r="C40" s="384" t="s">
        <v>107</v>
      </c>
      <c r="D40" s="385"/>
      <c r="E40" s="383"/>
      <c r="F40" s="548">
        <v>3749</v>
      </c>
      <c r="G40" s="548">
        <v>3036</v>
      </c>
      <c r="H40" s="548">
        <v>4123</v>
      </c>
      <c r="I40" s="548">
        <v>3404</v>
      </c>
      <c r="J40" s="548">
        <v>3570</v>
      </c>
      <c r="K40" s="549">
        <v>179</v>
      </c>
      <c r="L40" s="380">
        <v>5.0140056022408963</v>
      </c>
    </row>
    <row r="41" spans="1:12" s="369" customFormat="1" ht="24" customHeight="1" x14ac:dyDescent="0.2">
      <c r="A41" s="381"/>
      <c r="B41" s="385"/>
      <c r="C41" s="382" t="s">
        <v>352</v>
      </c>
      <c r="D41" s="385"/>
      <c r="E41" s="383"/>
      <c r="F41" s="548">
        <v>1141</v>
      </c>
      <c r="G41" s="548">
        <v>1000</v>
      </c>
      <c r="H41" s="548">
        <v>1642</v>
      </c>
      <c r="I41" s="548">
        <v>1196</v>
      </c>
      <c r="J41" s="550">
        <v>1172</v>
      </c>
      <c r="K41" s="549">
        <v>-31</v>
      </c>
      <c r="L41" s="380">
        <v>-2.6450511945392492</v>
      </c>
    </row>
    <row r="42" spans="1:12" s="110" customFormat="1" ht="15" customHeight="1" x14ac:dyDescent="0.2">
      <c r="A42" s="381"/>
      <c r="B42" s="384" t="s">
        <v>113</v>
      </c>
      <c r="C42" s="384" t="s">
        <v>353</v>
      </c>
      <c r="D42" s="385"/>
      <c r="E42" s="383"/>
      <c r="F42" s="548">
        <v>2036</v>
      </c>
      <c r="G42" s="548">
        <v>1488</v>
      </c>
      <c r="H42" s="548">
        <v>3143</v>
      </c>
      <c r="I42" s="548">
        <v>1672</v>
      </c>
      <c r="J42" s="548">
        <v>2194</v>
      </c>
      <c r="K42" s="549">
        <v>-158</v>
      </c>
      <c r="L42" s="380">
        <v>-7.201458523245214</v>
      </c>
    </row>
    <row r="43" spans="1:12" s="110" customFormat="1" ht="15" customHeight="1" x14ac:dyDescent="0.2">
      <c r="A43" s="381"/>
      <c r="B43" s="385"/>
      <c r="C43" s="382" t="s">
        <v>352</v>
      </c>
      <c r="D43" s="385"/>
      <c r="E43" s="383"/>
      <c r="F43" s="548">
        <v>957</v>
      </c>
      <c r="G43" s="548">
        <v>725</v>
      </c>
      <c r="H43" s="548">
        <v>1623</v>
      </c>
      <c r="I43" s="548">
        <v>893</v>
      </c>
      <c r="J43" s="548">
        <v>964</v>
      </c>
      <c r="K43" s="549">
        <v>-7</v>
      </c>
      <c r="L43" s="380">
        <v>-0.72614107883817425</v>
      </c>
    </row>
    <row r="44" spans="1:12" s="110" customFormat="1" ht="15" customHeight="1" x14ac:dyDescent="0.2">
      <c r="A44" s="381"/>
      <c r="B44" s="384"/>
      <c r="C44" s="366" t="s">
        <v>109</v>
      </c>
      <c r="D44" s="385"/>
      <c r="E44" s="383"/>
      <c r="F44" s="548">
        <v>6215</v>
      </c>
      <c r="G44" s="548">
        <v>4743</v>
      </c>
      <c r="H44" s="548">
        <v>5931</v>
      </c>
      <c r="I44" s="548">
        <v>6799</v>
      </c>
      <c r="J44" s="550">
        <v>6340</v>
      </c>
      <c r="K44" s="549">
        <v>-125</v>
      </c>
      <c r="L44" s="380">
        <v>-1.9716088328075709</v>
      </c>
    </row>
    <row r="45" spans="1:12" s="110" customFormat="1" ht="15" customHeight="1" x14ac:dyDescent="0.2">
      <c r="A45" s="381"/>
      <c r="B45" s="385"/>
      <c r="C45" s="382" t="s">
        <v>352</v>
      </c>
      <c r="D45" s="385"/>
      <c r="E45" s="383"/>
      <c r="F45" s="548">
        <v>1750</v>
      </c>
      <c r="G45" s="548">
        <v>1418</v>
      </c>
      <c r="H45" s="548">
        <v>2033</v>
      </c>
      <c r="I45" s="548">
        <v>1922</v>
      </c>
      <c r="J45" s="548">
        <v>1798</v>
      </c>
      <c r="K45" s="549">
        <v>-48</v>
      </c>
      <c r="L45" s="380">
        <v>-2.6696329254727473</v>
      </c>
    </row>
    <row r="46" spans="1:12" s="110" customFormat="1" ht="15" customHeight="1" x14ac:dyDescent="0.2">
      <c r="A46" s="381"/>
      <c r="B46" s="384"/>
      <c r="C46" s="366" t="s">
        <v>110</v>
      </c>
      <c r="D46" s="385"/>
      <c r="E46" s="383"/>
      <c r="F46" s="548">
        <v>755</v>
      </c>
      <c r="G46" s="548">
        <v>514</v>
      </c>
      <c r="H46" s="548">
        <v>600</v>
      </c>
      <c r="I46" s="548">
        <v>716</v>
      </c>
      <c r="J46" s="548">
        <v>661</v>
      </c>
      <c r="K46" s="549">
        <v>94</v>
      </c>
      <c r="L46" s="380">
        <v>14.22087745839637</v>
      </c>
    </row>
    <row r="47" spans="1:12" s="110" customFormat="1" ht="15" customHeight="1" x14ac:dyDescent="0.2">
      <c r="A47" s="381"/>
      <c r="B47" s="385"/>
      <c r="C47" s="382" t="s">
        <v>352</v>
      </c>
      <c r="D47" s="385"/>
      <c r="E47" s="383"/>
      <c r="F47" s="548">
        <v>173</v>
      </c>
      <c r="G47" s="548">
        <v>128</v>
      </c>
      <c r="H47" s="548">
        <v>218</v>
      </c>
      <c r="I47" s="548">
        <v>194</v>
      </c>
      <c r="J47" s="550">
        <v>196</v>
      </c>
      <c r="K47" s="549">
        <v>-23</v>
      </c>
      <c r="L47" s="380">
        <v>-11.73469387755102</v>
      </c>
    </row>
    <row r="48" spans="1:12" s="110" customFormat="1" ht="15" customHeight="1" x14ac:dyDescent="0.2">
      <c r="A48" s="381"/>
      <c r="B48" s="385"/>
      <c r="C48" s="366" t="s">
        <v>111</v>
      </c>
      <c r="D48" s="386"/>
      <c r="E48" s="387"/>
      <c r="F48" s="548">
        <v>75</v>
      </c>
      <c r="G48" s="548">
        <v>40</v>
      </c>
      <c r="H48" s="548">
        <v>92</v>
      </c>
      <c r="I48" s="548">
        <v>81</v>
      </c>
      <c r="J48" s="548">
        <v>100</v>
      </c>
      <c r="K48" s="549">
        <v>-25</v>
      </c>
      <c r="L48" s="380">
        <v>-25</v>
      </c>
    </row>
    <row r="49" spans="1:12" s="110" customFormat="1" ht="15" customHeight="1" x14ac:dyDescent="0.2">
      <c r="A49" s="381"/>
      <c r="B49" s="385"/>
      <c r="C49" s="382" t="s">
        <v>352</v>
      </c>
      <c r="D49" s="385"/>
      <c r="E49" s="383"/>
      <c r="F49" s="548">
        <v>19</v>
      </c>
      <c r="G49" s="548">
        <v>14</v>
      </c>
      <c r="H49" s="548">
        <v>43</v>
      </c>
      <c r="I49" s="548">
        <v>35</v>
      </c>
      <c r="J49" s="548">
        <v>27</v>
      </c>
      <c r="K49" s="549">
        <v>-8</v>
      </c>
      <c r="L49" s="380">
        <v>-29.62962962962963</v>
      </c>
    </row>
    <row r="50" spans="1:12" s="110" customFormat="1" ht="15" customHeight="1" x14ac:dyDescent="0.2">
      <c r="A50" s="381"/>
      <c r="B50" s="384" t="s">
        <v>113</v>
      </c>
      <c r="C50" s="382" t="s">
        <v>181</v>
      </c>
      <c r="D50" s="385"/>
      <c r="E50" s="383"/>
      <c r="F50" s="548">
        <v>6654</v>
      </c>
      <c r="G50" s="548">
        <v>4771</v>
      </c>
      <c r="H50" s="548">
        <v>7403</v>
      </c>
      <c r="I50" s="548">
        <v>7175</v>
      </c>
      <c r="J50" s="550">
        <v>7101</v>
      </c>
      <c r="K50" s="549">
        <v>-447</v>
      </c>
      <c r="L50" s="380">
        <v>-6.2948880439374735</v>
      </c>
    </row>
    <row r="51" spans="1:12" s="110" customFormat="1" ht="15" customHeight="1" x14ac:dyDescent="0.2">
      <c r="A51" s="381"/>
      <c r="B51" s="385"/>
      <c r="C51" s="382" t="s">
        <v>352</v>
      </c>
      <c r="D51" s="385"/>
      <c r="E51" s="383"/>
      <c r="F51" s="548">
        <v>2045</v>
      </c>
      <c r="G51" s="548">
        <v>1524</v>
      </c>
      <c r="H51" s="548">
        <v>2936</v>
      </c>
      <c r="I51" s="548">
        <v>2251</v>
      </c>
      <c r="J51" s="548">
        <v>2240</v>
      </c>
      <c r="K51" s="549">
        <v>-195</v>
      </c>
      <c r="L51" s="380">
        <v>-8.7053571428571423</v>
      </c>
    </row>
    <row r="52" spans="1:12" s="110" customFormat="1" ht="15" customHeight="1" x14ac:dyDescent="0.2">
      <c r="A52" s="381"/>
      <c r="B52" s="384"/>
      <c r="C52" s="382" t="s">
        <v>182</v>
      </c>
      <c r="D52" s="385"/>
      <c r="E52" s="383"/>
      <c r="F52" s="548">
        <v>2427</v>
      </c>
      <c r="G52" s="548">
        <v>2014</v>
      </c>
      <c r="H52" s="548">
        <v>2363</v>
      </c>
      <c r="I52" s="548">
        <v>2093</v>
      </c>
      <c r="J52" s="548">
        <v>2194</v>
      </c>
      <c r="K52" s="549">
        <v>233</v>
      </c>
      <c r="L52" s="380">
        <v>10.619872379216044</v>
      </c>
    </row>
    <row r="53" spans="1:12" s="269" customFormat="1" ht="11.25" customHeight="1" x14ac:dyDescent="0.2">
      <c r="A53" s="381"/>
      <c r="B53" s="385"/>
      <c r="C53" s="382" t="s">
        <v>352</v>
      </c>
      <c r="D53" s="385"/>
      <c r="E53" s="383"/>
      <c r="F53" s="548">
        <v>854</v>
      </c>
      <c r="G53" s="548">
        <v>761</v>
      </c>
      <c r="H53" s="548">
        <v>981</v>
      </c>
      <c r="I53" s="548">
        <v>793</v>
      </c>
      <c r="J53" s="550">
        <v>745</v>
      </c>
      <c r="K53" s="549">
        <v>109</v>
      </c>
      <c r="L53" s="380">
        <v>14.630872483221477</v>
      </c>
    </row>
    <row r="54" spans="1:12" s="151" customFormat="1" ht="12.75" customHeight="1" x14ac:dyDescent="0.2">
      <c r="A54" s="381"/>
      <c r="B54" s="384" t="s">
        <v>113</v>
      </c>
      <c r="C54" s="384" t="s">
        <v>116</v>
      </c>
      <c r="D54" s="385"/>
      <c r="E54" s="383"/>
      <c r="F54" s="548">
        <v>6047</v>
      </c>
      <c r="G54" s="548">
        <v>4445</v>
      </c>
      <c r="H54" s="548">
        <v>6404</v>
      </c>
      <c r="I54" s="548">
        <v>5950</v>
      </c>
      <c r="J54" s="548">
        <v>6115</v>
      </c>
      <c r="K54" s="549">
        <v>-68</v>
      </c>
      <c r="L54" s="380">
        <v>-1.1120196238757154</v>
      </c>
    </row>
    <row r="55" spans="1:12" ht="11.25" x14ac:dyDescent="0.2">
      <c r="A55" s="381"/>
      <c r="B55" s="385"/>
      <c r="C55" s="382" t="s">
        <v>352</v>
      </c>
      <c r="D55" s="385"/>
      <c r="E55" s="383"/>
      <c r="F55" s="548">
        <v>1521</v>
      </c>
      <c r="G55" s="548">
        <v>1190</v>
      </c>
      <c r="H55" s="548">
        <v>2194</v>
      </c>
      <c r="I55" s="548">
        <v>1448</v>
      </c>
      <c r="J55" s="548">
        <v>1553</v>
      </c>
      <c r="K55" s="549">
        <v>-32</v>
      </c>
      <c r="L55" s="380">
        <v>-2.0605280103026402</v>
      </c>
    </row>
    <row r="56" spans="1:12" ht="14.25" customHeight="1" x14ac:dyDescent="0.2">
      <c r="A56" s="381"/>
      <c r="B56" s="385"/>
      <c r="C56" s="384" t="s">
        <v>117</v>
      </c>
      <c r="D56" s="385"/>
      <c r="E56" s="383"/>
      <c r="F56" s="548">
        <v>3028</v>
      </c>
      <c r="G56" s="548">
        <v>2333</v>
      </c>
      <c r="H56" s="548">
        <v>3348</v>
      </c>
      <c r="I56" s="548">
        <v>3309</v>
      </c>
      <c r="J56" s="548">
        <v>3179</v>
      </c>
      <c r="K56" s="549">
        <v>-151</v>
      </c>
      <c r="L56" s="380">
        <v>-4.7499213589178986</v>
      </c>
    </row>
    <row r="57" spans="1:12" ht="18.75" customHeight="1" x14ac:dyDescent="0.2">
      <c r="A57" s="388"/>
      <c r="B57" s="389"/>
      <c r="C57" s="390" t="s">
        <v>352</v>
      </c>
      <c r="D57" s="389"/>
      <c r="E57" s="391"/>
      <c r="F57" s="551">
        <v>1376</v>
      </c>
      <c r="G57" s="552">
        <v>1091</v>
      </c>
      <c r="H57" s="552">
        <v>1721</v>
      </c>
      <c r="I57" s="552">
        <v>1594</v>
      </c>
      <c r="J57" s="552">
        <v>1432</v>
      </c>
      <c r="K57" s="553">
        <f t="shared" ref="K57" si="0">IF(OR(F57=".",J57=".")=TRUE,".",IF(OR(F57="*",J57="*")=TRUE,"*",IF(AND(F57="-",J57="-")=TRUE,"-",IF(AND(ISNUMBER(J57),ISNUMBER(F57))=TRUE,IF(F57-J57=0,0,F57-J57),IF(ISNUMBER(F57)=TRUE,F57,-J57)))))</f>
        <v>-56</v>
      </c>
      <c r="L57" s="392">
        <f t="shared" ref="L57" si="1">IF(K57 =".",".",IF(K57 ="*","*",IF(K57="-","-",IF(K57=0,0,IF(OR(J57="-",J57=".",F57="-",F57=".")=TRUE,"X",IF(J57=0,"0,0",IF(ABS(K57*100/J57)&gt;250,".X",(K57*100/J57))))))))</f>
        <v>-3.9106145251396649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9277</v>
      </c>
      <c r="E11" s="114">
        <v>7353</v>
      </c>
      <c r="F11" s="114">
        <v>12395</v>
      </c>
      <c r="G11" s="114">
        <v>9501</v>
      </c>
      <c r="H11" s="140">
        <v>9519</v>
      </c>
      <c r="I11" s="115">
        <v>-242</v>
      </c>
      <c r="J11" s="116">
        <v>-2.5422838533459395</v>
      </c>
    </row>
    <row r="12" spans="1:15" s="110" customFormat="1" ht="24.95" customHeight="1" x14ac:dyDescent="0.2">
      <c r="A12" s="193" t="s">
        <v>132</v>
      </c>
      <c r="B12" s="194" t="s">
        <v>133</v>
      </c>
      <c r="C12" s="113">
        <v>3.2338040314756924</v>
      </c>
      <c r="D12" s="115">
        <v>300</v>
      </c>
      <c r="E12" s="114">
        <v>180</v>
      </c>
      <c r="F12" s="114">
        <v>504</v>
      </c>
      <c r="G12" s="114">
        <v>372</v>
      </c>
      <c r="H12" s="140">
        <v>231</v>
      </c>
      <c r="I12" s="115">
        <v>69</v>
      </c>
      <c r="J12" s="116">
        <v>29.870129870129869</v>
      </c>
    </row>
    <row r="13" spans="1:15" s="110" customFormat="1" ht="24.95" customHeight="1" x14ac:dyDescent="0.2">
      <c r="A13" s="193" t="s">
        <v>134</v>
      </c>
      <c r="B13" s="199" t="s">
        <v>214</v>
      </c>
      <c r="C13" s="113">
        <v>1.1533901045596637</v>
      </c>
      <c r="D13" s="115">
        <v>107</v>
      </c>
      <c r="E13" s="114">
        <v>82</v>
      </c>
      <c r="F13" s="114">
        <v>106</v>
      </c>
      <c r="G13" s="114">
        <v>81</v>
      </c>
      <c r="H13" s="140">
        <v>109</v>
      </c>
      <c r="I13" s="115">
        <v>-2</v>
      </c>
      <c r="J13" s="116">
        <v>-1.834862385321101</v>
      </c>
    </row>
    <row r="14" spans="1:15" s="287" customFormat="1" ht="24.95" customHeight="1" x14ac:dyDescent="0.2">
      <c r="A14" s="193" t="s">
        <v>215</v>
      </c>
      <c r="B14" s="199" t="s">
        <v>137</v>
      </c>
      <c r="C14" s="113">
        <v>22.162336962380081</v>
      </c>
      <c r="D14" s="115">
        <v>2056</v>
      </c>
      <c r="E14" s="114">
        <v>1582</v>
      </c>
      <c r="F14" s="114">
        <v>3225</v>
      </c>
      <c r="G14" s="114">
        <v>1722</v>
      </c>
      <c r="H14" s="140">
        <v>2414</v>
      </c>
      <c r="I14" s="115">
        <v>-358</v>
      </c>
      <c r="J14" s="116">
        <v>-14.830157415078707</v>
      </c>
      <c r="K14" s="110"/>
      <c r="L14" s="110"/>
      <c r="M14" s="110"/>
      <c r="N14" s="110"/>
      <c r="O14" s="110"/>
    </row>
    <row r="15" spans="1:15" s="110" customFormat="1" ht="24.95" customHeight="1" x14ac:dyDescent="0.2">
      <c r="A15" s="193" t="s">
        <v>216</v>
      </c>
      <c r="B15" s="199" t="s">
        <v>217</v>
      </c>
      <c r="C15" s="113">
        <v>3.2014659911609358</v>
      </c>
      <c r="D15" s="115">
        <v>297</v>
      </c>
      <c r="E15" s="114">
        <v>270</v>
      </c>
      <c r="F15" s="114">
        <v>552</v>
      </c>
      <c r="G15" s="114">
        <v>333</v>
      </c>
      <c r="H15" s="140">
        <v>329</v>
      </c>
      <c r="I15" s="115">
        <v>-32</v>
      </c>
      <c r="J15" s="116">
        <v>-9.7264437689969601</v>
      </c>
    </row>
    <row r="16" spans="1:15" s="287" customFormat="1" ht="24.95" customHeight="1" x14ac:dyDescent="0.2">
      <c r="A16" s="193" t="s">
        <v>218</v>
      </c>
      <c r="B16" s="199" t="s">
        <v>141</v>
      </c>
      <c r="C16" s="113">
        <v>14.444324673924759</v>
      </c>
      <c r="D16" s="115">
        <v>1340</v>
      </c>
      <c r="E16" s="114">
        <v>1065</v>
      </c>
      <c r="F16" s="114">
        <v>2150</v>
      </c>
      <c r="G16" s="114">
        <v>1042</v>
      </c>
      <c r="H16" s="140">
        <v>1658</v>
      </c>
      <c r="I16" s="115">
        <v>-318</v>
      </c>
      <c r="J16" s="116">
        <v>-19.179734620024124</v>
      </c>
      <c r="K16" s="110"/>
      <c r="L16" s="110"/>
      <c r="M16" s="110"/>
      <c r="N16" s="110"/>
      <c r="O16" s="110"/>
    </row>
    <row r="17" spans="1:15" s="110" customFormat="1" ht="24.95" customHeight="1" x14ac:dyDescent="0.2">
      <c r="A17" s="193" t="s">
        <v>142</v>
      </c>
      <c r="B17" s="199" t="s">
        <v>220</v>
      </c>
      <c r="C17" s="113">
        <v>4.5165462972943837</v>
      </c>
      <c r="D17" s="115">
        <v>419</v>
      </c>
      <c r="E17" s="114">
        <v>247</v>
      </c>
      <c r="F17" s="114">
        <v>523</v>
      </c>
      <c r="G17" s="114">
        <v>347</v>
      </c>
      <c r="H17" s="140">
        <v>427</v>
      </c>
      <c r="I17" s="115">
        <v>-8</v>
      </c>
      <c r="J17" s="116">
        <v>-1.873536299765808</v>
      </c>
    </row>
    <row r="18" spans="1:15" s="287" customFormat="1" ht="24.95" customHeight="1" x14ac:dyDescent="0.2">
      <c r="A18" s="201" t="s">
        <v>144</v>
      </c>
      <c r="B18" s="202" t="s">
        <v>145</v>
      </c>
      <c r="C18" s="113">
        <v>8.3324350544357006</v>
      </c>
      <c r="D18" s="115">
        <v>773</v>
      </c>
      <c r="E18" s="114">
        <v>441</v>
      </c>
      <c r="F18" s="114">
        <v>780</v>
      </c>
      <c r="G18" s="114">
        <v>592</v>
      </c>
      <c r="H18" s="140">
        <v>761</v>
      </c>
      <c r="I18" s="115">
        <v>12</v>
      </c>
      <c r="J18" s="116">
        <v>1.5768725361366622</v>
      </c>
      <c r="K18" s="110"/>
      <c r="L18" s="110"/>
      <c r="M18" s="110"/>
      <c r="N18" s="110"/>
      <c r="O18" s="110"/>
    </row>
    <row r="19" spans="1:15" s="110" customFormat="1" ht="24.95" customHeight="1" x14ac:dyDescent="0.2">
      <c r="A19" s="193" t="s">
        <v>146</v>
      </c>
      <c r="B19" s="199" t="s">
        <v>147</v>
      </c>
      <c r="C19" s="113">
        <v>13.959254069203407</v>
      </c>
      <c r="D19" s="115">
        <v>1295</v>
      </c>
      <c r="E19" s="114">
        <v>1071</v>
      </c>
      <c r="F19" s="114">
        <v>1799</v>
      </c>
      <c r="G19" s="114">
        <v>1177</v>
      </c>
      <c r="H19" s="140">
        <v>1281</v>
      </c>
      <c r="I19" s="115">
        <v>14</v>
      </c>
      <c r="J19" s="116">
        <v>1.0928961748633881</v>
      </c>
    </row>
    <row r="20" spans="1:15" s="287" customFormat="1" ht="24.95" customHeight="1" x14ac:dyDescent="0.2">
      <c r="A20" s="193" t="s">
        <v>148</v>
      </c>
      <c r="B20" s="199" t="s">
        <v>149</v>
      </c>
      <c r="C20" s="113">
        <v>6.7909884660989546</v>
      </c>
      <c r="D20" s="115">
        <v>630</v>
      </c>
      <c r="E20" s="114">
        <v>511</v>
      </c>
      <c r="F20" s="114">
        <v>663</v>
      </c>
      <c r="G20" s="114">
        <v>524</v>
      </c>
      <c r="H20" s="140">
        <v>582</v>
      </c>
      <c r="I20" s="115">
        <v>48</v>
      </c>
      <c r="J20" s="116">
        <v>8.2474226804123703</v>
      </c>
      <c r="K20" s="110"/>
      <c r="L20" s="110"/>
      <c r="M20" s="110"/>
      <c r="N20" s="110"/>
      <c r="O20" s="110"/>
    </row>
    <row r="21" spans="1:15" s="110" customFormat="1" ht="24.95" customHeight="1" x14ac:dyDescent="0.2">
      <c r="A21" s="201" t="s">
        <v>150</v>
      </c>
      <c r="B21" s="202" t="s">
        <v>151</v>
      </c>
      <c r="C21" s="113">
        <v>4.3656354424921853</v>
      </c>
      <c r="D21" s="115">
        <v>405</v>
      </c>
      <c r="E21" s="114">
        <v>397</v>
      </c>
      <c r="F21" s="114">
        <v>509</v>
      </c>
      <c r="G21" s="114">
        <v>474</v>
      </c>
      <c r="H21" s="140">
        <v>429</v>
      </c>
      <c r="I21" s="115">
        <v>-24</v>
      </c>
      <c r="J21" s="116">
        <v>-5.5944055944055942</v>
      </c>
    </row>
    <row r="22" spans="1:15" s="110" customFormat="1" ht="24.95" customHeight="1" x14ac:dyDescent="0.2">
      <c r="A22" s="201" t="s">
        <v>152</v>
      </c>
      <c r="B22" s="199" t="s">
        <v>153</v>
      </c>
      <c r="C22" s="113">
        <v>3.4170529265926484</v>
      </c>
      <c r="D22" s="115">
        <v>317</v>
      </c>
      <c r="E22" s="114">
        <v>309</v>
      </c>
      <c r="F22" s="114">
        <v>503</v>
      </c>
      <c r="G22" s="114">
        <v>1537</v>
      </c>
      <c r="H22" s="140">
        <v>217</v>
      </c>
      <c r="I22" s="115">
        <v>100</v>
      </c>
      <c r="J22" s="116">
        <v>46.082949308755758</v>
      </c>
    </row>
    <row r="23" spans="1:15" s="110" customFormat="1" ht="24.95" customHeight="1" x14ac:dyDescent="0.2">
      <c r="A23" s="193" t="s">
        <v>154</v>
      </c>
      <c r="B23" s="199" t="s">
        <v>155</v>
      </c>
      <c r="C23" s="113">
        <v>0.94858251589953646</v>
      </c>
      <c r="D23" s="115">
        <v>88</v>
      </c>
      <c r="E23" s="114">
        <v>58</v>
      </c>
      <c r="F23" s="114">
        <v>131</v>
      </c>
      <c r="G23" s="114">
        <v>39</v>
      </c>
      <c r="H23" s="140">
        <v>77</v>
      </c>
      <c r="I23" s="115">
        <v>11</v>
      </c>
      <c r="J23" s="116">
        <v>14.285714285714286</v>
      </c>
    </row>
    <row r="24" spans="1:15" s="110" customFormat="1" ht="24.95" customHeight="1" x14ac:dyDescent="0.2">
      <c r="A24" s="193" t="s">
        <v>156</v>
      </c>
      <c r="B24" s="199" t="s">
        <v>221</v>
      </c>
      <c r="C24" s="113">
        <v>11.00571305378894</v>
      </c>
      <c r="D24" s="115">
        <v>1021</v>
      </c>
      <c r="E24" s="114">
        <v>996</v>
      </c>
      <c r="F24" s="114">
        <v>1118</v>
      </c>
      <c r="G24" s="114">
        <v>885</v>
      </c>
      <c r="H24" s="140">
        <v>988</v>
      </c>
      <c r="I24" s="115">
        <v>33</v>
      </c>
      <c r="J24" s="116">
        <v>3.3400809716599191</v>
      </c>
    </row>
    <row r="25" spans="1:15" s="110" customFormat="1" ht="24.95" customHeight="1" x14ac:dyDescent="0.2">
      <c r="A25" s="193" t="s">
        <v>222</v>
      </c>
      <c r="B25" s="204" t="s">
        <v>159</v>
      </c>
      <c r="C25" s="113">
        <v>4.6782364988681682</v>
      </c>
      <c r="D25" s="115">
        <v>434</v>
      </c>
      <c r="E25" s="114">
        <v>332</v>
      </c>
      <c r="F25" s="114">
        <v>569</v>
      </c>
      <c r="G25" s="114">
        <v>499</v>
      </c>
      <c r="H25" s="140">
        <v>593</v>
      </c>
      <c r="I25" s="115">
        <v>-159</v>
      </c>
      <c r="J25" s="116">
        <v>-26.812816188870151</v>
      </c>
    </row>
    <row r="26" spans="1:15" s="110" customFormat="1" ht="24.95" customHeight="1" x14ac:dyDescent="0.2">
      <c r="A26" s="201">
        <v>782.78300000000002</v>
      </c>
      <c r="B26" s="203" t="s">
        <v>160</v>
      </c>
      <c r="C26" s="113">
        <v>3.5895224749380188</v>
      </c>
      <c r="D26" s="115">
        <v>333</v>
      </c>
      <c r="E26" s="114">
        <v>164</v>
      </c>
      <c r="F26" s="114">
        <v>349</v>
      </c>
      <c r="G26" s="114">
        <v>481</v>
      </c>
      <c r="H26" s="140">
        <v>550</v>
      </c>
      <c r="I26" s="115">
        <v>-217</v>
      </c>
      <c r="J26" s="116">
        <v>-39.454545454545453</v>
      </c>
    </row>
    <row r="27" spans="1:15" s="110" customFormat="1" ht="24.95" customHeight="1" x14ac:dyDescent="0.2">
      <c r="A27" s="193" t="s">
        <v>161</v>
      </c>
      <c r="B27" s="199" t="s">
        <v>162</v>
      </c>
      <c r="C27" s="113">
        <v>2.4684704106931119</v>
      </c>
      <c r="D27" s="115">
        <v>229</v>
      </c>
      <c r="E27" s="114">
        <v>186</v>
      </c>
      <c r="F27" s="114">
        <v>447</v>
      </c>
      <c r="G27" s="114">
        <v>208</v>
      </c>
      <c r="H27" s="140">
        <v>233</v>
      </c>
      <c r="I27" s="115">
        <v>-4</v>
      </c>
      <c r="J27" s="116">
        <v>-1.7167381974248928</v>
      </c>
    </row>
    <row r="28" spans="1:15" s="110" customFormat="1" ht="24.95" customHeight="1" x14ac:dyDescent="0.2">
      <c r="A28" s="193" t="s">
        <v>163</v>
      </c>
      <c r="B28" s="199" t="s">
        <v>164</v>
      </c>
      <c r="C28" s="113">
        <v>1.7893715640832166</v>
      </c>
      <c r="D28" s="115">
        <v>166</v>
      </c>
      <c r="E28" s="114">
        <v>80</v>
      </c>
      <c r="F28" s="114">
        <v>224</v>
      </c>
      <c r="G28" s="114">
        <v>52</v>
      </c>
      <c r="H28" s="140">
        <v>83</v>
      </c>
      <c r="I28" s="115">
        <v>83</v>
      </c>
      <c r="J28" s="116">
        <v>100</v>
      </c>
    </row>
    <row r="29" spans="1:15" s="110" customFormat="1" ht="24.95" customHeight="1" x14ac:dyDescent="0.2">
      <c r="A29" s="193">
        <v>86</v>
      </c>
      <c r="B29" s="199" t="s">
        <v>165</v>
      </c>
      <c r="C29" s="113">
        <v>6.176565700118573</v>
      </c>
      <c r="D29" s="115">
        <v>573</v>
      </c>
      <c r="E29" s="114">
        <v>402</v>
      </c>
      <c r="F29" s="114">
        <v>611</v>
      </c>
      <c r="G29" s="114">
        <v>286</v>
      </c>
      <c r="H29" s="140">
        <v>410</v>
      </c>
      <c r="I29" s="115">
        <v>163</v>
      </c>
      <c r="J29" s="116">
        <v>39.756097560975611</v>
      </c>
    </row>
    <row r="30" spans="1:15" s="110" customFormat="1" ht="24.95" customHeight="1" x14ac:dyDescent="0.2">
      <c r="A30" s="193">
        <v>87.88</v>
      </c>
      <c r="B30" s="204" t="s">
        <v>166</v>
      </c>
      <c r="C30" s="113">
        <v>3.5895224749380188</v>
      </c>
      <c r="D30" s="115">
        <v>333</v>
      </c>
      <c r="E30" s="114">
        <v>395</v>
      </c>
      <c r="F30" s="114">
        <v>561</v>
      </c>
      <c r="G30" s="114">
        <v>329</v>
      </c>
      <c r="H30" s="140">
        <v>324</v>
      </c>
      <c r="I30" s="115">
        <v>9</v>
      </c>
      <c r="J30" s="116">
        <v>2.7777777777777777</v>
      </c>
    </row>
    <row r="31" spans="1:15" s="110" customFormat="1" ht="24.95" customHeight="1" x14ac:dyDescent="0.2">
      <c r="A31" s="193" t="s">
        <v>167</v>
      </c>
      <c r="B31" s="199" t="s">
        <v>168</v>
      </c>
      <c r="C31" s="113">
        <v>2.3391182494340841</v>
      </c>
      <c r="D31" s="115">
        <v>217</v>
      </c>
      <c r="E31" s="114">
        <v>166</v>
      </c>
      <c r="F31" s="114">
        <v>294</v>
      </c>
      <c r="G31" s="114">
        <v>243</v>
      </c>
      <c r="H31" s="140">
        <v>235</v>
      </c>
      <c r="I31" s="115">
        <v>-18</v>
      </c>
      <c r="J31" s="116">
        <v>-7.6595744680851068</v>
      </c>
    </row>
    <row r="32" spans="1:15" s="110" customFormat="1" ht="24.95" customHeight="1" x14ac:dyDescent="0.2">
      <c r="A32" s="193"/>
      <c r="B32" s="204" t="s">
        <v>169</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3.2338040314756924</v>
      </c>
      <c r="D34" s="115">
        <v>300</v>
      </c>
      <c r="E34" s="114">
        <v>180</v>
      </c>
      <c r="F34" s="114">
        <v>504</v>
      </c>
      <c r="G34" s="114">
        <v>372</v>
      </c>
      <c r="H34" s="140">
        <v>231</v>
      </c>
      <c r="I34" s="115">
        <v>69</v>
      </c>
      <c r="J34" s="116">
        <v>29.870129870129869</v>
      </c>
    </row>
    <row r="35" spans="1:10" s="110" customFormat="1" ht="24.95" customHeight="1" x14ac:dyDescent="0.2">
      <c r="A35" s="292" t="s">
        <v>171</v>
      </c>
      <c r="B35" s="293" t="s">
        <v>172</v>
      </c>
      <c r="C35" s="113">
        <v>31.648162121375446</v>
      </c>
      <c r="D35" s="115">
        <v>2936</v>
      </c>
      <c r="E35" s="114">
        <v>2105</v>
      </c>
      <c r="F35" s="114">
        <v>4111</v>
      </c>
      <c r="G35" s="114">
        <v>2395</v>
      </c>
      <c r="H35" s="140">
        <v>3284</v>
      </c>
      <c r="I35" s="115">
        <v>-348</v>
      </c>
      <c r="J35" s="116">
        <v>-10.596833130328868</v>
      </c>
    </row>
    <row r="36" spans="1:10" s="110" customFormat="1" ht="24.95" customHeight="1" x14ac:dyDescent="0.2">
      <c r="A36" s="294" t="s">
        <v>173</v>
      </c>
      <c r="B36" s="295" t="s">
        <v>174</v>
      </c>
      <c r="C36" s="125">
        <v>65.118033847148865</v>
      </c>
      <c r="D36" s="143">
        <v>6041</v>
      </c>
      <c r="E36" s="144">
        <v>5067</v>
      </c>
      <c r="F36" s="144">
        <v>7778</v>
      </c>
      <c r="G36" s="144">
        <v>6734</v>
      </c>
      <c r="H36" s="145">
        <v>6002</v>
      </c>
      <c r="I36" s="143">
        <v>39</v>
      </c>
      <c r="J36" s="146">
        <v>0.6497834055314895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9277</v>
      </c>
      <c r="F11" s="264">
        <v>7353</v>
      </c>
      <c r="G11" s="264">
        <v>12395</v>
      </c>
      <c r="H11" s="264">
        <v>9501</v>
      </c>
      <c r="I11" s="265">
        <v>9519</v>
      </c>
      <c r="J11" s="263">
        <v>-242</v>
      </c>
      <c r="K11" s="266">
        <v>-2.5422838533459395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26.926808235420932</v>
      </c>
      <c r="E13" s="115">
        <v>2498</v>
      </c>
      <c r="F13" s="114">
        <v>2020</v>
      </c>
      <c r="G13" s="114">
        <v>3212</v>
      </c>
      <c r="H13" s="114">
        <v>2693</v>
      </c>
      <c r="I13" s="140">
        <v>2597</v>
      </c>
      <c r="J13" s="115">
        <v>-99</v>
      </c>
      <c r="K13" s="116">
        <v>-3.8120908740854831</v>
      </c>
    </row>
    <row r="14" spans="1:15" ht="15.95" customHeight="1" x14ac:dyDescent="0.2">
      <c r="A14" s="306" t="s">
        <v>230</v>
      </c>
      <c r="B14" s="307"/>
      <c r="C14" s="308"/>
      <c r="D14" s="113">
        <v>53.152958930688797</v>
      </c>
      <c r="E14" s="115">
        <v>4931</v>
      </c>
      <c r="F14" s="114">
        <v>3680</v>
      </c>
      <c r="G14" s="114">
        <v>7318</v>
      </c>
      <c r="H14" s="114">
        <v>3816</v>
      </c>
      <c r="I14" s="140">
        <v>4988</v>
      </c>
      <c r="J14" s="115">
        <v>-57</v>
      </c>
      <c r="K14" s="116">
        <v>-1.1427425821972734</v>
      </c>
    </row>
    <row r="15" spans="1:15" ht="15.95" customHeight="1" x14ac:dyDescent="0.2">
      <c r="A15" s="306" t="s">
        <v>231</v>
      </c>
      <c r="B15" s="307"/>
      <c r="C15" s="308"/>
      <c r="D15" s="113">
        <v>11.663253206855664</v>
      </c>
      <c r="E15" s="115">
        <v>1082</v>
      </c>
      <c r="F15" s="114">
        <v>1068</v>
      </c>
      <c r="G15" s="114">
        <v>1110</v>
      </c>
      <c r="H15" s="114">
        <v>2206</v>
      </c>
      <c r="I15" s="140">
        <v>1068</v>
      </c>
      <c r="J15" s="115">
        <v>14</v>
      </c>
      <c r="K15" s="116">
        <v>1.3108614232209739</v>
      </c>
    </row>
    <row r="16" spans="1:15" ht="15.95" customHeight="1" x14ac:dyDescent="0.2">
      <c r="A16" s="306" t="s">
        <v>232</v>
      </c>
      <c r="B16" s="307"/>
      <c r="C16" s="308"/>
      <c r="D16" s="113">
        <v>8.2030828931766742</v>
      </c>
      <c r="E16" s="115">
        <v>761</v>
      </c>
      <c r="F16" s="114">
        <v>580</v>
      </c>
      <c r="G16" s="114">
        <v>746</v>
      </c>
      <c r="H16" s="114">
        <v>780</v>
      </c>
      <c r="I16" s="140">
        <v>863</v>
      </c>
      <c r="J16" s="115">
        <v>-102</v>
      </c>
      <c r="K16" s="116">
        <v>-11.819235225955968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2.9319823218712946</v>
      </c>
      <c r="E18" s="115">
        <v>272</v>
      </c>
      <c r="F18" s="114">
        <v>186</v>
      </c>
      <c r="G18" s="114">
        <v>546</v>
      </c>
      <c r="H18" s="114">
        <v>372</v>
      </c>
      <c r="I18" s="140">
        <v>202</v>
      </c>
      <c r="J18" s="115">
        <v>70</v>
      </c>
      <c r="K18" s="116">
        <v>34.653465346534652</v>
      </c>
    </row>
    <row r="19" spans="1:11" ht="14.1" customHeight="1" x14ac:dyDescent="0.2">
      <c r="A19" s="306" t="s">
        <v>235</v>
      </c>
      <c r="B19" s="307" t="s">
        <v>236</v>
      </c>
      <c r="C19" s="308"/>
      <c r="D19" s="113">
        <v>2.6409399590384823</v>
      </c>
      <c r="E19" s="115">
        <v>245</v>
      </c>
      <c r="F19" s="114">
        <v>161</v>
      </c>
      <c r="G19" s="114">
        <v>479</v>
      </c>
      <c r="H19" s="114">
        <v>351</v>
      </c>
      <c r="I19" s="140">
        <v>177</v>
      </c>
      <c r="J19" s="115">
        <v>68</v>
      </c>
      <c r="K19" s="116">
        <v>38.418079096045197</v>
      </c>
    </row>
    <row r="20" spans="1:11" ht="14.1" customHeight="1" x14ac:dyDescent="0.2">
      <c r="A20" s="306">
        <v>12</v>
      </c>
      <c r="B20" s="307" t="s">
        <v>237</v>
      </c>
      <c r="C20" s="308"/>
      <c r="D20" s="113">
        <v>1.174948798102835</v>
      </c>
      <c r="E20" s="115">
        <v>109</v>
      </c>
      <c r="F20" s="114">
        <v>73</v>
      </c>
      <c r="G20" s="114">
        <v>133</v>
      </c>
      <c r="H20" s="114">
        <v>127</v>
      </c>
      <c r="I20" s="140">
        <v>117</v>
      </c>
      <c r="J20" s="115">
        <v>-8</v>
      </c>
      <c r="K20" s="116">
        <v>-6.8376068376068373</v>
      </c>
    </row>
    <row r="21" spans="1:11" ht="14.1" customHeight="1" x14ac:dyDescent="0.2">
      <c r="A21" s="306">
        <v>21</v>
      </c>
      <c r="B21" s="307" t="s">
        <v>238</v>
      </c>
      <c r="C21" s="308"/>
      <c r="D21" s="113">
        <v>0.36649779023391182</v>
      </c>
      <c r="E21" s="115">
        <v>34</v>
      </c>
      <c r="F21" s="114">
        <v>14</v>
      </c>
      <c r="G21" s="114">
        <v>39</v>
      </c>
      <c r="H21" s="114">
        <v>23</v>
      </c>
      <c r="I21" s="140">
        <v>25</v>
      </c>
      <c r="J21" s="115">
        <v>9</v>
      </c>
      <c r="K21" s="116">
        <v>36</v>
      </c>
    </row>
    <row r="22" spans="1:11" ht="14.1" customHeight="1" x14ac:dyDescent="0.2">
      <c r="A22" s="306">
        <v>22</v>
      </c>
      <c r="B22" s="307" t="s">
        <v>239</v>
      </c>
      <c r="C22" s="308"/>
      <c r="D22" s="113">
        <v>2.1774280478602996</v>
      </c>
      <c r="E22" s="115">
        <v>202</v>
      </c>
      <c r="F22" s="114">
        <v>157</v>
      </c>
      <c r="G22" s="114">
        <v>291</v>
      </c>
      <c r="H22" s="114">
        <v>200</v>
      </c>
      <c r="I22" s="140">
        <v>281</v>
      </c>
      <c r="J22" s="115">
        <v>-79</v>
      </c>
      <c r="K22" s="116">
        <v>-28.113879003558718</v>
      </c>
    </row>
    <row r="23" spans="1:11" ht="14.1" customHeight="1" x14ac:dyDescent="0.2">
      <c r="A23" s="306">
        <v>23</v>
      </c>
      <c r="B23" s="307" t="s">
        <v>240</v>
      </c>
      <c r="C23" s="308"/>
      <c r="D23" s="113">
        <v>0.88390643527002266</v>
      </c>
      <c r="E23" s="115">
        <v>82</v>
      </c>
      <c r="F23" s="114">
        <v>43</v>
      </c>
      <c r="G23" s="114">
        <v>101</v>
      </c>
      <c r="H23" s="114">
        <v>54</v>
      </c>
      <c r="I23" s="140">
        <v>110</v>
      </c>
      <c r="J23" s="115">
        <v>-28</v>
      </c>
      <c r="K23" s="116">
        <v>-25.454545454545453</v>
      </c>
    </row>
    <row r="24" spans="1:11" ht="14.1" customHeight="1" x14ac:dyDescent="0.2">
      <c r="A24" s="306">
        <v>24</v>
      </c>
      <c r="B24" s="307" t="s">
        <v>241</v>
      </c>
      <c r="C24" s="308"/>
      <c r="D24" s="113">
        <v>5.3465559987064788</v>
      </c>
      <c r="E24" s="115">
        <v>496</v>
      </c>
      <c r="F24" s="114">
        <v>262</v>
      </c>
      <c r="G24" s="114">
        <v>718</v>
      </c>
      <c r="H24" s="114">
        <v>369</v>
      </c>
      <c r="I24" s="140">
        <v>633</v>
      </c>
      <c r="J24" s="115">
        <v>-137</v>
      </c>
      <c r="K24" s="116">
        <v>-21.64296998420221</v>
      </c>
    </row>
    <row r="25" spans="1:11" ht="14.1" customHeight="1" x14ac:dyDescent="0.2">
      <c r="A25" s="306">
        <v>25</v>
      </c>
      <c r="B25" s="307" t="s">
        <v>242</v>
      </c>
      <c r="C25" s="308"/>
      <c r="D25" s="113">
        <v>5.2603212245337936</v>
      </c>
      <c r="E25" s="115">
        <v>488</v>
      </c>
      <c r="F25" s="114">
        <v>294</v>
      </c>
      <c r="G25" s="114">
        <v>721</v>
      </c>
      <c r="H25" s="114">
        <v>343</v>
      </c>
      <c r="I25" s="140">
        <v>523</v>
      </c>
      <c r="J25" s="115">
        <v>-35</v>
      </c>
      <c r="K25" s="116">
        <v>-6.6921606118546846</v>
      </c>
    </row>
    <row r="26" spans="1:11" ht="14.1" customHeight="1" x14ac:dyDescent="0.2">
      <c r="A26" s="306">
        <v>26</v>
      </c>
      <c r="B26" s="307" t="s">
        <v>243</v>
      </c>
      <c r="C26" s="308"/>
      <c r="D26" s="113">
        <v>4.0961517732025436</v>
      </c>
      <c r="E26" s="115">
        <v>380</v>
      </c>
      <c r="F26" s="114">
        <v>157</v>
      </c>
      <c r="G26" s="114">
        <v>409</v>
      </c>
      <c r="H26" s="114">
        <v>240</v>
      </c>
      <c r="I26" s="140">
        <v>301</v>
      </c>
      <c r="J26" s="115">
        <v>79</v>
      </c>
      <c r="K26" s="116">
        <v>26.245847176079735</v>
      </c>
    </row>
    <row r="27" spans="1:11" ht="14.1" customHeight="1" x14ac:dyDescent="0.2">
      <c r="A27" s="306">
        <v>27</v>
      </c>
      <c r="B27" s="307" t="s">
        <v>244</v>
      </c>
      <c r="C27" s="308"/>
      <c r="D27" s="113">
        <v>3.5679637813948473</v>
      </c>
      <c r="E27" s="115">
        <v>331</v>
      </c>
      <c r="F27" s="114">
        <v>241</v>
      </c>
      <c r="G27" s="114">
        <v>428</v>
      </c>
      <c r="H27" s="114">
        <v>355</v>
      </c>
      <c r="I27" s="140">
        <v>537</v>
      </c>
      <c r="J27" s="115">
        <v>-206</v>
      </c>
      <c r="K27" s="116">
        <v>-38.361266294227185</v>
      </c>
    </row>
    <row r="28" spans="1:11" ht="14.1" customHeight="1" x14ac:dyDescent="0.2">
      <c r="A28" s="306">
        <v>28</v>
      </c>
      <c r="B28" s="307" t="s">
        <v>245</v>
      </c>
      <c r="C28" s="308"/>
      <c r="D28" s="113">
        <v>0.16169020157378464</v>
      </c>
      <c r="E28" s="115">
        <v>15</v>
      </c>
      <c r="F28" s="114">
        <v>10</v>
      </c>
      <c r="G28" s="114">
        <v>11</v>
      </c>
      <c r="H28" s="114">
        <v>19</v>
      </c>
      <c r="I28" s="140">
        <v>11</v>
      </c>
      <c r="J28" s="115">
        <v>4</v>
      </c>
      <c r="K28" s="116">
        <v>36.363636363636367</v>
      </c>
    </row>
    <row r="29" spans="1:11" ht="14.1" customHeight="1" x14ac:dyDescent="0.2">
      <c r="A29" s="306">
        <v>29</v>
      </c>
      <c r="B29" s="307" t="s">
        <v>246</v>
      </c>
      <c r="C29" s="308"/>
      <c r="D29" s="113">
        <v>3.1260105637598361</v>
      </c>
      <c r="E29" s="115">
        <v>290</v>
      </c>
      <c r="F29" s="114">
        <v>317</v>
      </c>
      <c r="G29" s="114">
        <v>520</v>
      </c>
      <c r="H29" s="114">
        <v>404</v>
      </c>
      <c r="I29" s="140">
        <v>320</v>
      </c>
      <c r="J29" s="115">
        <v>-30</v>
      </c>
      <c r="K29" s="116">
        <v>-9.375</v>
      </c>
    </row>
    <row r="30" spans="1:11" ht="14.1" customHeight="1" x14ac:dyDescent="0.2">
      <c r="A30" s="306" t="s">
        <v>247</v>
      </c>
      <c r="B30" s="307" t="s">
        <v>248</v>
      </c>
      <c r="C30" s="308"/>
      <c r="D30" s="113">
        <v>1.4659911609356473</v>
      </c>
      <c r="E30" s="115">
        <v>136</v>
      </c>
      <c r="F30" s="114">
        <v>147</v>
      </c>
      <c r="G30" s="114">
        <v>299</v>
      </c>
      <c r="H30" s="114">
        <v>200</v>
      </c>
      <c r="I30" s="140">
        <v>153</v>
      </c>
      <c r="J30" s="115">
        <v>-17</v>
      </c>
      <c r="K30" s="116">
        <v>-11.111111111111111</v>
      </c>
    </row>
    <row r="31" spans="1:11" ht="14.1" customHeight="1" x14ac:dyDescent="0.2">
      <c r="A31" s="306" t="s">
        <v>249</v>
      </c>
      <c r="B31" s="307" t="s">
        <v>250</v>
      </c>
      <c r="C31" s="308"/>
      <c r="D31" s="113">
        <v>1.6169020157378462</v>
      </c>
      <c r="E31" s="115">
        <v>150</v>
      </c>
      <c r="F31" s="114">
        <v>165</v>
      </c>
      <c r="G31" s="114">
        <v>205</v>
      </c>
      <c r="H31" s="114">
        <v>201</v>
      </c>
      <c r="I31" s="140">
        <v>162</v>
      </c>
      <c r="J31" s="115">
        <v>-12</v>
      </c>
      <c r="K31" s="116">
        <v>-7.4074074074074074</v>
      </c>
    </row>
    <row r="32" spans="1:11" ht="14.1" customHeight="1" x14ac:dyDescent="0.2">
      <c r="A32" s="306">
        <v>31</v>
      </c>
      <c r="B32" s="307" t="s">
        <v>251</v>
      </c>
      <c r="C32" s="308"/>
      <c r="D32" s="113">
        <v>0.34493909669074052</v>
      </c>
      <c r="E32" s="115">
        <v>32</v>
      </c>
      <c r="F32" s="114">
        <v>23</v>
      </c>
      <c r="G32" s="114">
        <v>26</v>
      </c>
      <c r="H32" s="114">
        <v>29</v>
      </c>
      <c r="I32" s="140">
        <v>48</v>
      </c>
      <c r="J32" s="115">
        <v>-16</v>
      </c>
      <c r="K32" s="116">
        <v>-33.333333333333336</v>
      </c>
    </row>
    <row r="33" spans="1:11" ht="14.1" customHeight="1" x14ac:dyDescent="0.2">
      <c r="A33" s="306">
        <v>32</v>
      </c>
      <c r="B33" s="307" t="s">
        <v>252</v>
      </c>
      <c r="C33" s="308"/>
      <c r="D33" s="113">
        <v>3.8697854909992455</v>
      </c>
      <c r="E33" s="115">
        <v>359</v>
      </c>
      <c r="F33" s="114">
        <v>216</v>
      </c>
      <c r="G33" s="114">
        <v>278</v>
      </c>
      <c r="H33" s="114">
        <v>273</v>
      </c>
      <c r="I33" s="140">
        <v>319</v>
      </c>
      <c r="J33" s="115">
        <v>40</v>
      </c>
      <c r="K33" s="116">
        <v>12.539184952978056</v>
      </c>
    </row>
    <row r="34" spans="1:11" ht="14.1" customHeight="1" x14ac:dyDescent="0.2">
      <c r="A34" s="306">
        <v>33</v>
      </c>
      <c r="B34" s="307" t="s">
        <v>253</v>
      </c>
      <c r="C34" s="308"/>
      <c r="D34" s="113">
        <v>1.7246954834537027</v>
      </c>
      <c r="E34" s="115">
        <v>160</v>
      </c>
      <c r="F34" s="114">
        <v>95</v>
      </c>
      <c r="G34" s="114">
        <v>205</v>
      </c>
      <c r="H34" s="114">
        <v>137</v>
      </c>
      <c r="I34" s="140">
        <v>165</v>
      </c>
      <c r="J34" s="115">
        <v>-5</v>
      </c>
      <c r="K34" s="116">
        <v>-3.0303030303030303</v>
      </c>
    </row>
    <row r="35" spans="1:11" ht="14.1" customHeight="1" x14ac:dyDescent="0.2">
      <c r="A35" s="306">
        <v>34</v>
      </c>
      <c r="B35" s="307" t="s">
        <v>254</v>
      </c>
      <c r="C35" s="308"/>
      <c r="D35" s="113">
        <v>1.8001509108548022</v>
      </c>
      <c r="E35" s="115">
        <v>167</v>
      </c>
      <c r="F35" s="114">
        <v>88</v>
      </c>
      <c r="G35" s="114">
        <v>168</v>
      </c>
      <c r="H35" s="114">
        <v>108</v>
      </c>
      <c r="I35" s="140">
        <v>161</v>
      </c>
      <c r="J35" s="115">
        <v>6</v>
      </c>
      <c r="K35" s="116">
        <v>3.7267080745341614</v>
      </c>
    </row>
    <row r="36" spans="1:11" ht="14.1" customHeight="1" x14ac:dyDescent="0.2">
      <c r="A36" s="306">
        <v>41</v>
      </c>
      <c r="B36" s="307" t="s">
        <v>255</v>
      </c>
      <c r="C36" s="308"/>
      <c r="D36" s="113">
        <v>0.79767166109733745</v>
      </c>
      <c r="E36" s="115">
        <v>74</v>
      </c>
      <c r="F36" s="114">
        <v>50</v>
      </c>
      <c r="G36" s="114">
        <v>112</v>
      </c>
      <c r="H36" s="114">
        <v>87</v>
      </c>
      <c r="I36" s="140">
        <v>96</v>
      </c>
      <c r="J36" s="115">
        <v>-22</v>
      </c>
      <c r="K36" s="116">
        <v>-22.916666666666668</v>
      </c>
    </row>
    <row r="37" spans="1:11" ht="14.1" customHeight="1" x14ac:dyDescent="0.2">
      <c r="A37" s="306">
        <v>42</v>
      </c>
      <c r="B37" s="307" t="s">
        <v>256</v>
      </c>
      <c r="C37" s="308"/>
      <c r="D37" s="113">
        <v>0.14013150803061333</v>
      </c>
      <c r="E37" s="115">
        <v>13</v>
      </c>
      <c r="F37" s="114">
        <v>14</v>
      </c>
      <c r="G37" s="114">
        <v>19</v>
      </c>
      <c r="H37" s="114">
        <v>13</v>
      </c>
      <c r="I37" s="140">
        <v>15</v>
      </c>
      <c r="J37" s="115">
        <v>-2</v>
      </c>
      <c r="K37" s="116">
        <v>-13.333333333333334</v>
      </c>
    </row>
    <row r="38" spans="1:11" ht="14.1" customHeight="1" x14ac:dyDescent="0.2">
      <c r="A38" s="306">
        <v>43</v>
      </c>
      <c r="B38" s="307" t="s">
        <v>257</v>
      </c>
      <c r="C38" s="308"/>
      <c r="D38" s="113">
        <v>3.7943300635981458</v>
      </c>
      <c r="E38" s="115">
        <v>352</v>
      </c>
      <c r="F38" s="114">
        <v>310</v>
      </c>
      <c r="G38" s="114">
        <v>403</v>
      </c>
      <c r="H38" s="114">
        <v>826</v>
      </c>
      <c r="I38" s="140">
        <v>275</v>
      </c>
      <c r="J38" s="115">
        <v>77</v>
      </c>
      <c r="K38" s="116">
        <v>28</v>
      </c>
    </row>
    <row r="39" spans="1:11" ht="14.1" customHeight="1" x14ac:dyDescent="0.2">
      <c r="A39" s="306">
        <v>51</v>
      </c>
      <c r="B39" s="307" t="s">
        <v>258</v>
      </c>
      <c r="C39" s="308"/>
      <c r="D39" s="113">
        <v>8.0629513851460608</v>
      </c>
      <c r="E39" s="115">
        <v>748</v>
      </c>
      <c r="F39" s="114">
        <v>762</v>
      </c>
      <c r="G39" s="114">
        <v>1136</v>
      </c>
      <c r="H39" s="114">
        <v>770</v>
      </c>
      <c r="I39" s="140">
        <v>830</v>
      </c>
      <c r="J39" s="115">
        <v>-82</v>
      </c>
      <c r="K39" s="116">
        <v>-9.8795180722891569</v>
      </c>
    </row>
    <row r="40" spans="1:11" ht="14.1" customHeight="1" x14ac:dyDescent="0.2">
      <c r="A40" s="306" t="s">
        <v>259</v>
      </c>
      <c r="B40" s="307" t="s">
        <v>260</v>
      </c>
      <c r="C40" s="308"/>
      <c r="D40" s="113">
        <v>7.8042470626280052</v>
      </c>
      <c r="E40" s="115">
        <v>724</v>
      </c>
      <c r="F40" s="114">
        <v>727</v>
      </c>
      <c r="G40" s="114">
        <v>1063</v>
      </c>
      <c r="H40" s="114">
        <v>738</v>
      </c>
      <c r="I40" s="140">
        <v>770</v>
      </c>
      <c r="J40" s="115">
        <v>-46</v>
      </c>
      <c r="K40" s="116">
        <v>-5.9740259740259738</v>
      </c>
    </row>
    <row r="41" spans="1:11" ht="14.1" customHeight="1" x14ac:dyDescent="0.2">
      <c r="A41" s="306"/>
      <c r="B41" s="307" t="s">
        <v>261</v>
      </c>
      <c r="C41" s="308"/>
      <c r="D41" s="113">
        <v>6.8664438935000538</v>
      </c>
      <c r="E41" s="115">
        <v>637</v>
      </c>
      <c r="F41" s="114">
        <v>616</v>
      </c>
      <c r="G41" s="114">
        <v>913</v>
      </c>
      <c r="H41" s="114">
        <v>637</v>
      </c>
      <c r="I41" s="140">
        <v>662</v>
      </c>
      <c r="J41" s="115">
        <v>-25</v>
      </c>
      <c r="K41" s="116">
        <v>-3.7764350453172204</v>
      </c>
    </row>
    <row r="42" spans="1:11" ht="14.1" customHeight="1" x14ac:dyDescent="0.2">
      <c r="A42" s="306">
        <v>52</v>
      </c>
      <c r="B42" s="307" t="s">
        <v>262</v>
      </c>
      <c r="C42" s="308"/>
      <c r="D42" s="113">
        <v>4.6890158456397542</v>
      </c>
      <c r="E42" s="115">
        <v>435</v>
      </c>
      <c r="F42" s="114">
        <v>357</v>
      </c>
      <c r="G42" s="114">
        <v>411</v>
      </c>
      <c r="H42" s="114">
        <v>376</v>
      </c>
      <c r="I42" s="140">
        <v>452</v>
      </c>
      <c r="J42" s="115">
        <v>-17</v>
      </c>
      <c r="K42" s="116">
        <v>-3.7610619469026547</v>
      </c>
    </row>
    <row r="43" spans="1:11" ht="14.1" customHeight="1" x14ac:dyDescent="0.2">
      <c r="A43" s="306" t="s">
        <v>263</v>
      </c>
      <c r="B43" s="307" t="s">
        <v>264</v>
      </c>
      <c r="C43" s="308"/>
      <c r="D43" s="113">
        <v>4.0422550393446155</v>
      </c>
      <c r="E43" s="115">
        <v>375</v>
      </c>
      <c r="F43" s="114">
        <v>313</v>
      </c>
      <c r="G43" s="114">
        <v>367</v>
      </c>
      <c r="H43" s="114">
        <v>332</v>
      </c>
      <c r="I43" s="140">
        <v>408</v>
      </c>
      <c r="J43" s="115">
        <v>-33</v>
      </c>
      <c r="K43" s="116">
        <v>-8.0882352941176467</v>
      </c>
    </row>
    <row r="44" spans="1:11" ht="14.1" customHeight="1" x14ac:dyDescent="0.2">
      <c r="A44" s="306">
        <v>53</v>
      </c>
      <c r="B44" s="307" t="s">
        <v>265</v>
      </c>
      <c r="C44" s="308"/>
      <c r="D44" s="113">
        <v>0.40961517732025438</v>
      </c>
      <c r="E44" s="115">
        <v>38</v>
      </c>
      <c r="F44" s="114">
        <v>40</v>
      </c>
      <c r="G44" s="114">
        <v>52</v>
      </c>
      <c r="H44" s="114">
        <v>51</v>
      </c>
      <c r="I44" s="140">
        <v>51</v>
      </c>
      <c r="J44" s="115">
        <v>-13</v>
      </c>
      <c r="K44" s="116">
        <v>-25.490196078431371</v>
      </c>
    </row>
    <row r="45" spans="1:11" ht="14.1" customHeight="1" x14ac:dyDescent="0.2">
      <c r="A45" s="306" t="s">
        <v>266</v>
      </c>
      <c r="B45" s="307" t="s">
        <v>267</v>
      </c>
      <c r="C45" s="308"/>
      <c r="D45" s="113">
        <v>0.38805648377708313</v>
      </c>
      <c r="E45" s="115">
        <v>36</v>
      </c>
      <c r="F45" s="114">
        <v>38</v>
      </c>
      <c r="G45" s="114">
        <v>51</v>
      </c>
      <c r="H45" s="114">
        <v>51</v>
      </c>
      <c r="I45" s="140">
        <v>49</v>
      </c>
      <c r="J45" s="115">
        <v>-13</v>
      </c>
      <c r="K45" s="116">
        <v>-26.530612244897959</v>
      </c>
    </row>
    <row r="46" spans="1:11" ht="14.1" customHeight="1" x14ac:dyDescent="0.2">
      <c r="A46" s="306">
        <v>54</v>
      </c>
      <c r="B46" s="307" t="s">
        <v>268</v>
      </c>
      <c r="C46" s="308"/>
      <c r="D46" s="113">
        <v>3.3739355395063058</v>
      </c>
      <c r="E46" s="115">
        <v>313</v>
      </c>
      <c r="F46" s="114">
        <v>252</v>
      </c>
      <c r="G46" s="114">
        <v>396</v>
      </c>
      <c r="H46" s="114">
        <v>280</v>
      </c>
      <c r="I46" s="140">
        <v>373</v>
      </c>
      <c r="J46" s="115">
        <v>-60</v>
      </c>
      <c r="K46" s="116">
        <v>-16.085790884718499</v>
      </c>
    </row>
    <row r="47" spans="1:11" ht="14.1" customHeight="1" x14ac:dyDescent="0.2">
      <c r="A47" s="306">
        <v>61</v>
      </c>
      <c r="B47" s="307" t="s">
        <v>269</v>
      </c>
      <c r="C47" s="308"/>
      <c r="D47" s="113">
        <v>2.4253530236067693</v>
      </c>
      <c r="E47" s="115">
        <v>225</v>
      </c>
      <c r="F47" s="114">
        <v>229</v>
      </c>
      <c r="G47" s="114">
        <v>380</v>
      </c>
      <c r="H47" s="114">
        <v>218</v>
      </c>
      <c r="I47" s="140">
        <v>286</v>
      </c>
      <c r="J47" s="115">
        <v>-61</v>
      </c>
      <c r="K47" s="116">
        <v>-21.32867132867133</v>
      </c>
    </row>
    <row r="48" spans="1:11" ht="14.1" customHeight="1" x14ac:dyDescent="0.2">
      <c r="A48" s="306">
        <v>62</v>
      </c>
      <c r="B48" s="307" t="s">
        <v>270</v>
      </c>
      <c r="C48" s="308"/>
      <c r="D48" s="113">
        <v>5.7022744421688047</v>
      </c>
      <c r="E48" s="115">
        <v>529</v>
      </c>
      <c r="F48" s="114">
        <v>476</v>
      </c>
      <c r="G48" s="114">
        <v>706</v>
      </c>
      <c r="H48" s="114">
        <v>496</v>
      </c>
      <c r="I48" s="140">
        <v>486</v>
      </c>
      <c r="J48" s="115">
        <v>43</v>
      </c>
      <c r="K48" s="116">
        <v>8.8477366255144041</v>
      </c>
    </row>
    <row r="49" spans="1:11" ht="14.1" customHeight="1" x14ac:dyDescent="0.2">
      <c r="A49" s="306">
        <v>63</v>
      </c>
      <c r="B49" s="307" t="s">
        <v>271</v>
      </c>
      <c r="C49" s="308"/>
      <c r="D49" s="113">
        <v>2.4900291042362834</v>
      </c>
      <c r="E49" s="115">
        <v>231</v>
      </c>
      <c r="F49" s="114">
        <v>208</v>
      </c>
      <c r="G49" s="114">
        <v>298</v>
      </c>
      <c r="H49" s="114">
        <v>278</v>
      </c>
      <c r="I49" s="140">
        <v>225</v>
      </c>
      <c r="J49" s="115">
        <v>6</v>
      </c>
      <c r="K49" s="116">
        <v>2.6666666666666665</v>
      </c>
    </row>
    <row r="50" spans="1:11" ht="14.1" customHeight="1" x14ac:dyDescent="0.2">
      <c r="A50" s="306" t="s">
        <v>272</v>
      </c>
      <c r="B50" s="307" t="s">
        <v>273</v>
      </c>
      <c r="C50" s="308"/>
      <c r="D50" s="113">
        <v>0.43117387086342568</v>
      </c>
      <c r="E50" s="115">
        <v>40</v>
      </c>
      <c r="F50" s="114">
        <v>35</v>
      </c>
      <c r="G50" s="114">
        <v>70</v>
      </c>
      <c r="H50" s="114">
        <v>27</v>
      </c>
      <c r="I50" s="140">
        <v>46</v>
      </c>
      <c r="J50" s="115">
        <v>-6</v>
      </c>
      <c r="K50" s="116">
        <v>-13.043478260869565</v>
      </c>
    </row>
    <row r="51" spans="1:11" ht="14.1" customHeight="1" x14ac:dyDescent="0.2">
      <c r="A51" s="306" t="s">
        <v>274</v>
      </c>
      <c r="B51" s="307" t="s">
        <v>275</v>
      </c>
      <c r="C51" s="308"/>
      <c r="D51" s="113">
        <v>1.8971650317990729</v>
      </c>
      <c r="E51" s="115">
        <v>176</v>
      </c>
      <c r="F51" s="114">
        <v>162</v>
      </c>
      <c r="G51" s="114">
        <v>209</v>
      </c>
      <c r="H51" s="114">
        <v>235</v>
      </c>
      <c r="I51" s="140">
        <v>159</v>
      </c>
      <c r="J51" s="115">
        <v>17</v>
      </c>
      <c r="K51" s="116">
        <v>10.691823899371069</v>
      </c>
    </row>
    <row r="52" spans="1:11" ht="14.1" customHeight="1" x14ac:dyDescent="0.2">
      <c r="A52" s="306">
        <v>71</v>
      </c>
      <c r="B52" s="307" t="s">
        <v>276</v>
      </c>
      <c r="C52" s="308"/>
      <c r="D52" s="113">
        <v>14.336531206208903</v>
      </c>
      <c r="E52" s="115">
        <v>1330</v>
      </c>
      <c r="F52" s="114">
        <v>1239</v>
      </c>
      <c r="G52" s="114">
        <v>1661</v>
      </c>
      <c r="H52" s="114">
        <v>1933</v>
      </c>
      <c r="I52" s="140">
        <v>1371</v>
      </c>
      <c r="J52" s="115">
        <v>-41</v>
      </c>
      <c r="K52" s="116">
        <v>-2.9905178701677606</v>
      </c>
    </row>
    <row r="53" spans="1:11" ht="14.1" customHeight="1" x14ac:dyDescent="0.2">
      <c r="A53" s="306" t="s">
        <v>277</v>
      </c>
      <c r="B53" s="307" t="s">
        <v>278</v>
      </c>
      <c r="C53" s="308"/>
      <c r="D53" s="113">
        <v>7.4485286191656783</v>
      </c>
      <c r="E53" s="115">
        <v>691</v>
      </c>
      <c r="F53" s="114">
        <v>803</v>
      </c>
      <c r="G53" s="114">
        <v>946</v>
      </c>
      <c r="H53" s="114">
        <v>1452</v>
      </c>
      <c r="I53" s="140">
        <v>687</v>
      </c>
      <c r="J53" s="115">
        <v>4</v>
      </c>
      <c r="K53" s="116">
        <v>0.58224163027656473</v>
      </c>
    </row>
    <row r="54" spans="1:11" ht="14.1" customHeight="1" x14ac:dyDescent="0.2">
      <c r="A54" s="306" t="s">
        <v>279</v>
      </c>
      <c r="B54" s="307" t="s">
        <v>280</v>
      </c>
      <c r="C54" s="308"/>
      <c r="D54" s="113">
        <v>5.5944809744529485</v>
      </c>
      <c r="E54" s="115">
        <v>519</v>
      </c>
      <c r="F54" s="114">
        <v>377</v>
      </c>
      <c r="G54" s="114">
        <v>635</v>
      </c>
      <c r="H54" s="114">
        <v>398</v>
      </c>
      <c r="I54" s="140">
        <v>560</v>
      </c>
      <c r="J54" s="115">
        <v>-41</v>
      </c>
      <c r="K54" s="116">
        <v>-7.3214285714285712</v>
      </c>
    </row>
    <row r="55" spans="1:11" ht="14.1" customHeight="1" x14ac:dyDescent="0.2">
      <c r="A55" s="306">
        <v>72</v>
      </c>
      <c r="B55" s="307" t="s">
        <v>281</v>
      </c>
      <c r="C55" s="308"/>
      <c r="D55" s="113">
        <v>1.627681362509432</v>
      </c>
      <c r="E55" s="115">
        <v>151</v>
      </c>
      <c r="F55" s="114">
        <v>124</v>
      </c>
      <c r="G55" s="114">
        <v>224</v>
      </c>
      <c r="H55" s="114">
        <v>115</v>
      </c>
      <c r="I55" s="140">
        <v>149</v>
      </c>
      <c r="J55" s="115">
        <v>2</v>
      </c>
      <c r="K55" s="116">
        <v>1.3422818791946309</v>
      </c>
    </row>
    <row r="56" spans="1:11" ht="14.1" customHeight="1" x14ac:dyDescent="0.2">
      <c r="A56" s="306" t="s">
        <v>282</v>
      </c>
      <c r="B56" s="307" t="s">
        <v>283</v>
      </c>
      <c r="C56" s="308"/>
      <c r="D56" s="113">
        <v>0.58208472566562464</v>
      </c>
      <c r="E56" s="115">
        <v>54</v>
      </c>
      <c r="F56" s="114">
        <v>35</v>
      </c>
      <c r="G56" s="114">
        <v>110</v>
      </c>
      <c r="H56" s="114">
        <v>19</v>
      </c>
      <c r="I56" s="140">
        <v>47</v>
      </c>
      <c r="J56" s="115">
        <v>7</v>
      </c>
      <c r="K56" s="116">
        <v>14.893617021276595</v>
      </c>
    </row>
    <row r="57" spans="1:11" ht="14.1" customHeight="1" x14ac:dyDescent="0.2">
      <c r="A57" s="306" t="s">
        <v>284</v>
      </c>
      <c r="B57" s="307" t="s">
        <v>285</v>
      </c>
      <c r="C57" s="308"/>
      <c r="D57" s="113">
        <v>0.75455427401099495</v>
      </c>
      <c r="E57" s="115">
        <v>70</v>
      </c>
      <c r="F57" s="114">
        <v>69</v>
      </c>
      <c r="G57" s="114">
        <v>71</v>
      </c>
      <c r="H57" s="114">
        <v>82</v>
      </c>
      <c r="I57" s="140">
        <v>80</v>
      </c>
      <c r="J57" s="115">
        <v>-10</v>
      </c>
      <c r="K57" s="116">
        <v>-12.5</v>
      </c>
    </row>
    <row r="58" spans="1:11" ht="14.1" customHeight="1" x14ac:dyDescent="0.2">
      <c r="A58" s="306">
        <v>73</v>
      </c>
      <c r="B58" s="307" t="s">
        <v>286</v>
      </c>
      <c r="C58" s="308"/>
      <c r="D58" s="113">
        <v>0.88390643527002266</v>
      </c>
      <c r="E58" s="115">
        <v>82</v>
      </c>
      <c r="F58" s="114">
        <v>55</v>
      </c>
      <c r="G58" s="114">
        <v>97</v>
      </c>
      <c r="H58" s="114">
        <v>68</v>
      </c>
      <c r="I58" s="140">
        <v>74</v>
      </c>
      <c r="J58" s="115">
        <v>8</v>
      </c>
      <c r="K58" s="116">
        <v>10.810810810810811</v>
      </c>
    </row>
    <row r="59" spans="1:11" ht="14.1" customHeight="1" x14ac:dyDescent="0.2">
      <c r="A59" s="306" t="s">
        <v>287</v>
      </c>
      <c r="B59" s="307" t="s">
        <v>288</v>
      </c>
      <c r="C59" s="308"/>
      <c r="D59" s="113">
        <v>0.722216233696238</v>
      </c>
      <c r="E59" s="115">
        <v>67</v>
      </c>
      <c r="F59" s="114">
        <v>39</v>
      </c>
      <c r="G59" s="114">
        <v>78</v>
      </c>
      <c r="H59" s="114">
        <v>55</v>
      </c>
      <c r="I59" s="140">
        <v>62</v>
      </c>
      <c r="J59" s="115">
        <v>5</v>
      </c>
      <c r="K59" s="116">
        <v>8.064516129032258</v>
      </c>
    </row>
    <row r="60" spans="1:11" ht="14.1" customHeight="1" x14ac:dyDescent="0.2">
      <c r="A60" s="306">
        <v>81</v>
      </c>
      <c r="B60" s="307" t="s">
        <v>289</v>
      </c>
      <c r="C60" s="308"/>
      <c r="D60" s="113">
        <v>5.8424059501994181</v>
      </c>
      <c r="E60" s="115">
        <v>542</v>
      </c>
      <c r="F60" s="114">
        <v>355</v>
      </c>
      <c r="G60" s="114">
        <v>585</v>
      </c>
      <c r="H60" s="114">
        <v>300</v>
      </c>
      <c r="I60" s="140">
        <v>401</v>
      </c>
      <c r="J60" s="115">
        <v>141</v>
      </c>
      <c r="K60" s="116">
        <v>35.16209476309227</v>
      </c>
    </row>
    <row r="61" spans="1:11" ht="14.1" customHeight="1" x14ac:dyDescent="0.2">
      <c r="A61" s="306" t="s">
        <v>290</v>
      </c>
      <c r="B61" s="307" t="s">
        <v>291</v>
      </c>
      <c r="C61" s="308"/>
      <c r="D61" s="113">
        <v>2.6409399590384823</v>
      </c>
      <c r="E61" s="115">
        <v>245</v>
      </c>
      <c r="F61" s="114">
        <v>112</v>
      </c>
      <c r="G61" s="114">
        <v>265</v>
      </c>
      <c r="H61" s="114">
        <v>88</v>
      </c>
      <c r="I61" s="140">
        <v>150</v>
      </c>
      <c r="J61" s="115">
        <v>95</v>
      </c>
      <c r="K61" s="116">
        <v>63.333333333333336</v>
      </c>
    </row>
    <row r="62" spans="1:11" ht="14.1" customHeight="1" x14ac:dyDescent="0.2">
      <c r="A62" s="306" t="s">
        <v>292</v>
      </c>
      <c r="B62" s="307" t="s">
        <v>293</v>
      </c>
      <c r="C62" s="308"/>
      <c r="D62" s="113">
        <v>1.3474183464482052</v>
      </c>
      <c r="E62" s="115">
        <v>125</v>
      </c>
      <c r="F62" s="114">
        <v>112</v>
      </c>
      <c r="G62" s="114">
        <v>192</v>
      </c>
      <c r="H62" s="114">
        <v>100</v>
      </c>
      <c r="I62" s="140">
        <v>100</v>
      </c>
      <c r="J62" s="115">
        <v>25</v>
      </c>
      <c r="K62" s="116">
        <v>25</v>
      </c>
    </row>
    <row r="63" spans="1:11" ht="14.1" customHeight="1" x14ac:dyDescent="0.2">
      <c r="A63" s="306"/>
      <c r="B63" s="307" t="s">
        <v>294</v>
      </c>
      <c r="C63" s="308"/>
      <c r="D63" s="113">
        <v>1.2827422658186913</v>
      </c>
      <c r="E63" s="115">
        <v>119</v>
      </c>
      <c r="F63" s="114">
        <v>106</v>
      </c>
      <c r="G63" s="114">
        <v>178</v>
      </c>
      <c r="H63" s="114">
        <v>95</v>
      </c>
      <c r="I63" s="140">
        <v>92</v>
      </c>
      <c r="J63" s="115">
        <v>27</v>
      </c>
      <c r="K63" s="116">
        <v>29.347826086956523</v>
      </c>
    </row>
    <row r="64" spans="1:11" ht="14.1" customHeight="1" x14ac:dyDescent="0.2">
      <c r="A64" s="306" t="s">
        <v>295</v>
      </c>
      <c r="B64" s="307" t="s">
        <v>296</v>
      </c>
      <c r="C64" s="308"/>
      <c r="D64" s="113">
        <v>0.8084510078689231</v>
      </c>
      <c r="E64" s="115">
        <v>75</v>
      </c>
      <c r="F64" s="114">
        <v>28</v>
      </c>
      <c r="G64" s="114">
        <v>37</v>
      </c>
      <c r="H64" s="114">
        <v>48</v>
      </c>
      <c r="I64" s="140">
        <v>51</v>
      </c>
      <c r="J64" s="115">
        <v>24</v>
      </c>
      <c r="K64" s="116">
        <v>47.058823529411768</v>
      </c>
    </row>
    <row r="65" spans="1:11" ht="14.1" customHeight="1" x14ac:dyDescent="0.2">
      <c r="A65" s="306" t="s">
        <v>297</v>
      </c>
      <c r="B65" s="307" t="s">
        <v>298</v>
      </c>
      <c r="C65" s="308"/>
      <c r="D65" s="113">
        <v>0.45273256440659698</v>
      </c>
      <c r="E65" s="115">
        <v>42</v>
      </c>
      <c r="F65" s="114">
        <v>52</v>
      </c>
      <c r="G65" s="114">
        <v>52</v>
      </c>
      <c r="H65" s="114">
        <v>29</v>
      </c>
      <c r="I65" s="140">
        <v>51</v>
      </c>
      <c r="J65" s="115">
        <v>-9</v>
      </c>
      <c r="K65" s="116">
        <v>-17.647058823529413</v>
      </c>
    </row>
    <row r="66" spans="1:11" ht="14.1" customHeight="1" x14ac:dyDescent="0.2">
      <c r="A66" s="306">
        <v>82</v>
      </c>
      <c r="B66" s="307" t="s">
        <v>299</v>
      </c>
      <c r="C66" s="308"/>
      <c r="D66" s="113">
        <v>2.2421041284898133</v>
      </c>
      <c r="E66" s="115">
        <v>208</v>
      </c>
      <c r="F66" s="114">
        <v>243</v>
      </c>
      <c r="G66" s="114">
        <v>361</v>
      </c>
      <c r="H66" s="114">
        <v>215</v>
      </c>
      <c r="I66" s="140">
        <v>209</v>
      </c>
      <c r="J66" s="115">
        <v>-1</v>
      </c>
      <c r="K66" s="116">
        <v>-0.4784688995215311</v>
      </c>
    </row>
    <row r="67" spans="1:11" ht="14.1" customHeight="1" x14ac:dyDescent="0.2">
      <c r="A67" s="306" t="s">
        <v>300</v>
      </c>
      <c r="B67" s="307" t="s">
        <v>301</v>
      </c>
      <c r="C67" s="308"/>
      <c r="D67" s="113">
        <v>1.3366389996766197</v>
      </c>
      <c r="E67" s="115">
        <v>124</v>
      </c>
      <c r="F67" s="114">
        <v>183</v>
      </c>
      <c r="G67" s="114">
        <v>229</v>
      </c>
      <c r="H67" s="114">
        <v>161</v>
      </c>
      <c r="I67" s="140">
        <v>130</v>
      </c>
      <c r="J67" s="115">
        <v>-6</v>
      </c>
      <c r="K67" s="116">
        <v>-4.615384615384615</v>
      </c>
    </row>
    <row r="68" spans="1:11" ht="14.1" customHeight="1" x14ac:dyDescent="0.2">
      <c r="A68" s="306" t="s">
        <v>302</v>
      </c>
      <c r="B68" s="307" t="s">
        <v>303</v>
      </c>
      <c r="C68" s="308"/>
      <c r="D68" s="113">
        <v>0.50662929826452519</v>
      </c>
      <c r="E68" s="115">
        <v>47</v>
      </c>
      <c r="F68" s="114">
        <v>41</v>
      </c>
      <c r="G68" s="114">
        <v>94</v>
      </c>
      <c r="H68" s="114">
        <v>31</v>
      </c>
      <c r="I68" s="140">
        <v>56</v>
      </c>
      <c r="J68" s="115">
        <v>-9</v>
      </c>
      <c r="K68" s="116">
        <v>-16.071428571428573</v>
      </c>
    </row>
    <row r="69" spans="1:11" ht="14.1" customHeight="1" x14ac:dyDescent="0.2">
      <c r="A69" s="306">
        <v>83</v>
      </c>
      <c r="B69" s="307" t="s">
        <v>304</v>
      </c>
      <c r="C69" s="308"/>
      <c r="D69" s="113">
        <v>4.3656354424921853</v>
      </c>
      <c r="E69" s="115">
        <v>405</v>
      </c>
      <c r="F69" s="114">
        <v>345</v>
      </c>
      <c r="G69" s="114">
        <v>703</v>
      </c>
      <c r="H69" s="114">
        <v>235</v>
      </c>
      <c r="I69" s="140">
        <v>305</v>
      </c>
      <c r="J69" s="115">
        <v>100</v>
      </c>
      <c r="K69" s="116">
        <v>32.786885245901637</v>
      </c>
    </row>
    <row r="70" spans="1:11" ht="14.1" customHeight="1" x14ac:dyDescent="0.2">
      <c r="A70" s="306" t="s">
        <v>305</v>
      </c>
      <c r="B70" s="307" t="s">
        <v>306</v>
      </c>
      <c r="C70" s="308"/>
      <c r="D70" s="113">
        <v>3.3092594588767921</v>
      </c>
      <c r="E70" s="115">
        <v>307</v>
      </c>
      <c r="F70" s="114">
        <v>273</v>
      </c>
      <c r="G70" s="114">
        <v>587</v>
      </c>
      <c r="H70" s="114">
        <v>178</v>
      </c>
      <c r="I70" s="140">
        <v>222</v>
      </c>
      <c r="J70" s="115">
        <v>85</v>
      </c>
      <c r="K70" s="116">
        <v>38.288288288288285</v>
      </c>
    </row>
    <row r="71" spans="1:11" ht="14.1" customHeight="1" x14ac:dyDescent="0.2">
      <c r="A71" s="306"/>
      <c r="B71" s="307" t="s">
        <v>307</v>
      </c>
      <c r="C71" s="308"/>
      <c r="D71" s="113">
        <v>2.3930149832920127</v>
      </c>
      <c r="E71" s="115">
        <v>222</v>
      </c>
      <c r="F71" s="114">
        <v>176</v>
      </c>
      <c r="G71" s="114">
        <v>449</v>
      </c>
      <c r="H71" s="114">
        <v>121</v>
      </c>
      <c r="I71" s="140">
        <v>143</v>
      </c>
      <c r="J71" s="115">
        <v>79</v>
      </c>
      <c r="K71" s="116">
        <v>55.244755244755247</v>
      </c>
    </row>
    <row r="72" spans="1:11" ht="14.1" customHeight="1" x14ac:dyDescent="0.2">
      <c r="A72" s="306">
        <v>84</v>
      </c>
      <c r="B72" s="307" t="s">
        <v>308</v>
      </c>
      <c r="C72" s="308"/>
      <c r="D72" s="113">
        <v>0.50662929826452519</v>
      </c>
      <c r="E72" s="115">
        <v>47</v>
      </c>
      <c r="F72" s="114">
        <v>38</v>
      </c>
      <c r="G72" s="114">
        <v>119</v>
      </c>
      <c r="H72" s="114">
        <v>37</v>
      </c>
      <c r="I72" s="140">
        <v>54</v>
      </c>
      <c r="J72" s="115">
        <v>-7</v>
      </c>
      <c r="K72" s="116">
        <v>-12.962962962962964</v>
      </c>
    </row>
    <row r="73" spans="1:11" ht="14.1" customHeight="1" x14ac:dyDescent="0.2">
      <c r="A73" s="306" t="s">
        <v>309</v>
      </c>
      <c r="B73" s="307" t="s">
        <v>310</v>
      </c>
      <c r="C73" s="308"/>
      <c r="D73" s="113">
        <v>0.18324889511695591</v>
      </c>
      <c r="E73" s="115">
        <v>17</v>
      </c>
      <c r="F73" s="114">
        <v>9</v>
      </c>
      <c r="G73" s="114">
        <v>69</v>
      </c>
      <c r="H73" s="114">
        <v>8</v>
      </c>
      <c r="I73" s="140">
        <v>16</v>
      </c>
      <c r="J73" s="115">
        <v>1</v>
      </c>
      <c r="K73" s="116">
        <v>6.25</v>
      </c>
    </row>
    <row r="74" spans="1:11" ht="14.1" customHeight="1" x14ac:dyDescent="0.2">
      <c r="A74" s="306" t="s">
        <v>311</v>
      </c>
      <c r="B74" s="307" t="s">
        <v>312</v>
      </c>
      <c r="C74" s="308"/>
      <c r="D74" s="113">
        <v>7.5455427401099492E-2</v>
      </c>
      <c r="E74" s="115">
        <v>7</v>
      </c>
      <c r="F74" s="114">
        <v>7</v>
      </c>
      <c r="G74" s="114">
        <v>10</v>
      </c>
      <c r="H74" s="114" t="s">
        <v>513</v>
      </c>
      <c r="I74" s="140">
        <v>3</v>
      </c>
      <c r="J74" s="115">
        <v>4</v>
      </c>
      <c r="K74" s="116">
        <v>133.33333333333334</v>
      </c>
    </row>
    <row r="75" spans="1:11" ht="14.1" customHeight="1" x14ac:dyDescent="0.2">
      <c r="A75" s="306" t="s">
        <v>313</v>
      </c>
      <c r="B75" s="307" t="s">
        <v>314</v>
      </c>
      <c r="C75" s="308"/>
      <c r="D75" s="113">
        <v>0</v>
      </c>
      <c r="E75" s="115">
        <v>0</v>
      </c>
      <c r="F75" s="114" t="s">
        <v>513</v>
      </c>
      <c r="G75" s="114">
        <v>0</v>
      </c>
      <c r="H75" s="114" t="s">
        <v>513</v>
      </c>
      <c r="I75" s="140" t="s">
        <v>513</v>
      </c>
      <c r="J75" s="115" t="s">
        <v>513</v>
      </c>
      <c r="K75" s="116" t="s">
        <v>513</v>
      </c>
    </row>
    <row r="76" spans="1:11" ht="14.1" customHeight="1" x14ac:dyDescent="0.2">
      <c r="A76" s="306">
        <v>91</v>
      </c>
      <c r="B76" s="307" t="s">
        <v>315</v>
      </c>
      <c r="C76" s="308"/>
      <c r="D76" s="113">
        <v>0.56052603212245333</v>
      </c>
      <c r="E76" s="115">
        <v>52</v>
      </c>
      <c r="F76" s="114">
        <v>14</v>
      </c>
      <c r="G76" s="114">
        <v>25</v>
      </c>
      <c r="H76" s="114">
        <v>6</v>
      </c>
      <c r="I76" s="140">
        <v>15</v>
      </c>
      <c r="J76" s="115">
        <v>37</v>
      </c>
      <c r="K76" s="116">
        <v>246.66666666666666</v>
      </c>
    </row>
    <row r="77" spans="1:11" ht="14.1" customHeight="1" x14ac:dyDescent="0.2">
      <c r="A77" s="306">
        <v>92</v>
      </c>
      <c r="B77" s="307" t="s">
        <v>316</v>
      </c>
      <c r="C77" s="308"/>
      <c r="D77" s="113">
        <v>0.6575401530667242</v>
      </c>
      <c r="E77" s="115">
        <v>61</v>
      </c>
      <c r="F77" s="114">
        <v>43</v>
      </c>
      <c r="G77" s="114">
        <v>57</v>
      </c>
      <c r="H77" s="114">
        <v>45</v>
      </c>
      <c r="I77" s="140">
        <v>65</v>
      </c>
      <c r="J77" s="115">
        <v>-4</v>
      </c>
      <c r="K77" s="116">
        <v>-6.1538461538461542</v>
      </c>
    </row>
    <row r="78" spans="1:11" ht="14.1" customHeight="1" x14ac:dyDescent="0.2">
      <c r="A78" s="306">
        <v>93</v>
      </c>
      <c r="B78" s="307" t="s">
        <v>317</v>
      </c>
      <c r="C78" s="308"/>
      <c r="D78" s="113" t="s">
        <v>513</v>
      </c>
      <c r="E78" s="115" t="s">
        <v>513</v>
      </c>
      <c r="F78" s="114" t="s">
        <v>513</v>
      </c>
      <c r="G78" s="114" t="s">
        <v>513</v>
      </c>
      <c r="H78" s="114">
        <v>10</v>
      </c>
      <c r="I78" s="140">
        <v>16</v>
      </c>
      <c r="J78" s="115" t="s">
        <v>513</v>
      </c>
      <c r="K78" s="116" t="s">
        <v>513</v>
      </c>
    </row>
    <row r="79" spans="1:11" ht="14.1" customHeight="1" x14ac:dyDescent="0.2">
      <c r="A79" s="306">
        <v>94</v>
      </c>
      <c r="B79" s="307" t="s">
        <v>318</v>
      </c>
      <c r="C79" s="308"/>
      <c r="D79" s="113">
        <v>0.14013150803061333</v>
      </c>
      <c r="E79" s="115">
        <v>13</v>
      </c>
      <c r="F79" s="114">
        <v>13</v>
      </c>
      <c r="G79" s="114">
        <v>37</v>
      </c>
      <c r="H79" s="114">
        <v>83</v>
      </c>
      <c r="I79" s="140">
        <v>15</v>
      </c>
      <c r="J79" s="115">
        <v>-2</v>
      </c>
      <c r="K79" s="116">
        <v>-13.333333333333334</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5.389673385792821E-2</v>
      </c>
      <c r="E81" s="143">
        <v>5</v>
      </c>
      <c r="F81" s="144">
        <v>5</v>
      </c>
      <c r="G81" s="144">
        <v>9</v>
      </c>
      <c r="H81" s="144">
        <v>6</v>
      </c>
      <c r="I81" s="145">
        <v>3</v>
      </c>
      <c r="J81" s="143">
        <v>2</v>
      </c>
      <c r="K81" s="146">
        <v>66.666666666666671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9617</v>
      </c>
      <c r="E11" s="114">
        <v>8618</v>
      </c>
      <c r="F11" s="114">
        <v>10743</v>
      </c>
      <c r="G11" s="114">
        <v>7787</v>
      </c>
      <c r="H11" s="140">
        <v>9378</v>
      </c>
      <c r="I11" s="115">
        <v>239</v>
      </c>
      <c r="J11" s="116">
        <v>2.54851780763489</v>
      </c>
    </row>
    <row r="12" spans="1:15" s="110" customFormat="1" ht="24.95" customHeight="1" x14ac:dyDescent="0.2">
      <c r="A12" s="193" t="s">
        <v>132</v>
      </c>
      <c r="B12" s="194" t="s">
        <v>133</v>
      </c>
      <c r="C12" s="113">
        <v>1.4765519392742019</v>
      </c>
      <c r="D12" s="115">
        <v>142</v>
      </c>
      <c r="E12" s="114">
        <v>600</v>
      </c>
      <c r="F12" s="114">
        <v>356</v>
      </c>
      <c r="G12" s="114">
        <v>198</v>
      </c>
      <c r="H12" s="140">
        <v>99</v>
      </c>
      <c r="I12" s="115">
        <v>43</v>
      </c>
      <c r="J12" s="116">
        <v>43.434343434343432</v>
      </c>
    </row>
    <row r="13" spans="1:15" s="110" customFormat="1" ht="24.95" customHeight="1" x14ac:dyDescent="0.2">
      <c r="A13" s="193" t="s">
        <v>134</v>
      </c>
      <c r="B13" s="199" t="s">
        <v>214</v>
      </c>
      <c r="C13" s="113">
        <v>0.71747946345014035</v>
      </c>
      <c r="D13" s="115">
        <v>69</v>
      </c>
      <c r="E13" s="114">
        <v>92</v>
      </c>
      <c r="F13" s="114">
        <v>74</v>
      </c>
      <c r="G13" s="114">
        <v>61</v>
      </c>
      <c r="H13" s="140">
        <v>125</v>
      </c>
      <c r="I13" s="115">
        <v>-56</v>
      </c>
      <c r="J13" s="116">
        <v>-44.8</v>
      </c>
    </row>
    <row r="14" spans="1:15" s="287" customFormat="1" ht="24.95" customHeight="1" x14ac:dyDescent="0.2">
      <c r="A14" s="193" t="s">
        <v>215</v>
      </c>
      <c r="B14" s="199" t="s">
        <v>137</v>
      </c>
      <c r="C14" s="113">
        <v>29.125506914838308</v>
      </c>
      <c r="D14" s="115">
        <v>2801</v>
      </c>
      <c r="E14" s="114">
        <v>2147</v>
      </c>
      <c r="F14" s="114">
        <v>2739</v>
      </c>
      <c r="G14" s="114">
        <v>1708</v>
      </c>
      <c r="H14" s="140">
        <v>2447</v>
      </c>
      <c r="I14" s="115">
        <v>354</v>
      </c>
      <c r="J14" s="116">
        <v>14.466693910911321</v>
      </c>
      <c r="K14" s="110"/>
      <c r="L14" s="110"/>
      <c r="M14" s="110"/>
      <c r="N14" s="110"/>
      <c r="O14" s="110"/>
    </row>
    <row r="15" spans="1:15" s="110" customFormat="1" ht="24.95" customHeight="1" x14ac:dyDescent="0.2">
      <c r="A15" s="193" t="s">
        <v>216</v>
      </c>
      <c r="B15" s="199" t="s">
        <v>217</v>
      </c>
      <c r="C15" s="113">
        <v>4.5856296142248105</v>
      </c>
      <c r="D15" s="115">
        <v>441</v>
      </c>
      <c r="E15" s="114">
        <v>338</v>
      </c>
      <c r="F15" s="114">
        <v>448</v>
      </c>
      <c r="G15" s="114">
        <v>323</v>
      </c>
      <c r="H15" s="140">
        <v>406</v>
      </c>
      <c r="I15" s="115">
        <v>35</v>
      </c>
      <c r="J15" s="116">
        <v>8.6206896551724146</v>
      </c>
    </row>
    <row r="16" spans="1:15" s="287" customFormat="1" ht="24.95" customHeight="1" x14ac:dyDescent="0.2">
      <c r="A16" s="193" t="s">
        <v>218</v>
      </c>
      <c r="B16" s="199" t="s">
        <v>141</v>
      </c>
      <c r="C16" s="113">
        <v>19.486326297182075</v>
      </c>
      <c r="D16" s="115">
        <v>1874</v>
      </c>
      <c r="E16" s="114">
        <v>1440</v>
      </c>
      <c r="F16" s="114">
        <v>1777</v>
      </c>
      <c r="G16" s="114">
        <v>1046</v>
      </c>
      <c r="H16" s="140">
        <v>1667</v>
      </c>
      <c r="I16" s="115">
        <v>207</v>
      </c>
      <c r="J16" s="116">
        <v>12.41751649670066</v>
      </c>
      <c r="K16" s="110"/>
      <c r="L16" s="110"/>
      <c r="M16" s="110"/>
      <c r="N16" s="110"/>
      <c r="O16" s="110"/>
    </row>
    <row r="17" spans="1:15" s="110" customFormat="1" ht="24.95" customHeight="1" x14ac:dyDescent="0.2">
      <c r="A17" s="193" t="s">
        <v>142</v>
      </c>
      <c r="B17" s="199" t="s">
        <v>220</v>
      </c>
      <c r="C17" s="113">
        <v>5.0535510034314237</v>
      </c>
      <c r="D17" s="115">
        <v>486</v>
      </c>
      <c r="E17" s="114">
        <v>369</v>
      </c>
      <c r="F17" s="114">
        <v>514</v>
      </c>
      <c r="G17" s="114">
        <v>339</v>
      </c>
      <c r="H17" s="140">
        <v>374</v>
      </c>
      <c r="I17" s="115">
        <v>112</v>
      </c>
      <c r="J17" s="116">
        <v>29.946524064171122</v>
      </c>
    </row>
    <row r="18" spans="1:15" s="287" customFormat="1" ht="24.95" customHeight="1" x14ac:dyDescent="0.2">
      <c r="A18" s="201" t="s">
        <v>144</v>
      </c>
      <c r="B18" s="202" t="s">
        <v>145</v>
      </c>
      <c r="C18" s="113">
        <v>7.2995736716231674</v>
      </c>
      <c r="D18" s="115">
        <v>702</v>
      </c>
      <c r="E18" s="114">
        <v>517</v>
      </c>
      <c r="F18" s="114">
        <v>716</v>
      </c>
      <c r="G18" s="114">
        <v>540</v>
      </c>
      <c r="H18" s="140">
        <v>694</v>
      </c>
      <c r="I18" s="115">
        <v>8</v>
      </c>
      <c r="J18" s="116">
        <v>1.1527377521613833</v>
      </c>
      <c r="K18" s="110"/>
      <c r="L18" s="110"/>
      <c r="M18" s="110"/>
      <c r="N18" s="110"/>
      <c r="O18" s="110"/>
    </row>
    <row r="19" spans="1:15" s="110" customFormat="1" ht="24.95" customHeight="1" x14ac:dyDescent="0.2">
      <c r="A19" s="193" t="s">
        <v>146</v>
      </c>
      <c r="B19" s="199" t="s">
        <v>147</v>
      </c>
      <c r="C19" s="113">
        <v>13.725694083393989</v>
      </c>
      <c r="D19" s="115">
        <v>1320</v>
      </c>
      <c r="E19" s="114">
        <v>1115</v>
      </c>
      <c r="F19" s="114">
        <v>1554</v>
      </c>
      <c r="G19" s="114">
        <v>940</v>
      </c>
      <c r="H19" s="140">
        <v>1305</v>
      </c>
      <c r="I19" s="115">
        <v>15</v>
      </c>
      <c r="J19" s="116">
        <v>1.1494252873563218</v>
      </c>
    </row>
    <row r="20" spans="1:15" s="287" customFormat="1" ht="24.95" customHeight="1" x14ac:dyDescent="0.2">
      <c r="A20" s="193" t="s">
        <v>148</v>
      </c>
      <c r="B20" s="199" t="s">
        <v>149</v>
      </c>
      <c r="C20" s="113">
        <v>6.6132889674534674</v>
      </c>
      <c r="D20" s="115">
        <v>636</v>
      </c>
      <c r="E20" s="114">
        <v>486</v>
      </c>
      <c r="F20" s="114">
        <v>663</v>
      </c>
      <c r="G20" s="114">
        <v>574</v>
      </c>
      <c r="H20" s="140">
        <v>739</v>
      </c>
      <c r="I20" s="115">
        <v>-103</v>
      </c>
      <c r="J20" s="116">
        <v>-13.937753721244926</v>
      </c>
      <c r="K20" s="110"/>
      <c r="L20" s="110"/>
      <c r="M20" s="110"/>
      <c r="N20" s="110"/>
      <c r="O20" s="110"/>
    </row>
    <row r="21" spans="1:15" s="110" customFormat="1" ht="24.95" customHeight="1" x14ac:dyDescent="0.2">
      <c r="A21" s="201" t="s">
        <v>150</v>
      </c>
      <c r="B21" s="202" t="s">
        <v>151</v>
      </c>
      <c r="C21" s="113">
        <v>4.6584173858791722</v>
      </c>
      <c r="D21" s="115">
        <v>448</v>
      </c>
      <c r="E21" s="114">
        <v>503</v>
      </c>
      <c r="F21" s="114">
        <v>489</v>
      </c>
      <c r="G21" s="114">
        <v>350</v>
      </c>
      <c r="H21" s="140">
        <v>398</v>
      </c>
      <c r="I21" s="115">
        <v>50</v>
      </c>
      <c r="J21" s="116">
        <v>12.562814070351759</v>
      </c>
    </row>
    <row r="22" spans="1:15" s="110" customFormat="1" ht="24.95" customHeight="1" x14ac:dyDescent="0.2">
      <c r="A22" s="201" t="s">
        <v>152</v>
      </c>
      <c r="B22" s="199" t="s">
        <v>153</v>
      </c>
      <c r="C22" s="113">
        <v>2.5475720079026725</v>
      </c>
      <c r="D22" s="115">
        <v>245</v>
      </c>
      <c r="E22" s="114">
        <v>256</v>
      </c>
      <c r="F22" s="114">
        <v>284</v>
      </c>
      <c r="G22" s="114">
        <v>132</v>
      </c>
      <c r="H22" s="140">
        <v>218</v>
      </c>
      <c r="I22" s="115">
        <v>27</v>
      </c>
      <c r="J22" s="116">
        <v>12.385321100917432</v>
      </c>
    </row>
    <row r="23" spans="1:15" s="110" customFormat="1" ht="24.95" customHeight="1" x14ac:dyDescent="0.2">
      <c r="A23" s="193" t="s">
        <v>154</v>
      </c>
      <c r="B23" s="199" t="s">
        <v>155</v>
      </c>
      <c r="C23" s="113">
        <v>0.99823229697410831</v>
      </c>
      <c r="D23" s="115">
        <v>96</v>
      </c>
      <c r="E23" s="114">
        <v>66</v>
      </c>
      <c r="F23" s="114">
        <v>162</v>
      </c>
      <c r="G23" s="114">
        <v>56</v>
      </c>
      <c r="H23" s="140">
        <v>106</v>
      </c>
      <c r="I23" s="115">
        <v>-10</v>
      </c>
      <c r="J23" s="116">
        <v>-9.433962264150944</v>
      </c>
    </row>
    <row r="24" spans="1:15" s="110" customFormat="1" ht="24.95" customHeight="1" x14ac:dyDescent="0.2">
      <c r="A24" s="193" t="s">
        <v>156</v>
      </c>
      <c r="B24" s="199" t="s">
        <v>221</v>
      </c>
      <c r="C24" s="113">
        <v>9.1400644691691788</v>
      </c>
      <c r="D24" s="115">
        <v>879</v>
      </c>
      <c r="E24" s="114">
        <v>862</v>
      </c>
      <c r="F24" s="114">
        <v>879</v>
      </c>
      <c r="G24" s="114">
        <v>1005</v>
      </c>
      <c r="H24" s="140">
        <v>892</v>
      </c>
      <c r="I24" s="115">
        <v>-13</v>
      </c>
      <c r="J24" s="116">
        <v>-1.4573991031390134</v>
      </c>
    </row>
    <row r="25" spans="1:15" s="110" customFormat="1" ht="24.95" customHeight="1" x14ac:dyDescent="0.2">
      <c r="A25" s="193" t="s">
        <v>222</v>
      </c>
      <c r="B25" s="204" t="s">
        <v>159</v>
      </c>
      <c r="C25" s="113">
        <v>4.0761152126442761</v>
      </c>
      <c r="D25" s="115">
        <v>392</v>
      </c>
      <c r="E25" s="114">
        <v>434</v>
      </c>
      <c r="F25" s="114">
        <v>542</v>
      </c>
      <c r="G25" s="114">
        <v>438</v>
      </c>
      <c r="H25" s="140">
        <v>575</v>
      </c>
      <c r="I25" s="115">
        <v>-183</v>
      </c>
      <c r="J25" s="116">
        <v>-31.826086956521738</v>
      </c>
    </row>
    <row r="26" spans="1:15" s="110" customFormat="1" ht="24.95" customHeight="1" x14ac:dyDescent="0.2">
      <c r="A26" s="201">
        <v>782.78300000000002</v>
      </c>
      <c r="B26" s="203" t="s">
        <v>160</v>
      </c>
      <c r="C26" s="113">
        <v>3.6809815950920246</v>
      </c>
      <c r="D26" s="115">
        <v>354</v>
      </c>
      <c r="E26" s="114">
        <v>380</v>
      </c>
      <c r="F26" s="114">
        <v>414</v>
      </c>
      <c r="G26" s="114">
        <v>443</v>
      </c>
      <c r="H26" s="140">
        <v>521</v>
      </c>
      <c r="I26" s="115">
        <v>-167</v>
      </c>
      <c r="J26" s="116">
        <v>-32.053742802303262</v>
      </c>
    </row>
    <row r="27" spans="1:15" s="110" customFormat="1" ht="24.95" customHeight="1" x14ac:dyDescent="0.2">
      <c r="A27" s="193" t="s">
        <v>161</v>
      </c>
      <c r="B27" s="199" t="s">
        <v>162</v>
      </c>
      <c r="C27" s="113">
        <v>2.1628366434439013</v>
      </c>
      <c r="D27" s="115">
        <v>208</v>
      </c>
      <c r="E27" s="114">
        <v>172</v>
      </c>
      <c r="F27" s="114">
        <v>313</v>
      </c>
      <c r="G27" s="114">
        <v>171</v>
      </c>
      <c r="H27" s="140">
        <v>212</v>
      </c>
      <c r="I27" s="115">
        <v>-4</v>
      </c>
      <c r="J27" s="116">
        <v>-1.8867924528301887</v>
      </c>
    </row>
    <row r="28" spans="1:15" s="110" customFormat="1" ht="24.95" customHeight="1" x14ac:dyDescent="0.2">
      <c r="A28" s="193" t="s">
        <v>163</v>
      </c>
      <c r="B28" s="199" t="s">
        <v>164</v>
      </c>
      <c r="C28" s="113">
        <v>1.1438078402828324</v>
      </c>
      <c r="D28" s="115">
        <v>110</v>
      </c>
      <c r="E28" s="114">
        <v>62</v>
      </c>
      <c r="F28" s="114">
        <v>241</v>
      </c>
      <c r="G28" s="114">
        <v>362</v>
      </c>
      <c r="H28" s="140">
        <v>68</v>
      </c>
      <c r="I28" s="115">
        <v>42</v>
      </c>
      <c r="J28" s="116">
        <v>61.764705882352942</v>
      </c>
    </row>
    <row r="29" spans="1:15" s="110" customFormat="1" ht="24.95" customHeight="1" x14ac:dyDescent="0.2">
      <c r="A29" s="193">
        <v>86</v>
      </c>
      <c r="B29" s="199" t="s">
        <v>165</v>
      </c>
      <c r="C29" s="113">
        <v>5.8854112509098471</v>
      </c>
      <c r="D29" s="115">
        <v>566</v>
      </c>
      <c r="E29" s="114">
        <v>369</v>
      </c>
      <c r="F29" s="114">
        <v>493</v>
      </c>
      <c r="G29" s="114">
        <v>362</v>
      </c>
      <c r="H29" s="140">
        <v>437</v>
      </c>
      <c r="I29" s="115">
        <v>129</v>
      </c>
      <c r="J29" s="116">
        <v>29.519450800915333</v>
      </c>
    </row>
    <row r="30" spans="1:15" s="110" customFormat="1" ht="24.95" customHeight="1" x14ac:dyDescent="0.2">
      <c r="A30" s="193">
        <v>87.88</v>
      </c>
      <c r="B30" s="204" t="s">
        <v>166</v>
      </c>
      <c r="C30" s="113">
        <v>4.3880628054486843</v>
      </c>
      <c r="D30" s="115">
        <v>422</v>
      </c>
      <c r="E30" s="114">
        <v>345</v>
      </c>
      <c r="F30" s="114">
        <v>516</v>
      </c>
      <c r="G30" s="114">
        <v>276</v>
      </c>
      <c r="H30" s="140">
        <v>309</v>
      </c>
      <c r="I30" s="115">
        <v>113</v>
      </c>
      <c r="J30" s="116">
        <v>36.569579288025892</v>
      </c>
    </row>
    <row r="31" spans="1:15" s="110" customFormat="1" ht="24.95" customHeight="1" x14ac:dyDescent="0.2">
      <c r="A31" s="193" t="s">
        <v>167</v>
      </c>
      <c r="B31" s="199" t="s">
        <v>168</v>
      </c>
      <c r="C31" s="113">
        <v>2.360403452220027</v>
      </c>
      <c r="D31" s="115">
        <v>227</v>
      </c>
      <c r="E31" s="114">
        <v>212</v>
      </c>
      <c r="F31" s="114">
        <v>308</v>
      </c>
      <c r="G31" s="114">
        <v>171</v>
      </c>
      <c r="H31" s="140">
        <v>233</v>
      </c>
      <c r="I31" s="115">
        <v>-6</v>
      </c>
      <c r="J31" s="116">
        <v>-2.5751072961373391</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1.4765519392742019</v>
      </c>
      <c r="D34" s="115">
        <v>142</v>
      </c>
      <c r="E34" s="114">
        <v>600</v>
      </c>
      <c r="F34" s="114">
        <v>356</v>
      </c>
      <c r="G34" s="114">
        <v>198</v>
      </c>
      <c r="H34" s="140">
        <v>99</v>
      </c>
      <c r="I34" s="115">
        <v>43</v>
      </c>
      <c r="J34" s="116">
        <v>43.434343434343432</v>
      </c>
    </row>
    <row r="35" spans="1:10" s="110" customFormat="1" ht="24.95" customHeight="1" x14ac:dyDescent="0.2">
      <c r="A35" s="292" t="s">
        <v>171</v>
      </c>
      <c r="B35" s="293" t="s">
        <v>172</v>
      </c>
      <c r="C35" s="113">
        <v>37.142560049911616</v>
      </c>
      <c r="D35" s="115">
        <v>3572</v>
      </c>
      <c r="E35" s="114">
        <v>2756</v>
      </c>
      <c r="F35" s="114">
        <v>3529</v>
      </c>
      <c r="G35" s="114">
        <v>2309</v>
      </c>
      <c r="H35" s="140">
        <v>3266</v>
      </c>
      <c r="I35" s="115">
        <v>306</v>
      </c>
      <c r="J35" s="116">
        <v>9.369259032455604</v>
      </c>
    </row>
    <row r="36" spans="1:10" s="110" customFormat="1" ht="24.95" customHeight="1" x14ac:dyDescent="0.2">
      <c r="A36" s="294" t="s">
        <v>173</v>
      </c>
      <c r="B36" s="295" t="s">
        <v>174</v>
      </c>
      <c r="C36" s="125">
        <v>61.380888010814182</v>
      </c>
      <c r="D36" s="143">
        <v>5903</v>
      </c>
      <c r="E36" s="144">
        <v>5262</v>
      </c>
      <c r="F36" s="144">
        <v>6858</v>
      </c>
      <c r="G36" s="144">
        <v>5280</v>
      </c>
      <c r="H36" s="145">
        <v>6013</v>
      </c>
      <c r="I36" s="143">
        <v>-110</v>
      </c>
      <c r="J36" s="146">
        <v>-1.8293696989855313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9617</v>
      </c>
      <c r="F11" s="264">
        <v>8618</v>
      </c>
      <c r="G11" s="264">
        <v>10743</v>
      </c>
      <c r="H11" s="264">
        <v>7787</v>
      </c>
      <c r="I11" s="265">
        <v>9378</v>
      </c>
      <c r="J11" s="263">
        <v>239</v>
      </c>
      <c r="K11" s="266">
        <v>2.54851780763489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24.550275553706978</v>
      </c>
      <c r="E13" s="115">
        <v>2361</v>
      </c>
      <c r="F13" s="114">
        <v>2852</v>
      </c>
      <c r="G13" s="114">
        <v>2947</v>
      </c>
      <c r="H13" s="114">
        <v>2119</v>
      </c>
      <c r="I13" s="140">
        <v>2282</v>
      </c>
      <c r="J13" s="115">
        <v>79</v>
      </c>
      <c r="K13" s="116">
        <v>3.4618755477651182</v>
      </c>
    </row>
    <row r="14" spans="1:17" ht="15.95" customHeight="1" x14ac:dyDescent="0.2">
      <c r="A14" s="306" t="s">
        <v>230</v>
      </c>
      <c r="B14" s="307"/>
      <c r="C14" s="308"/>
      <c r="D14" s="113">
        <v>56.670479359467606</v>
      </c>
      <c r="E14" s="115">
        <v>5450</v>
      </c>
      <c r="F14" s="114">
        <v>4284</v>
      </c>
      <c r="G14" s="114">
        <v>6014</v>
      </c>
      <c r="H14" s="114">
        <v>3903</v>
      </c>
      <c r="I14" s="140">
        <v>5483</v>
      </c>
      <c r="J14" s="115">
        <v>-33</v>
      </c>
      <c r="K14" s="116">
        <v>-0.60186029545869046</v>
      </c>
    </row>
    <row r="15" spans="1:17" ht="15.95" customHeight="1" x14ac:dyDescent="0.2">
      <c r="A15" s="306" t="s">
        <v>231</v>
      </c>
      <c r="B15" s="307"/>
      <c r="C15" s="308"/>
      <c r="D15" s="113">
        <v>10.679005927004264</v>
      </c>
      <c r="E15" s="115">
        <v>1027</v>
      </c>
      <c r="F15" s="114">
        <v>918</v>
      </c>
      <c r="G15" s="114">
        <v>1044</v>
      </c>
      <c r="H15" s="114">
        <v>1017</v>
      </c>
      <c r="I15" s="140">
        <v>969</v>
      </c>
      <c r="J15" s="115">
        <v>58</v>
      </c>
      <c r="K15" s="116">
        <v>5.9855521155830758</v>
      </c>
    </row>
    <row r="16" spans="1:17" ht="15.95" customHeight="1" x14ac:dyDescent="0.2">
      <c r="A16" s="306" t="s">
        <v>232</v>
      </c>
      <c r="B16" s="307"/>
      <c r="C16" s="308"/>
      <c r="D16" s="113">
        <v>8.0378496412602676</v>
      </c>
      <c r="E16" s="115">
        <v>773</v>
      </c>
      <c r="F16" s="114">
        <v>561</v>
      </c>
      <c r="G16" s="114">
        <v>734</v>
      </c>
      <c r="H16" s="114">
        <v>739</v>
      </c>
      <c r="I16" s="140">
        <v>640</v>
      </c>
      <c r="J16" s="115">
        <v>133</v>
      </c>
      <c r="K16" s="116">
        <v>20.78125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1.7053135073307684</v>
      </c>
      <c r="E18" s="115">
        <v>164</v>
      </c>
      <c r="F18" s="114">
        <v>602</v>
      </c>
      <c r="G18" s="114">
        <v>362</v>
      </c>
      <c r="H18" s="114">
        <v>173</v>
      </c>
      <c r="I18" s="140">
        <v>124</v>
      </c>
      <c r="J18" s="115">
        <v>40</v>
      </c>
      <c r="K18" s="116">
        <v>32.258064516129032</v>
      </c>
    </row>
    <row r="19" spans="1:11" ht="14.1" customHeight="1" x14ac:dyDescent="0.2">
      <c r="A19" s="306" t="s">
        <v>235</v>
      </c>
      <c r="B19" s="307" t="s">
        <v>236</v>
      </c>
      <c r="C19" s="308"/>
      <c r="D19" s="113">
        <v>1.4973484454611625</v>
      </c>
      <c r="E19" s="115">
        <v>144</v>
      </c>
      <c r="F19" s="114">
        <v>569</v>
      </c>
      <c r="G19" s="114">
        <v>311</v>
      </c>
      <c r="H19" s="114">
        <v>157</v>
      </c>
      <c r="I19" s="140">
        <v>104</v>
      </c>
      <c r="J19" s="115">
        <v>40</v>
      </c>
      <c r="K19" s="116">
        <v>38.46153846153846</v>
      </c>
    </row>
    <row r="20" spans="1:11" ht="14.1" customHeight="1" x14ac:dyDescent="0.2">
      <c r="A20" s="306">
        <v>12</v>
      </c>
      <c r="B20" s="307" t="s">
        <v>237</v>
      </c>
      <c r="C20" s="308"/>
      <c r="D20" s="113">
        <v>0.76947072891754187</v>
      </c>
      <c r="E20" s="115">
        <v>74</v>
      </c>
      <c r="F20" s="114">
        <v>122</v>
      </c>
      <c r="G20" s="114">
        <v>120</v>
      </c>
      <c r="H20" s="114">
        <v>87</v>
      </c>
      <c r="I20" s="140">
        <v>69</v>
      </c>
      <c r="J20" s="115">
        <v>5</v>
      </c>
      <c r="K20" s="116">
        <v>7.2463768115942031</v>
      </c>
    </row>
    <row r="21" spans="1:11" ht="14.1" customHeight="1" x14ac:dyDescent="0.2">
      <c r="A21" s="306">
        <v>21</v>
      </c>
      <c r="B21" s="307" t="s">
        <v>238</v>
      </c>
      <c r="C21" s="308"/>
      <c r="D21" s="113">
        <v>0.2391598211500468</v>
      </c>
      <c r="E21" s="115">
        <v>23</v>
      </c>
      <c r="F21" s="114">
        <v>24</v>
      </c>
      <c r="G21" s="114">
        <v>39</v>
      </c>
      <c r="H21" s="114">
        <v>16</v>
      </c>
      <c r="I21" s="140">
        <v>18</v>
      </c>
      <c r="J21" s="115">
        <v>5</v>
      </c>
      <c r="K21" s="116">
        <v>27.777777777777779</v>
      </c>
    </row>
    <row r="22" spans="1:11" ht="14.1" customHeight="1" x14ac:dyDescent="0.2">
      <c r="A22" s="306">
        <v>22</v>
      </c>
      <c r="B22" s="307" t="s">
        <v>239</v>
      </c>
      <c r="C22" s="308"/>
      <c r="D22" s="113">
        <v>2.6307580326505149</v>
      </c>
      <c r="E22" s="115">
        <v>253</v>
      </c>
      <c r="F22" s="114">
        <v>245</v>
      </c>
      <c r="G22" s="114">
        <v>309</v>
      </c>
      <c r="H22" s="114">
        <v>242</v>
      </c>
      <c r="I22" s="140">
        <v>295</v>
      </c>
      <c r="J22" s="115">
        <v>-42</v>
      </c>
      <c r="K22" s="116">
        <v>-14.23728813559322</v>
      </c>
    </row>
    <row r="23" spans="1:11" ht="14.1" customHeight="1" x14ac:dyDescent="0.2">
      <c r="A23" s="306">
        <v>23</v>
      </c>
      <c r="B23" s="307" t="s">
        <v>240</v>
      </c>
      <c r="C23" s="308"/>
      <c r="D23" s="113">
        <v>1.1542060933763127</v>
      </c>
      <c r="E23" s="115">
        <v>111</v>
      </c>
      <c r="F23" s="114">
        <v>70</v>
      </c>
      <c r="G23" s="114">
        <v>98</v>
      </c>
      <c r="H23" s="114">
        <v>61</v>
      </c>
      <c r="I23" s="140">
        <v>81</v>
      </c>
      <c r="J23" s="115">
        <v>30</v>
      </c>
      <c r="K23" s="116">
        <v>37.037037037037038</v>
      </c>
    </row>
    <row r="24" spans="1:11" ht="14.1" customHeight="1" x14ac:dyDescent="0.2">
      <c r="A24" s="306">
        <v>24</v>
      </c>
      <c r="B24" s="307" t="s">
        <v>241</v>
      </c>
      <c r="C24" s="308"/>
      <c r="D24" s="113">
        <v>6.738068004575231</v>
      </c>
      <c r="E24" s="115">
        <v>648</v>
      </c>
      <c r="F24" s="114">
        <v>510</v>
      </c>
      <c r="G24" s="114">
        <v>641</v>
      </c>
      <c r="H24" s="114">
        <v>422</v>
      </c>
      <c r="I24" s="140">
        <v>676</v>
      </c>
      <c r="J24" s="115">
        <v>-28</v>
      </c>
      <c r="K24" s="116">
        <v>-4.1420118343195265</v>
      </c>
    </row>
    <row r="25" spans="1:11" ht="14.1" customHeight="1" x14ac:dyDescent="0.2">
      <c r="A25" s="306">
        <v>25</v>
      </c>
      <c r="B25" s="307" t="s">
        <v>242</v>
      </c>
      <c r="C25" s="308"/>
      <c r="D25" s="113">
        <v>6.7276697514817512</v>
      </c>
      <c r="E25" s="115">
        <v>647</v>
      </c>
      <c r="F25" s="114">
        <v>432</v>
      </c>
      <c r="G25" s="114">
        <v>585</v>
      </c>
      <c r="H25" s="114">
        <v>350</v>
      </c>
      <c r="I25" s="140">
        <v>648</v>
      </c>
      <c r="J25" s="115">
        <v>-1</v>
      </c>
      <c r="K25" s="116">
        <v>-0.15432098765432098</v>
      </c>
    </row>
    <row r="26" spans="1:11" ht="14.1" customHeight="1" x14ac:dyDescent="0.2">
      <c r="A26" s="306">
        <v>26</v>
      </c>
      <c r="B26" s="307" t="s">
        <v>243</v>
      </c>
      <c r="C26" s="308"/>
      <c r="D26" s="113">
        <v>3.4834147863158988</v>
      </c>
      <c r="E26" s="115">
        <v>335</v>
      </c>
      <c r="F26" s="114">
        <v>170</v>
      </c>
      <c r="G26" s="114">
        <v>285</v>
      </c>
      <c r="H26" s="114">
        <v>203</v>
      </c>
      <c r="I26" s="140">
        <v>335</v>
      </c>
      <c r="J26" s="115">
        <v>0</v>
      </c>
      <c r="K26" s="116">
        <v>0</v>
      </c>
    </row>
    <row r="27" spans="1:11" ht="14.1" customHeight="1" x14ac:dyDescent="0.2">
      <c r="A27" s="306">
        <v>27</v>
      </c>
      <c r="B27" s="307" t="s">
        <v>244</v>
      </c>
      <c r="C27" s="308"/>
      <c r="D27" s="113">
        <v>4.7935946760944157</v>
      </c>
      <c r="E27" s="115">
        <v>461</v>
      </c>
      <c r="F27" s="114">
        <v>327</v>
      </c>
      <c r="G27" s="114">
        <v>399</v>
      </c>
      <c r="H27" s="114">
        <v>339</v>
      </c>
      <c r="I27" s="140">
        <v>415</v>
      </c>
      <c r="J27" s="115">
        <v>46</v>
      </c>
      <c r="K27" s="116">
        <v>11.08433734939759</v>
      </c>
    </row>
    <row r="28" spans="1:11" ht="14.1" customHeight="1" x14ac:dyDescent="0.2">
      <c r="A28" s="306">
        <v>28</v>
      </c>
      <c r="B28" s="307" t="s">
        <v>245</v>
      </c>
      <c r="C28" s="308"/>
      <c r="D28" s="113">
        <v>0.2391598211500468</v>
      </c>
      <c r="E28" s="115">
        <v>23</v>
      </c>
      <c r="F28" s="114">
        <v>10</v>
      </c>
      <c r="G28" s="114">
        <v>15</v>
      </c>
      <c r="H28" s="114">
        <v>11</v>
      </c>
      <c r="I28" s="140">
        <v>21</v>
      </c>
      <c r="J28" s="115">
        <v>2</v>
      </c>
      <c r="K28" s="116">
        <v>9.5238095238095237</v>
      </c>
    </row>
    <row r="29" spans="1:11" ht="14.1" customHeight="1" x14ac:dyDescent="0.2">
      <c r="A29" s="306">
        <v>29</v>
      </c>
      <c r="B29" s="307" t="s">
        <v>246</v>
      </c>
      <c r="C29" s="308"/>
      <c r="D29" s="113">
        <v>4.0761152126442761</v>
      </c>
      <c r="E29" s="115">
        <v>392</v>
      </c>
      <c r="F29" s="114">
        <v>441</v>
      </c>
      <c r="G29" s="114">
        <v>398</v>
      </c>
      <c r="H29" s="114">
        <v>320</v>
      </c>
      <c r="I29" s="140">
        <v>326</v>
      </c>
      <c r="J29" s="115">
        <v>66</v>
      </c>
      <c r="K29" s="116">
        <v>20.245398773006134</v>
      </c>
    </row>
    <row r="30" spans="1:11" ht="14.1" customHeight="1" x14ac:dyDescent="0.2">
      <c r="A30" s="306" t="s">
        <v>247</v>
      </c>
      <c r="B30" s="307" t="s">
        <v>248</v>
      </c>
      <c r="C30" s="308"/>
      <c r="D30" s="113">
        <v>2.1316418841634603</v>
      </c>
      <c r="E30" s="115">
        <v>205</v>
      </c>
      <c r="F30" s="114">
        <v>238</v>
      </c>
      <c r="G30" s="114">
        <v>201</v>
      </c>
      <c r="H30" s="114">
        <v>148</v>
      </c>
      <c r="I30" s="140">
        <v>149</v>
      </c>
      <c r="J30" s="115">
        <v>56</v>
      </c>
      <c r="K30" s="116">
        <v>37.583892617449663</v>
      </c>
    </row>
    <row r="31" spans="1:11" ht="14.1" customHeight="1" x14ac:dyDescent="0.2">
      <c r="A31" s="306" t="s">
        <v>249</v>
      </c>
      <c r="B31" s="307" t="s">
        <v>250</v>
      </c>
      <c r="C31" s="308"/>
      <c r="D31" s="113">
        <v>1.9028803161068941</v>
      </c>
      <c r="E31" s="115">
        <v>183</v>
      </c>
      <c r="F31" s="114">
        <v>199</v>
      </c>
      <c r="G31" s="114">
        <v>184</v>
      </c>
      <c r="H31" s="114">
        <v>168</v>
      </c>
      <c r="I31" s="140">
        <v>169</v>
      </c>
      <c r="J31" s="115">
        <v>14</v>
      </c>
      <c r="K31" s="116">
        <v>8.2840236686390529</v>
      </c>
    </row>
    <row r="32" spans="1:11" ht="14.1" customHeight="1" x14ac:dyDescent="0.2">
      <c r="A32" s="306">
        <v>31</v>
      </c>
      <c r="B32" s="307" t="s">
        <v>251</v>
      </c>
      <c r="C32" s="308"/>
      <c r="D32" s="113">
        <v>0.39513361755225124</v>
      </c>
      <c r="E32" s="115">
        <v>38</v>
      </c>
      <c r="F32" s="114">
        <v>16</v>
      </c>
      <c r="G32" s="114">
        <v>31</v>
      </c>
      <c r="H32" s="114">
        <v>27</v>
      </c>
      <c r="I32" s="140">
        <v>38</v>
      </c>
      <c r="J32" s="115">
        <v>0</v>
      </c>
      <c r="K32" s="116">
        <v>0</v>
      </c>
    </row>
    <row r="33" spans="1:11" ht="14.1" customHeight="1" x14ac:dyDescent="0.2">
      <c r="A33" s="306">
        <v>32</v>
      </c>
      <c r="B33" s="307" t="s">
        <v>252</v>
      </c>
      <c r="C33" s="308"/>
      <c r="D33" s="113">
        <v>2.9427056254549235</v>
      </c>
      <c r="E33" s="115">
        <v>283</v>
      </c>
      <c r="F33" s="114">
        <v>240</v>
      </c>
      <c r="G33" s="114">
        <v>264</v>
      </c>
      <c r="H33" s="114">
        <v>219</v>
      </c>
      <c r="I33" s="140">
        <v>229</v>
      </c>
      <c r="J33" s="115">
        <v>54</v>
      </c>
      <c r="K33" s="116">
        <v>23.580786026200872</v>
      </c>
    </row>
    <row r="34" spans="1:11" ht="14.1" customHeight="1" x14ac:dyDescent="0.2">
      <c r="A34" s="306">
        <v>33</v>
      </c>
      <c r="B34" s="307" t="s">
        <v>253</v>
      </c>
      <c r="C34" s="308"/>
      <c r="D34" s="113">
        <v>1.6949152542372881</v>
      </c>
      <c r="E34" s="115">
        <v>163</v>
      </c>
      <c r="F34" s="114">
        <v>150</v>
      </c>
      <c r="G34" s="114">
        <v>200</v>
      </c>
      <c r="H34" s="114">
        <v>125</v>
      </c>
      <c r="I34" s="140">
        <v>180</v>
      </c>
      <c r="J34" s="115">
        <v>-17</v>
      </c>
      <c r="K34" s="116">
        <v>-9.4444444444444446</v>
      </c>
    </row>
    <row r="35" spans="1:11" ht="14.1" customHeight="1" x14ac:dyDescent="0.2">
      <c r="A35" s="306">
        <v>34</v>
      </c>
      <c r="B35" s="307" t="s">
        <v>254</v>
      </c>
      <c r="C35" s="308"/>
      <c r="D35" s="113">
        <v>1.6325257356764065</v>
      </c>
      <c r="E35" s="115">
        <v>157</v>
      </c>
      <c r="F35" s="114">
        <v>115</v>
      </c>
      <c r="G35" s="114">
        <v>136</v>
      </c>
      <c r="H35" s="114">
        <v>100</v>
      </c>
      <c r="I35" s="140">
        <v>161</v>
      </c>
      <c r="J35" s="115">
        <v>-4</v>
      </c>
      <c r="K35" s="116">
        <v>-2.4844720496894408</v>
      </c>
    </row>
    <row r="36" spans="1:11" ht="14.1" customHeight="1" x14ac:dyDescent="0.2">
      <c r="A36" s="306">
        <v>41</v>
      </c>
      <c r="B36" s="307" t="s">
        <v>255</v>
      </c>
      <c r="C36" s="308"/>
      <c r="D36" s="113">
        <v>0.75907247582406157</v>
      </c>
      <c r="E36" s="115">
        <v>73</v>
      </c>
      <c r="F36" s="114">
        <v>68</v>
      </c>
      <c r="G36" s="114">
        <v>101</v>
      </c>
      <c r="H36" s="114">
        <v>85</v>
      </c>
      <c r="I36" s="140">
        <v>73</v>
      </c>
      <c r="J36" s="115">
        <v>0</v>
      </c>
      <c r="K36" s="116">
        <v>0</v>
      </c>
    </row>
    <row r="37" spans="1:11" ht="14.1" customHeight="1" x14ac:dyDescent="0.2">
      <c r="A37" s="306">
        <v>42</v>
      </c>
      <c r="B37" s="307" t="s">
        <v>256</v>
      </c>
      <c r="C37" s="308"/>
      <c r="D37" s="113">
        <v>0.10398253093480295</v>
      </c>
      <c r="E37" s="115">
        <v>10</v>
      </c>
      <c r="F37" s="114">
        <v>6</v>
      </c>
      <c r="G37" s="114">
        <v>9</v>
      </c>
      <c r="H37" s="114">
        <v>8</v>
      </c>
      <c r="I37" s="140">
        <v>14</v>
      </c>
      <c r="J37" s="115">
        <v>-4</v>
      </c>
      <c r="K37" s="116">
        <v>-28.571428571428573</v>
      </c>
    </row>
    <row r="38" spans="1:11" ht="14.1" customHeight="1" x14ac:dyDescent="0.2">
      <c r="A38" s="306">
        <v>43</v>
      </c>
      <c r="B38" s="307" t="s">
        <v>257</v>
      </c>
      <c r="C38" s="308"/>
      <c r="D38" s="113">
        <v>2.4435894769678694</v>
      </c>
      <c r="E38" s="115">
        <v>235</v>
      </c>
      <c r="F38" s="114">
        <v>203</v>
      </c>
      <c r="G38" s="114">
        <v>219</v>
      </c>
      <c r="H38" s="114">
        <v>370</v>
      </c>
      <c r="I38" s="140">
        <v>227</v>
      </c>
      <c r="J38" s="115">
        <v>8</v>
      </c>
      <c r="K38" s="116">
        <v>3.5242290748898677</v>
      </c>
    </row>
    <row r="39" spans="1:11" ht="14.1" customHeight="1" x14ac:dyDescent="0.2">
      <c r="A39" s="306">
        <v>51</v>
      </c>
      <c r="B39" s="307" t="s">
        <v>258</v>
      </c>
      <c r="C39" s="308"/>
      <c r="D39" s="113">
        <v>8.3497972340646776</v>
      </c>
      <c r="E39" s="115">
        <v>803</v>
      </c>
      <c r="F39" s="114">
        <v>791</v>
      </c>
      <c r="G39" s="114">
        <v>1029</v>
      </c>
      <c r="H39" s="114">
        <v>695</v>
      </c>
      <c r="I39" s="140">
        <v>835</v>
      </c>
      <c r="J39" s="115">
        <v>-32</v>
      </c>
      <c r="K39" s="116">
        <v>-3.8323353293413174</v>
      </c>
    </row>
    <row r="40" spans="1:11" ht="14.1" customHeight="1" x14ac:dyDescent="0.2">
      <c r="A40" s="306" t="s">
        <v>259</v>
      </c>
      <c r="B40" s="307" t="s">
        <v>260</v>
      </c>
      <c r="C40" s="308"/>
      <c r="D40" s="113">
        <v>7.798689820110221</v>
      </c>
      <c r="E40" s="115">
        <v>750</v>
      </c>
      <c r="F40" s="114">
        <v>750</v>
      </c>
      <c r="G40" s="114">
        <v>967</v>
      </c>
      <c r="H40" s="114">
        <v>648</v>
      </c>
      <c r="I40" s="140">
        <v>780</v>
      </c>
      <c r="J40" s="115">
        <v>-30</v>
      </c>
      <c r="K40" s="116">
        <v>-3.8461538461538463</v>
      </c>
    </row>
    <row r="41" spans="1:11" ht="14.1" customHeight="1" x14ac:dyDescent="0.2">
      <c r="A41" s="306"/>
      <c r="B41" s="307" t="s">
        <v>261</v>
      </c>
      <c r="C41" s="308"/>
      <c r="D41" s="113">
        <v>6.8836435478839553</v>
      </c>
      <c r="E41" s="115">
        <v>662</v>
      </c>
      <c r="F41" s="114">
        <v>644</v>
      </c>
      <c r="G41" s="114">
        <v>829</v>
      </c>
      <c r="H41" s="114">
        <v>524</v>
      </c>
      <c r="I41" s="140">
        <v>639</v>
      </c>
      <c r="J41" s="115">
        <v>23</v>
      </c>
      <c r="K41" s="116">
        <v>3.5993740219092332</v>
      </c>
    </row>
    <row r="42" spans="1:11" ht="14.1" customHeight="1" x14ac:dyDescent="0.2">
      <c r="A42" s="306">
        <v>52</v>
      </c>
      <c r="B42" s="307" t="s">
        <v>262</v>
      </c>
      <c r="C42" s="308"/>
      <c r="D42" s="113">
        <v>4.6792138920661328</v>
      </c>
      <c r="E42" s="115">
        <v>450</v>
      </c>
      <c r="F42" s="114">
        <v>347</v>
      </c>
      <c r="G42" s="114">
        <v>446</v>
      </c>
      <c r="H42" s="114">
        <v>422</v>
      </c>
      <c r="I42" s="140">
        <v>506</v>
      </c>
      <c r="J42" s="115">
        <v>-56</v>
      </c>
      <c r="K42" s="116">
        <v>-11.067193675889328</v>
      </c>
    </row>
    <row r="43" spans="1:11" ht="14.1" customHeight="1" x14ac:dyDescent="0.2">
      <c r="A43" s="306" t="s">
        <v>263</v>
      </c>
      <c r="B43" s="307" t="s">
        <v>264</v>
      </c>
      <c r="C43" s="308"/>
      <c r="D43" s="113">
        <v>4.1177082250181973</v>
      </c>
      <c r="E43" s="115">
        <v>396</v>
      </c>
      <c r="F43" s="114">
        <v>307</v>
      </c>
      <c r="G43" s="114">
        <v>402</v>
      </c>
      <c r="H43" s="114">
        <v>367</v>
      </c>
      <c r="I43" s="140">
        <v>443</v>
      </c>
      <c r="J43" s="115">
        <v>-47</v>
      </c>
      <c r="K43" s="116">
        <v>-10.609480812641083</v>
      </c>
    </row>
    <row r="44" spans="1:11" ht="14.1" customHeight="1" x14ac:dyDescent="0.2">
      <c r="A44" s="306">
        <v>53</v>
      </c>
      <c r="B44" s="307" t="s">
        <v>265</v>
      </c>
      <c r="C44" s="308"/>
      <c r="D44" s="113">
        <v>0.4679213892066133</v>
      </c>
      <c r="E44" s="115">
        <v>45</v>
      </c>
      <c r="F44" s="114">
        <v>33</v>
      </c>
      <c r="G44" s="114">
        <v>54</v>
      </c>
      <c r="H44" s="114">
        <v>42</v>
      </c>
      <c r="I44" s="140">
        <v>55</v>
      </c>
      <c r="J44" s="115">
        <v>-10</v>
      </c>
      <c r="K44" s="116">
        <v>-18.181818181818183</v>
      </c>
    </row>
    <row r="45" spans="1:11" ht="14.1" customHeight="1" x14ac:dyDescent="0.2">
      <c r="A45" s="306" t="s">
        <v>266</v>
      </c>
      <c r="B45" s="307" t="s">
        <v>267</v>
      </c>
      <c r="C45" s="308"/>
      <c r="D45" s="113">
        <v>0.457523136113133</v>
      </c>
      <c r="E45" s="115">
        <v>44</v>
      </c>
      <c r="F45" s="114">
        <v>33</v>
      </c>
      <c r="G45" s="114">
        <v>52</v>
      </c>
      <c r="H45" s="114">
        <v>40</v>
      </c>
      <c r="I45" s="140">
        <v>52</v>
      </c>
      <c r="J45" s="115">
        <v>-8</v>
      </c>
      <c r="K45" s="116">
        <v>-15.384615384615385</v>
      </c>
    </row>
    <row r="46" spans="1:11" ht="14.1" customHeight="1" x14ac:dyDescent="0.2">
      <c r="A46" s="306">
        <v>54</v>
      </c>
      <c r="B46" s="307" t="s">
        <v>268</v>
      </c>
      <c r="C46" s="308"/>
      <c r="D46" s="113">
        <v>2.8803161068940417</v>
      </c>
      <c r="E46" s="115">
        <v>277</v>
      </c>
      <c r="F46" s="114">
        <v>319</v>
      </c>
      <c r="G46" s="114">
        <v>336</v>
      </c>
      <c r="H46" s="114">
        <v>292</v>
      </c>
      <c r="I46" s="140">
        <v>342</v>
      </c>
      <c r="J46" s="115">
        <v>-65</v>
      </c>
      <c r="K46" s="116">
        <v>-19.005847953216374</v>
      </c>
    </row>
    <row r="47" spans="1:11" ht="14.1" customHeight="1" x14ac:dyDescent="0.2">
      <c r="A47" s="306">
        <v>61</v>
      </c>
      <c r="B47" s="307" t="s">
        <v>269</v>
      </c>
      <c r="C47" s="308"/>
      <c r="D47" s="113">
        <v>2.7139440573983569</v>
      </c>
      <c r="E47" s="115">
        <v>261</v>
      </c>
      <c r="F47" s="114">
        <v>239</v>
      </c>
      <c r="G47" s="114">
        <v>341</v>
      </c>
      <c r="H47" s="114">
        <v>201</v>
      </c>
      <c r="I47" s="140">
        <v>260</v>
      </c>
      <c r="J47" s="115">
        <v>1</v>
      </c>
      <c r="K47" s="116">
        <v>0.38461538461538464</v>
      </c>
    </row>
    <row r="48" spans="1:11" ht="14.1" customHeight="1" x14ac:dyDescent="0.2">
      <c r="A48" s="306">
        <v>62</v>
      </c>
      <c r="B48" s="307" t="s">
        <v>270</v>
      </c>
      <c r="C48" s="308"/>
      <c r="D48" s="113">
        <v>5.5526671519184774</v>
      </c>
      <c r="E48" s="115">
        <v>534</v>
      </c>
      <c r="F48" s="114">
        <v>524</v>
      </c>
      <c r="G48" s="114">
        <v>731</v>
      </c>
      <c r="H48" s="114">
        <v>467</v>
      </c>
      <c r="I48" s="140">
        <v>580</v>
      </c>
      <c r="J48" s="115">
        <v>-46</v>
      </c>
      <c r="K48" s="116">
        <v>-7.931034482758621</v>
      </c>
    </row>
    <row r="49" spans="1:11" ht="14.1" customHeight="1" x14ac:dyDescent="0.2">
      <c r="A49" s="306">
        <v>63</v>
      </c>
      <c r="B49" s="307" t="s">
        <v>271</v>
      </c>
      <c r="C49" s="308"/>
      <c r="D49" s="113">
        <v>2.8803161068940417</v>
      </c>
      <c r="E49" s="115">
        <v>277</v>
      </c>
      <c r="F49" s="114">
        <v>286</v>
      </c>
      <c r="G49" s="114">
        <v>286</v>
      </c>
      <c r="H49" s="114">
        <v>191</v>
      </c>
      <c r="I49" s="140">
        <v>228</v>
      </c>
      <c r="J49" s="115">
        <v>49</v>
      </c>
      <c r="K49" s="116">
        <v>21.491228070175438</v>
      </c>
    </row>
    <row r="50" spans="1:11" ht="14.1" customHeight="1" x14ac:dyDescent="0.2">
      <c r="A50" s="306" t="s">
        <v>272</v>
      </c>
      <c r="B50" s="307" t="s">
        <v>273</v>
      </c>
      <c r="C50" s="308"/>
      <c r="D50" s="113">
        <v>0.55110741395445562</v>
      </c>
      <c r="E50" s="115">
        <v>53</v>
      </c>
      <c r="F50" s="114">
        <v>42</v>
      </c>
      <c r="G50" s="114">
        <v>58</v>
      </c>
      <c r="H50" s="114">
        <v>27</v>
      </c>
      <c r="I50" s="140">
        <v>29</v>
      </c>
      <c r="J50" s="115">
        <v>24</v>
      </c>
      <c r="K50" s="116">
        <v>82.758620689655174</v>
      </c>
    </row>
    <row r="51" spans="1:11" ht="14.1" customHeight="1" x14ac:dyDescent="0.2">
      <c r="A51" s="306" t="s">
        <v>274</v>
      </c>
      <c r="B51" s="307" t="s">
        <v>275</v>
      </c>
      <c r="C51" s="308"/>
      <c r="D51" s="113">
        <v>2.2044296558178225</v>
      </c>
      <c r="E51" s="115">
        <v>212</v>
      </c>
      <c r="F51" s="114">
        <v>225</v>
      </c>
      <c r="G51" s="114">
        <v>210</v>
      </c>
      <c r="H51" s="114">
        <v>160</v>
      </c>
      <c r="I51" s="140">
        <v>173</v>
      </c>
      <c r="J51" s="115">
        <v>39</v>
      </c>
      <c r="K51" s="116">
        <v>22.543352601156069</v>
      </c>
    </row>
    <row r="52" spans="1:11" ht="14.1" customHeight="1" x14ac:dyDescent="0.2">
      <c r="A52" s="306">
        <v>71</v>
      </c>
      <c r="B52" s="307" t="s">
        <v>276</v>
      </c>
      <c r="C52" s="308"/>
      <c r="D52" s="113">
        <v>13.767287095767911</v>
      </c>
      <c r="E52" s="115">
        <v>1324</v>
      </c>
      <c r="F52" s="114">
        <v>1158</v>
      </c>
      <c r="G52" s="114">
        <v>1382</v>
      </c>
      <c r="H52" s="114">
        <v>1291</v>
      </c>
      <c r="I52" s="140">
        <v>1377</v>
      </c>
      <c r="J52" s="115">
        <v>-53</v>
      </c>
      <c r="K52" s="116">
        <v>-3.8489469862018884</v>
      </c>
    </row>
    <row r="53" spans="1:11" ht="14.1" customHeight="1" x14ac:dyDescent="0.2">
      <c r="A53" s="306" t="s">
        <v>277</v>
      </c>
      <c r="B53" s="307" t="s">
        <v>278</v>
      </c>
      <c r="C53" s="308"/>
      <c r="D53" s="113">
        <v>7.0292190911926795</v>
      </c>
      <c r="E53" s="115">
        <v>676</v>
      </c>
      <c r="F53" s="114">
        <v>669</v>
      </c>
      <c r="G53" s="114">
        <v>725</v>
      </c>
      <c r="H53" s="114">
        <v>806</v>
      </c>
      <c r="I53" s="140">
        <v>677</v>
      </c>
      <c r="J53" s="115">
        <v>-1</v>
      </c>
      <c r="K53" s="116">
        <v>-0.14771048744460857</v>
      </c>
    </row>
    <row r="54" spans="1:11" ht="14.1" customHeight="1" x14ac:dyDescent="0.2">
      <c r="A54" s="306" t="s">
        <v>279</v>
      </c>
      <c r="B54" s="307" t="s">
        <v>280</v>
      </c>
      <c r="C54" s="308"/>
      <c r="D54" s="113">
        <v>5.729437454507643</v>
      </c>
      <c r="E54" s="115">
        <v>551</v>
      </c>
      <c r="F54" s="114">
        <v>426</v>
      </c>
      <c r="G54" s="114">
        <v>548</v>
      </c>
      <c r="H54" s="114">
        <v>422</v>
      </c>
      <c r="I54" s="140">
        <v>595</v>
      </c>
      <c r="J54" s="115">
        <v>-44</v>
      </c>
      <c r="K54" s="116">
        <v>-7.3949579831932777</v>
      </c>
    </row>
    <row r="55" spans="1:11" ht="14.1" customHeight="1" x14ac:dyDescent="0.2">
      <c r="A55" s="306">
        <v>72</v>
      </c>
      <c r="B55" s="307" t="s">
        <v>281</v>
      </c>
      <c r="C55" s="308"/>
      <c r="D55" s="113">
        <v>1.6221274825829262</v>
      </c>
      <c r="E55" s="115">
        <v>156</v>
      </c>
      <c r="F55" s="114">
        <v>137</v>
      </c>
      <c r="G55" s="114">
        <v>223</v>
      </c>
      <c r="H55" s="114">
        <v>110</v>
      </c>
      <c r="I55" s="140">
        <v>156</v>
      </c>
      <c r="J55" s="115">
        <v>0</v>
      </c>
      <c r="K55" s="116">
        <v>0</v>
      </c>
    </row>
    <row r="56" spans="1:11" ht="14.1" customHeight="1" x14ac:dyDescent="0.2">
      <c r="A56" s="306" t="s">
        <v>282</v>
      </c>
      <c r="B56" s="307" t="s">
        <v>283</v>
      </c>
      <c r="C56" s="308"/>
      <c r="D56" s="113">
        <v>0.62389518560881774</v>
      </c>
      <c r="E56" s="115">
        <v>60</v>
      </c>
      <c r="F56" s="114">
        <v>52</v>
      </c>
      <c r="G56" s="114">
        <v>135</v>
      </c>
      <c r="H56" s="114">
        <v>32</v>
      </c>
      <c r="I56" s="140">
        <v>78</v>
      </c>
      <c r="J56" s="115">
        <v>-18</v>
      </c>
      <c r="K56" s="116">
        <v>-23.076923076923077</v>
      </c>
    </row>
    <row r="57" spans="1:11" ht="14.1" customHeight="1" x14ac:dyDescent="0.2">
      <c r="A57" s="306" t="s">
        <v>284</v>
      </c>
      <c r="B57" s="307" t="s">
        <v>285</v>
      </c>
      <c r="C57" s="308"/>
      <c r="D57" s="113">
        <v>0.85265675366538418</v>
      </c>
      <c r="E57" s="115">
        <v>82</v>
      </c>
      <c r="F57" s="114">
        <v>65</v>
      </c>
      <c r="G57" s="114">
        <v>62</v>
      </c>
      <c r="H57" s="114">
        <v>64</v>
      </c>
      <c r="I57" s="140">
        <v>58</v>
      </c>
      <c r="J57" s="115">
        <v>24</v>
      </c>
      <c r="K57" s="116">
        <v>41.379310344827587</v>
      </c>
    </row>
    <row r="58" spans="1:11" ht="14.1" customHeight="1" x14ac:dyDescent="0.2">
      <c r="A58" s="306">
        <v>73</v>
      </c>
      <c r="B58" s="307" t="s">
        <v>286</v>
      </c>
      <c r="C58" s="308"/>
      <c r="D58" s="113">
        <v>0.82146199438494338</v>
      </c>
      <c r="E58" s="115">
        <v>79</v>
      </c>
      <c r="F58" s="114">
        <v>66</v>
      </c>
      <c r="G58" s="114">
        <v>78</v>
      </c>
      <c r="H58" s="114">
        <v>52</v>
      </c>
      <c r="I58" s="140">
        <v>74</v>
      </c>
      <c r="J58" s="115">
        <v>5</v>
      </c>
      <c r="K58" s="116">
        <v>6.756756756756757</v>
      </c>
    </row>
    <row r="59" spans="1:11" ht="14.1" customHeight="1" x14ac:dyDescent="0.2">
      <c r="A59" s="306" t="s">
        <v>287</v>
      </c>
      <c r="B59" s="307" t="s">
        <v>288</v>
      </c>
      <c r="C59" s="308"/>
      <c r="D59" s="113">
        <v>0.71747946345014035</v>
      </c>
      <c r="E59" s="115">
        <v>69</v>
      </c>
      <c r="F59" s="114">
        <v>44</v>
      </c>
      <c r="G59" s="114">
        <v>61</v>
      </c>
      <c r="H59" s="114">
        <v>37</v>
      </c>
      <c r="I59" s="140">
        <v>64</v>
      </c>
      <c r="J59" s="115">
        <v>5</v>
      </c>
      <c r="K59" s="116">
        <v>7.8125</v>
      </c>
    </row>
    <row r="60" spans="1:11" ht="14.1" customHeight="1" x14ac:dyDescent="0.2">
      <c r="A60" s="306">
        <v>81</v>
      </c>
      <c r="B60" s="307" t="s">
        <v>289</v>
      </c>
      <c r="C60" s="308"/>
      <c r="D60" s="113">
        <v>5.6982426952272016</v>
      </c>
      <c r="E60" s="115">
        <v>548</v>
      </c>
      <c r="F60" s="114">
        <v>332</v>
      </c>
      <c r="G60" s="114">
        <v>451</v>
      </c>
      <c r="H60" s="114">
        <v>327</v>
      </c>
      <c r="I60" s="140">
        <v>394</v>
      </c>
      <c r="J60" s="115">
        <v>154</v>
      </c>
      <c r="K60" s="116">
        <v>39.086294416243653</v>
      </c>
    </row>
    <row r="61" spans="1:11" ht="14.1" customHeight="1" x14ac:dyDescent="0.2">
      <c r="A61" s="306" t="s">
        <v>290</v>
      </c>
      <c r="B61" s="307" t="s">
        <v>291</v>
      </c>
      <c r="C61" s="308"/>
      <c r="D61" s="113">
        <v>2.5371737548091922</v>
      </c>
      <c r="E61" s="115">
        <v>244</v>
      </c>
      <c r="F61" s="114">
        <v>131</v>
      </c>
      <c r="G61" s="114">
        <v>188</v>
      </c>
      <c r="H61" s="114">
        <v>116</v>
      </c>
      <c r="I61" s="140">
        <v>156</v>
      </c>
      <c r="J61" s="115">
        <v>88</v>
      </c>
      <c r="K61" s="116">
        <v>56.410256410256409</v>
      </c>
    </row>
    <row r="62" spans="1:11" ht="14.1" customHeight="1" x14ac:dyDescent="0.2">
      <c r="A62" s="306" t="s">
        <v>292</v>
      </c>
      <c r="B62" s="307" t="s">
        <v>293</v>
      </c>
      <c r="C62" s="308"/>
      <c r="D62" s="113">
        <v>1.3621711552459186</v>
      </c>
      <c r="E62" s="115">
        <v>131</v>
      </c>
      <c r="F62" s="114">
        <v>107</v>
      </c>
      <c r="G62" s="114">
        <v>139</v>
      </c>
      <c r="H62" s="114">
        <v>98</v>
      </c>
      <c r="I62" s="140">
        <v>111</v>
      </c>
      <c r="J62" s="115">
        <v>20</v>
      </c>
      <c r="K62" s="116">
        <v>18.018018018018019</v>
      </c>
    </row>
    <row r="63" spans="1:11" ht="14.1" customHeight="1" x14ac:dyDescent="0.2">
      <c r="A63" s="306"/>
      <c r="B63" s="307" t="s">
        <v>294</v>
      </c>
      <c r="C63" s="308"/>
      <c r="D63" s="113">
        <v>1.2269938650306749</v>
      </c>
      <c r="E63" s="115">
        <v>118</v>
      </c>
      <c r="F63" s="114">
        <v>98</v>
      </c>
      <c r="G63" s="114">
        <v>131</v>
      </c>
      <c r="H63" s="114">
        <v>93</v>
      </c>
      <c r="I63" s="140">
        <v>105</v>
      </c>
      <c r="J63" s="115">
        <v>13</v>
      </c>
      <c r="K63" s="116">
        <v>12.380952380952381</v>
      </c>
    </row>
    <row r="64" spans="1:11" ht="14.1" customHeight="1" x14ac:dyDescent="0.2">
      <c r="A64" s="306" t="s">
        <v>295</v>
      </c>
      <c r="B64" s="307" t="s">
        <v>296</v>
      </c>
      <c r="C64" s="308"/>
      <c r="D64" s="113">
        <v>0.69668295726317975</v>
      </c>
      <c r="E64" s="115">
        <v>67</v>
      </c>
      <c r="F64" s="114">
        <v>35</v>
      </c>
      <c r="G64" s="114">
        <v>37</v>
      </c>
      <c r="H64" s="114">
        <v>38</v>
      </c>
      <c r="I64" s="140">
        <v>38</v>
      </c>
      <c r="J64" s="115">
        <v>29</v>
      </c>
      <c r="K64" s="116">
        <v>76.315789473684205</v>
      </c>
    </row>
    <row r="65" spans="1:11" ht="14.1" customHeight="1" x14ac:dyDescent="0.2">
      <c r="A65" s="306" t="s">
        <v>297</v>
      </c>
      <c r="B65" s="307" t="s">
        <v>298</v>
      </c>
      <c r="C65" s="308"/>
      <c r="D65" s="113">
        <v>0.37433711136529063</v>
      </c>
      <c r="E65" s="115">
        <v>36</v>
      </c>
      <c r="F65" s="114">
        <v>32</v>
      </c>
      <c r="G65" s="114">
        <v>58</v>
      </c>
      <c r="H65" s="114">
        <v>43</v>
      </c>
      <c r="I65" s="140">
        <v>40</v>
      </c>
      <c r="J65" s="115">
        <v>-4</v>
      </c>
      <c r="K65" s="116">
        <v>-10</v>
      </c>
    </row>
    <row r="66" spans="1:11" ht="14.1" customHeight="1" x14ac:dyDescent="0.2">
      <c r="A66" s="306">
        <v>82</v>
      </c>
      <c r="B66" s="307" t="s">
        <v>299</v>
      </c>
      <c r="C66" s="308"/>
      <c r="D66" s="113">
        <v>2.5683685140896331</v>
      </c>
      <c r="E66" s="115">
        <v>247</v>
      </c>
      <c r="F66" s="114">
        <v>229</v>
      </c>
      <c r="G66" s="114">
        <v>338</v>
      </c>
      <c r="H66" s="114">
        <v>179</v>
      </c>
      <c r="I66" s="140">
        <v>228</v>
      </c>
      <c r="J66" s="115">
        <v>19</v>
      </c>
      <c r="K66" s="116">
        <v>8.3333333333333339</v>
      </c>
    </row>
    <row r="67" spans="1:11" ht="14.1" customHeight="1" x14ac:dyDescent="0.2">
      <c r="A67" s="306" t="s">
        <v>300</v>
      </c>
      <c r="B67" s="307" t="s">
        <v>301</v>
      </c>
      <c r="C67" s="308"/>
      <c r="D67" s="113">
        <v>1.549339710928564</v>
      </c>
      <c r="E67" s="115">
        <v>149</v>
      </c>
      <c r="F67" s="114">
        <v>165</v>
      </c>
      <c r="G67" s="114">
        <v>232</v>
      </c>
      <c r="H67" s="114">
        <v>125</v>
      </c>
      <c r="I67" s="140">
        <v>143</v>
      </c>
      <c r="J67" s="115">
        <v>6</v>
      </c>
      <c r="K67" s="116">
        <v>4.1958041958041958</v>
      </c>
    </row>
    <row r="68" spans="1:11" ht="14.1" customHeight="1" x14ac:dyDescent="0.2">
      <c r="A68" s="306" t="s">
        <v>302</v>
      </c>
      <c r="B68" s="307" t="s">
        <v>303</v>
      </c>
      <c r="C68" s="308"/>
      <c r="D68" s="113">
        <v>0.56150566704793592</v>
      </c>
      <c r="E68" s="115">
        <v>54</v>
      </c>
      <c r="F68" s="114">
        <v>42</v>
      </c>
      <c r="G68" s="114">
        <v>80</v>
      </c>
      <c r="H68" s="114">
        <v>29</v>
      </c>
      <c r="I68" s="140">
        <v>60</v>
      </c>
      <c r="J68" s="115">
        <v>-6</v>
      </c>
      <c r="K68" s="116">
        <v>-10</v>
      </c>
    </row>
    <row r="69" spans="1:11" ht="14.1" customHeight="1" x14ac:dyDescent="0.2">
      <c r="A69" s="306">
        <v>83</v>
      </c>
      <c r="B69" s="307" t="s">
        <v>304</v>
      </c>
      <c r="C69" s="308"/>
      <c r="D69" s="113">
        <v>3.660185088905064</v>
      </c>
      <c r="E69" s="115">
        <v>352</v>
      </c>
      <c r="F69" s="114">
        <v>280</v>
      </c>
      <c r="G69" s="114">
        <v>538</v>
      </c>
      <c r="H69" s="114">
        <v>248</v>
      </c>
      <c r="I69" s="140">
        <v>282</v>
      </c>
      <c r="J69" s="115">
        <v>70</v>
      </c>
      <c r="K69" s="116">
        <v>24.822695035460992</v>
      </c>
    </row>
    <row r="70" spans="1:11" ht="14.1" customHeight="1" x14ac:dyDescent="0.2">
      <c r="A70" s="306" t="s">
        <v>305</v>
      </c>
      <c r="B70" s="307" t="s">
        <v>306</v>
      </c>
      <c r="C70" s="308"/>
      <c r="D70" s="113">
        <v>2.8491213476136008</v>
      </c>
      <c r="E70" s="115">
        <v>274</v>
      </c>
      <c r="F70" s="114">
        <v>207</v>
      </c>
      <c r="G70" s="114">
        <v>440</v>
      </c>
      <c r="H70" s="114">
        <v>179</v>
      </c>
      <c r="I70" s="140">
        <v>200</v>
      </c>
      <c r="J70" s="115">
        <v>74</v>
      </c>
      <c r="K70" s="116">
        <v>37</v>
      </c>
    </row>
    <row r="71" spans="1:11" ht="14.1" customHeight="1" x14ac:dyDescent="0.2">
      <c r="A71" s="306"/>
      <c r="B71" s="307" t="s">
        <v>307</v>
      </c>
      <c r="C71" s="308"/>
      <c r="D71" s="113">
        <v>2.1836331496308619</v>
      </c>
      <c r="E71" s="115">
        <v>210</v>
      </c>
      <c r="F71" s="114">
        <v>134</v>
      </c>
      <c r="G71" s="114">
        <v>295</v>
      </c>
      <c r="H71" s="114">
        <v>120</v>
      </c>
      <c r="I71" s="140">
        <v>138</v>
      </c>
      <c r="J71" s="115">
        <v>72</v>
      </c>
      <c r="K71" s="116">
        <v>52.173913043478258</v>
      </c>
    </row>
    <row r="72" spans="1:11" ht="14.1" customHeight="1" x14ac:dyDescent="0.2">
      <c r="A72" s="306">
        <v>84</v>
      </c>
      <c r="B72" s="307" t="s">
        <v>308</v>
      </c>
      <c r="C72" s="308"/>
      <c r="D72" s="113">
        <v>0.38473536445877093</v>
      </c>
      <c r="E72" s="115">
        <v>37</v>
      </c>
      <c r="F72" s="114">
        <v>27</v>
      </c>
      <c r="G72" s="114">
        <v>166</v>
      </c>
      <c r="H72" s="114">
        <v>20</v>
      </c>
      <c r="I72" s="140">
        <v>40</v>
      </c>
      <c r="J72" s="115">
        <v>-3</v>
      </c>
      <c r="K72" s="116">
        <v>-7.5</v>
      </c>
    </row>
    <row r="73" spans="1:11" ht="14.1" customHeight="1" x14ac:dyDescent="0.2">
      <c r="A73" s="306" t="s">
        <v>309</v>
      </c>
      <c r="B73" s="307" t="s">
        <v>310</v>
      </c>
      <c r="C73" s="308"/>
      <c r="D73" s="113">
        <v>0.12477903712176354</v>
      </c>
      <c r="E73" s="115">
        <v>12</v>
      </c>
      <c r="F73" s="114">
        <v>6</v>
      </c>
      <c r="G73" s="114">
        <v>102</v>
      </c>
      <c r="H73" s="114" t="s">
        <v>513</v>
      </c>
      <c r="I73" s="140">
        <v>6</v>
      </c>
      <c r="J73" s="115">
        <v>6</v>
      </c>
      <c r="K73" s="116">
        <v>100</v>
      </c>
    </row>
    <row r="74" spans="1:11" ht="14.1" customHeight="1" x14ac:dyDescent="0.2">
      <c r="A74" s="306" t="s">
        <v>311</v>
      </c>
      <c r="B74" s="307" t="s">
        <v>312</v>
      </c>
      <c r="C74" s="308"/>
      <c r="D74" s="113">
        <v>4.1593012373921184E-2</v>
      </c>
      <c r="E74" s="115">
        <v>4</v>
      </c>
      <c r="F74" s="114">
        <v>4</v>
      </c>
      <c r="G74" s="114">
        <v>15</v>
      </c>
      <c r="H74" s="114" t="s">
        <v>513</v>
      </c>
      <c r="I74" s="140">
        <v>4</v>
      </c>
      <c r="J74" s="115">
        <v>0</v>
      </c>
      <c r="K74" s="116">
        <v>0</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v>0.60309867942185713</v>
      </c>
      <c r="E76" s="115">
        <v>58</v>
      </c>
      <c r="F76" s="114">
        <v>11</v>
      </c>
      <c r="G76" s="114">
        <v>13</v>
      </c>
      <c r="H76" s="114">
        <v>15</v>
      </c>
      <c r="I76" s="140">
        <v>15</v>
      </c>
      <c r="J76" s="115">
        <v>43</v>
      </c>
      <c r="K76" s="116" t="s">
        <v>514</v>
      </c>
    </row>
    <row r="77" spans="1:11" ht="14.1" customHeight="1" x14ac:dyDescent="0.2">
      <c r="A77" s="306">
        <v>92</v>
      </c>
      <c r="B77" s="307" t="s">
        <v>316</v>
      </c>
      <c r="C77" s="308"/>
      <c r="D77" s="113">
        <v>0.57190392014141622</v>
      </c>
      <c r="E77" s="115">
        <v>55</v>
      </c>
      <c r="F77" s="114">
        <v>36</v>
      </c>
      <c r="G77" s="114">
        <v>41</v>
      </c>
      <c r="H77" s="114">
        <v>44</v>
      </c>
      <c r="I77" s="140">
        <v>36</v>
      </c>
      <c r="J77" s="115">
        <v>19</v>
      </c>
      <c r="K77" s="116">
        <v>52.777777777777779</v>
      </c>
    </row>
    <row r="78" spans="1:11" ht="14.1" customHeight="1" x14ac:dyDescent="0.2">
      <c r="A78" s="306">
        <v>93</v>
      </c>
      <c r="B78" s="307" t="s">
        <v>317</v>
      </c>
      <c r="C78" s="308"/>
      <c r="D78" s="113" t="s">
        <v>513</v>
      </c>
      <c r="E78" s="115" t="s">
        <v>513</v>
      </c>
      <c r="F78" s="114" t="s">
        <v>513</v>
      </c>
      <c r="G78" s="114">
        <v>5</v>
      </c>
      <c r="H78" s="114">
        <v>7</v>
      </c>
      <c r="I78" s="140">
        <v>14</v>
      </c>
      <c r="J78" s="115" t="s">
        <v>513</v>
      </c>
      <c r="K78" s="116" t="s">
        <v>513</v>
      </c>
    </row>
    <row r="79" spans="1:11" ht="14.1" customHeight="1" x14ac:dyDescent="0.2">
      <c r="A79" s="306">
        <v>94</v>
      </c>
      <c r="B79" s="307" t="s">
        <v>318</v>
      </c>
      <c r="C79" s="308"/>
      <c r="D79" s="113">
        <v>0.16637204949568474</v>
      </c>
      <c r="E79" s="115">
        <v>16</v>
      </c>
      <c r="F79" s="114">
        <v>48</v>
      </c>
      <c r="G79" s="114">
        <v>69</v>
      </c>
      <c r="H79" s="114">
        <v>17</v>
      </c>
      <c r="I79" s="140">
        <v>22</v>
      </c>
      <c r="J79" s="115">
        <v>-6</v>
      </c>
      <c r="K79" s="116">
        <v>-27.272727272727273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t="s">
        <v>513</v>
      </c>
      <c r="G81" s="144" t="s">
        <v>513</v>
      </c>
      <c r="H81" s="144">
        <v>9</v>
      </c>
      <c r="I81" s="145">
        <v>4</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106522</v>
      </c>
      <c r="C10" s="114">
        <v>65929</v>
      </c>
      <c r="D10" s="114">
        <v>40593</v>
      </c>
      <c r="E10" s="114">
        <v>89631</v>
      </c>
      <c r="F10" s="114">
        <v>16701</v>
      </c>
      <c r="G10" s="114">
        <v>13646</v>
      </c>
      <c r="H10" s="114">
        <v>25212</v>
      </c>
      <c r="I10" s="115">
        <v>27825</v>
      </c>
      <c r="J10" s="114">
        <v>18079</v>
      </c>
      <c r="K10" s="114">
        <v>9746</v>
      </c>
      <c r="L10" s="423">
        <v>6222</v>
      </c>
      <c r="M10" s="424">
        <v>6341</v>
      </c>
    </row>
    <row r="11" spans="1:13" ht="11.1" customHeight="1" x14ac:dyDescent="0.2">
      <c r="A11" s="422" t="s">
        <v>387</v>
      </c>
      <c r="B11" s="115">
        <v>107669</v>
      </c>
      <c r="C11" s="114">
        <v>66713</v>
      </c>
      <c r="D11" s="114">
        <v>40956</v>
      </c>
      <c r="E11" s="114">
        <v>90501</v>
      </c>
      <c r="F11" s="114">
        <v>16978</v>
      </c>
      <c r="G11" s="114">
        <v>13462</v>
      </c>
      <c r="H11" s="114">
        <v>25756</v>
      </c>
      <c r="I11" s="115">
        <v>28803</v>
      </c>
      <c r="J11" s="114">
        <v>18621</v>
      </c>
      <c r="K11" s="114">
        <v>10182</v>
      </c>
      <c r="L11" s="423">
        <v>5549</v>
      </c>
      <c r="M11" s="424">
        <v>4718</v>
      </c>
    </row>
    <row r="12" spans="1:13" ht="11.1" customHeight="1" x14ac:dyDescent="0.2">
      <c r="A12" s="422" t="s">
        <v>388</v>
      </c>
      <c r="B12" s="115">
        <v>109907</v>
      </c>
      <c r="C12" s="114">
        <v>68252</v>
      </c>
      <c r="D12" s="114">
        <v>41655</v>
      </c>
      <c r="E12" s="114">
        <v>92603</v>
      </c>
      <c r="F12" s="114">
        <v>17110</v>
      </c>
      <c r="G12" s="114">
        <v>14818</v>
      </c>
      <c r="H12" s="114">
        <v>26238</v>
      </c>
      <c r="I12" s="115">
        <v>28922</v>
      </c>
      <c r="J12" s="114">
        <v>18481</v>
      </c>
      <c r="K12" s="114">
        <v>10441</v>
      </c>
      <c r="L12" s="423">
        <v>10007</v>
      </c>
      <c r="M12" s="424">
        <v>8017</v>
      </c>
    </row>
    <row r="13" spans="1:13" s="110" customFormat="1" ht="11.1" customHeight="1" x14ac:dyDescent="0.2">
      <c r="A13" s="422" t="s">
        <v>389</v>
      </c>
      <c r="B13" s="115">
        <v>109600</v>
      </c>
      <c r="C13" s="114">
        <v>67936</v>
      </c>
      <c r="D13" s="114">
        <v>41664</v>
      </c>
      <c r="E13" s="114">
        <v>91904</v>
      </c>
      <c r="F13" s="114">
        <v>17506</v>
      </c>
      <c r="G13" s="114">
        <v>14177</v>
      </c>
      <c r="H13" s="114">
        <v>26559</v>
      </c>
      <c r="I13" s="115">
        <v>28700</v>
      </c>
      <c r="J13" s="114">
        <v>18337</v>
      </c>
      <c r="K13" s="114">
        <v>10363</v>
      </c>
      <c r="L13" s="423">
        <v>6040</v>
      </c>
      <c r="M13" s="424">
        <v>6677</v>
      </c>
    </row>
    <row r="14" spans="1:13" ht="15" customHeight="1" x14ac:dyDescent="0.2">
      <c r="A14" s="422" t="s">
        <v>390</v>
      </c>
      <c r="B14" s="115">
        <v>110315</v>
      </c>
      <c r="C14" s="114">
        <v>68436</v>
      </c>
      <c r="D14" s="114">
        <v>41879</v>
      </c>
      <c r="E14" s="114">
        <v>89687</v>
      </c>
      <c r="F14" s="114">
        <v>20461</v>
      </c>
      <c r="G14" s="114">
        <v>13688</v>
      </c>
      <c r="H14" s="114">
        <v>27188</v>
      </c>
      <c r="I14" s="115">
        <v>28477</v>
      </c>
      <c r="J14" s="114">
        <v>18161</v>
      </c>
      <c r="K14" s="114">
        <v>10316</v>
      </c>
      <c r="L14" s="423">
        <v>7572</v>
      </c>
      <c r="M14" s="424">
        <v>6988</v>
      </c>
    </row>
    <row r="15" spans="1:13" ht="11.1" customHeight="1" x14ac:dyDescent="0.2">
      <c r="A15" s="422" t="s">
        <v>387</v>
      </c>
      <c r="B15" s="115">
        <v>112083</v>
      </c>
      <c r="C15" s="114">
        <v>69824</v>
      </c>
      <c r="D15" s="114">
        <v>42259</v>
      </c>
      <c r="E15" s="114">
        <v>90783</v>
      </c>
      <c r="F15" s="114">
        <v>21139</v>
      </c>
      <c r="G15" s="114">
        <v>13683</v>
      </c>
      <c r="H15" s="114">
        <v>27946</v>
      </c>
      <c r="I15" s="115">
        <v>29303</v>
      </c>
      <c r="J15" s="114">
        <v>18588</v>
      </c>
      <c r="K15" s="114">
        <v>10715</v>
      </c>
      <c r="L15" s="423">
        <v>8127</v>
      </c>
      <c r="M15" s="424">
        <v>6682</v>
      </c>
    </row>
    <row r="16" spans="1:13" ht="11.1" customHeight="1" x14ac:dyDescent="0.2">
      <c r="A16" s="422" t="s">
        <v>388</v>
      </c>
      <c r="B16" s="115">
        <v>114539</v>
      </c>
      <c r="C16" s="114">
        <v>71321</v>
      </c>
      <c r="D16" s="114">
        <v>43218</v>
      </c>
      <c r="E16" s="114">
        <v>92727</v>
      </c>
      <c r="F16" s="114">
        <v>21608</v>
      </c>
      <c r="G16" s="114">
        <v>14961</v>
      </c>
      <c r="H16" s="114">
        <v>28442</v>
      </c>
      <c r="I16" s="115">
        <v>29479</v>
      </c>
      <c r="J16" s="114">
        <v>18351</v>
      </c>
      <c r="K16" s="114">
        <v>11128</v>
      </c>
      <c r="L16" s="423">
        <v>11179</v>
      </c>
      <c r="M16" s="424">
        <v>9089</v>
      </c>
    </row>
    <row r="17" spans="1:13" s="110" customFormat="1" ht="11.1" customHeight="1" x14ac:dyDescent="0.2">
      <c r="A17" s="422" t="s">
        <v>389</v>
      </c>
      <c r="B17" s="115">
        <v>114468</v>
      </c>
      <c r="C17" s="114">
        <v>71155</v>
      </c>
      <c r="D17" s="114">
        <v>43313</v>
      </c>
      <c r="E17" s="114">
        <v>92717</v>
      </c>
      <c r="F17" s="114">
        <v>21703</v>
      </c>
      <c r="G17" s="114">
        <v>14546</v>
      </c>
      <c r="H17" s="114">
        <v>28822</v>
      </c>
      <c r="I17" s="115">
        <v>29082</v>
      </c>
      <c r="J17" s="114">
        <v>18059</v>
      </c>
      <c r="K17" s="114">
        <v>11023</v>
      </c>
      <c r="L17" s="423">
        <v>6282</v>
      </c>
      <c r="M17" s="424">
        <v>6508</v>
      </c>
    </row>
    <row r="18" spans="1:13" ht="15" customHeight="1" x14ac:dyDescent="0.2">
      <c r="A18" s="422" t="s">
        <v>391</v>
      </c>
      <c r="B18" s="115">
        <v>115346</v>
      </c>
      <c r="C18" s="114">
        <v>71623</v>
      </c>
      <c r="D18" s="114">
        <v>43723</v>
      </c>
      <c r="E18" s="114">
        <v>93054</v>
      </c>
      <c r="F18" s="114">
        <v>22245</v>
      </c>
      <c r="G18" s="114">
        <v>14586</v>
      </c>
      <c r="H18" s="114">
        <v>29320</v>
      </c>
      <c r="I18" s="115">
        <v>28976</v>
      </c>
      <c r="J18" s="114">
        <v>17922</v>
      </c>
      <c r="K18" s="114">
        <v>11054</v>
      </c>
      <c r="L18" s="423">
        <v>8115</v>
      </c>
      <c r="M18" s="424">
        <v>7410</v>
      </c>
    </row>
    <row r="19" spans="1:13" ht="11.1" customHeight="1" x14ac:dyDescent="0.2">
      <c r="A19" s="422" t="s">
        <v>387</v>
      </c>
      <c r="B19" s="115">
        <v>116694</v>
      </c>
      <c r="C19" s="114">
        <v>72623</v>
      </c>
      <c r="D19" s="114">
        <v>44071</v>
      </c>
      <c r="E19" s="114">
        <v>94019</v>
      </c>
      <c r="F19" s="114">
        <v>22641</v>
      </c>
      <c r="G19" s="114">
        <v>14387</v>
      </c>
      <c r="H19" s="114">
        <v>30052</v>
      </c>
      <c r="I19" s="115">
        <v>29675</v>
      </c>
      <c r="J19" s="114">
        <v>18291</v>
      </c>
      <c r="K19" s="114">
        <v>11384</v>
      </c>
      <c r="L19" s="423">
        <v>6629</v>
      </c>
      <c r="M19" s="424">
        <v>5469</v>
      </c>
    </row>
    <row r="20" spans="1:13" ht="11.1" customHeight="1" x14ac:dyDescent="0.2">
      <c r="A20" s="422" t="s">
        <v>388</v>
      </c>
      <c r="B20" s="115">
        <v>118627</v>
      </c>
      <c r="C20" s="114">
        <v>73892</v>
      </c>
      <c r="D20" s="114">
        <v>44735</v>
      </c>
      <c r="E20" s="114">
        <v>95802</v>
      </c>
      <c r="F20" s="114">
        <v>22797</v>
      </c>
      <c r="G20" s="114">
        <v>15545</v>
      </c>
      <c r="H20" s="114">
        <v>30599</v>
      </c>
      <c r="I20" s="115">
        <v>29688</v>
      </c>
      <c r="J20" s="114">
        <v>18037</v>
      </c>
      <c r="K20" s="114">
        <v>11651</v>
      </c>
      <c r="L20" s="423">
        <v>10300</v>
      </c>
      <c r="M20" s="424">
        <v>8653</v>
      </c>
    </row>
    <row r="21" spans="1:13" s="110" customFormat="1" ht="11.1" customHeight="1" x14ac:dyDescent="0.2">
      <c r="A21" s="422" t="s">
        <v>389</v>
      </c>
      <c r="B21" s="115">
        <v>117891</v>
      </c>
      <c r="C21" s="114">
        <v>73146</v>
      </c>
      <c r="D21" s="114">
        <v>44745</v>
      </c>
      <c r="E21" s="114">
        <v>95098</v>
      </c>
      <c r="F21" s="114">
        <v>22781</v>
      </c>
      <c r="G21" s="114">
        <v>15003</v>
      </c>
      <c r="H21" s="114">
        <v>30856</v>
      </c>
      <c r="I21" s="115">
        <v>29681</v>
      </c>
      <c r="J21" s="114">
        <v>18068</v>
      </c>
      <c r="K21" s="114">
        <v>11613</v>
      </c>
      <c r="L21" s="423">
        <v>5420</v>
      </c>
      <c r="M21" s="424">
        <v>6530</v>
      </c>
    </row>
    <row r="22" spans="1:13" ht="15" customHeight="1" x14ac:dyDescent="0.2">
      <c r="A22" s="422" t="s">
        <v>392</v>
      </c>
      <c r="B22" s="115">
        <v>118672</v>
      </c>
      <c r="C22" s="114">
        <v>73285</v>
      </c>
      <c r="D22" s="114">
        <v>45387</v>
      </c>
      <c r="E22" s="114">
        <v>95372</v>
      </c>
      <c r="F22" s="114">
        <v>23282</v>
      </c>
      <c r="G22" s="114">
        <v>14552</v>
      </c>
      <c r="H22" s="114">
        <v>31614</v>
      </c>
      <c r="I22" s="115">
        <v>29490</v>
      </c>
      <c r="J22" s="114">
        <v>18004</v>
      </c>
      <c r="K22" s="114">
        <v>11486</v>
      </c>
      <c r="L22" s="423">
        <v>6618</v>
      </c>
      <c r="M22" s="424">
        <v>6603</v>
      </c>
    </row>
    <row r="23" spans="1:13" ht="11.1" customHeight="1" x14ac:dyDescent="0.2">
      <c r="A23" s="422" t="s">
        <v>387</v>
      </c>
      <c r="B23" s="115">
        <v>119445</v>
      </c>
      <c r="C23" s="114">
        <v>73743</v>
      </c>
      <c r="D23" s="114">
        <v>45702</v>
      </c>
      <c r="E23" s="114">
        <v>95862</v>
      </c>
      <c r="F23" s="114">
        <v>23564</v>
      </c>
      <c r="G23" s="114">
        <v>14221</v>
      </c>
      <c r="H23" s="114">
        <v>32322</v>
      </c>
      <c r="I23" s="115">
        <v>30172</v>
      </c>
      <c r="J23" s="114">
        <v>18439</v>
      </c>
      <c r="K23" s="114">
        <v>11733</v>
      </c>
      <c r="L23" s="423">
        <v>5717</v>
      </c>
      <c r="M23" s="424">
        <v>5154</v>
      </c>
    </row>
    <row r="24" spans="1:13" ht="11.1" customHeight="1" x14ac:dyDescent="0.2">
      <c r="A24" s="422" t="s">
        <v>388</v>
      </c>
      <c r="B24" s="115">
        <v>121178</v>
      </c>
      <c r="C24" s="114">
        <v>74930</v>
      </c>
      <c r="D24" s="114">
        <v>46248</v>
      </c>
      <c r="E24" s="114">
        <v>97520</v>
      </c>
      <c r="F24" s="114">
        <v>23486</v>
      </c>
      <c r="G24" s="114">
        <v>15236</v>
      </c>
      <c r="H24" s="114">
        <v>32807</v>
      </c>
      <c r="I24" s="115">
        <v>30430</v>
      </c>
      <c r="J24" s="114">
        <v>18308</v>
      </c>
      <c r="K24" s="114">
        <v>12122</v>
      </c>
      <c r="L24" s="423">
        <v>12141</v>
      </c>
      <c r="M24" s="424">
        <v>10393</v>
      </c>
    </row>
    <row r="25" spans="1:13" s="110" customFormat="1" ht="11.1" customHeight="1" x14ac:dyDescent="0.2">
      <c r="A25" s="422" t="s">
        <v>389</v>
      </c>
      <c r="B25" s="115">
        <v>120699</v>
      </c>
      <c r="C25" s="114">
        <v>74469</v>
      </c>
      <c r="D25" s="114">
        <v>46230</v>
      </c>
      <c r="E25" s="114">
        <v>96804</v>
      </c>
      <c r="F25" s="114">
        <v>23722</v>
      </c>
      <c r="G25" s="114">
        <v>14799</v>
      </c>
      <c r="H25" s="114">
        <v>33182</v>
      </c>
      <c r="I25" s="115">
        <v>30299</v>
      </c>
      <c r="J25" s="114">
        <v>18256</v>
      </c>
      <c r="K25" s="114">
        <v>12043</v>
      </c>
      <c r="L25" s="423">
        <v>6004</v>
      </c>
      <c r="M25" s="424">
        <v>6604</v>
      </c>
    </row>
    <row r="26" spans="1:13" ht="15" customHeight="1" x14ac:dyDescent="0.2">
      <c r="A26" s="422" t="s">
        <v>393</v>
      </c>
      <c r="B26" s="115">
        <v>121403</v>
      </c>
      <c r="C26" s="114">
        <v>74890</v>
      </c>
      <c r="D26" s="114">
        <v>46513</v>
      </c>
      <c r="E26" s="114">
        <v>97281</v>
      </c>
      <c r="F26" s="114">
        <v>23948</v>
      </c>
      <c r="G26" s="114">
        <v>14454</v>
      </c>
      <c r="H26" s="114">
        <v>33717</v>
      </c>
      <c r="I26" s="115">
        <v>30215</v>
      </c>
      <c r="J26" s="114">
        <v>18134</v>
      </c>
      <c r="K26" s="114">
        <v>12081</v>
      </c>
      <c r="L26" s="423">
        <v>7719</v>
      </c>
      <c r="M26" s="424">
        <v>7170</v>
      </c>
    </row>
    <row r="27" spans="1:13" ht="11.1" customHeight="1" x14ac:dyDescent="0.2">
      <c r="A27" s="422" t="s">
        <v>387</v>
      </c>
      <c r="B27" s="115">
        <v>123104</v>
      </c>
      <c r="C27" s="114">
        <v>75728</v>
      </c>
      <c r="D27" s="114">
        <v>47376</v>
      </c>
      <c r="E27" s="114">
        <v>98543</v>
      </c>
      <c r="F27" s="114">
        <v>24385</v>
      </c>
      <c r="G27" s="114">
        <v>14289</v>
      </c>
      <c r="H27" s="114">
        <v>34654</v>
      </c>
      <c r="I27" s="115">
        <v>31086</v>
      </c>
      <c r="J27" s="114">
        <v>18568</v>
      </c>
      <c r="K27" s="114">
        <v>12518</v>
      </c>
      <c r="L27" s="423">
        <v>6569</v>
      </c>
      <c r="M27" s="424">
        <v>5517</v>
      </c>
    </row>
    <row r="28" spans="1:13" ht="11.1" customHeight="1" x14ac:dyDescent="0.2">
      <c r="A28" s="422" t="s">
        <v>388</v>
      </c>
      <c r="B28" s="115">
        <v>125384</v>
      </c>
      <c r="C28" s="114">
        <v>76803</v>
      </c>
      <c r="D28" s="114">
        <v>48581</v>
      </c>
      <c r="E28" s="114">
        <v>100498</v>
      </c>
      <c r="F28" s="114">
        <v>24707</v>
      </c>
      <c r="G28" s="114">
        <v>15493</v>
      </c>
      <c r="H28" s="114">
        <v>35053</v>
      </c>
      <c r="I28" s="115">
        <v>31312</v>
      </c>
      <c r="J28" s="114">
        <v>18399</v>
      </c>
      <c r="K28" s="114">
        <v>12913</v>
      </c>
      <c r="L28" s="423">
        <v>11057</v>
      </c>
      <c r="M28" s="424">
        <v>9121</v>
      </c>
    </row>
    <row r="29" spans="1:13" s="110" customFormat="1" ht="11.1" customHeight="1" x14ac:dyDescent="0.2">
      <c r="A29" s="422" t="s">
        <v>389</v>
      </c>
      <c r="B29" s="115">
        <v>124791</v>
      </c>
      <c r="C29" s="114">
        <v>76284</v>
      </c>
      <c r="D29" s="114">
        <v>48507</v>
      </c>
      <c r="E29" s="114">
        <v>100049</v>
      </c>
      <c r="F29" s="114">
        <v>24739</v>
      </c>
      <c r="G29" s="114">
        <v>15045</v>
      </c>
      <c r="H29" s="114">
        <v>35251</v>
      </c>
      <c r="I29" s="115">
        <v>30790</v>
      </c>
      <c r="J29" s="114">
        <v>18184</v>
      </c>
      <c r="K29" s="114">
        <v>12606</v>
      </c>
      <c r="L29" s="423">
        <v>6777</v>
      </c>
      <c r="M29" s="424">
        <v>7163</v>
      </c>
    </row>
    <row r="30" spans="1:13" ht="15" customHeight="1" x14ac:dyDescent="0.2">
      <c r="A30" s="422" t="s">
        <v>394</v>
      </c>
      <c r="B30" s="115">
        <v>126247</v>
      </c>
      <c r="C30" s="114">
        <v>77263</v>
      </c>
      <c r="D30" s="114">
        <v>48984</v>
      </c>
      <c r="E30" s="114">
        <v>100983</v>
      </c>
      <c r="F30" s="114">
        <v>25262</v>
      </c>
      <c r="G30" s="114">
        <v>14731</v>
      </c>
      <c r="H30" s="114">
        <v>35996</v>
      </c>
      <c r="I30" s="115">
        <v>30054</v>
      </c>
      <c r="J30" s="114">
        <v>17736</v>
      </c>
      <c r="K30" s="114">
        <v>12318</v>
      </c>
      <c r="L30" s="423">
        <v>8893</v>
      </c>
      <c r="M30" s="424">
        <v>7521</v>
      </c>
    </row>
    <row r="31" spans="1:13" ht="11.1" customHeight="1" x14ac:dyDescent="0.2">
      <c r="A31" s="422" t="s">
        <v>387</v>
      </c>
      <c r="B31" s="115">
        <v>127570</v>
      </c>
      <c r="C31" s="114">
        <v>78164</v>
      </c>
      <c r="D31" s="114">
        <v>49406</v>
      </c>
      <c r="E31" s="114">
        <v>101879</v>
      </c>
      <c r="F31" s="114">
        <v>25689</v>
      </c>
      <c r="G31" s="114">
        <v>14578</v>
      </c>
      <c r="H31" s="114">
        <v>36681</v>
      </c>
      <c r="I31" s="115">
        <v>30613</v>
      </c>
      <c r="J31" s="114">
        <v>18001</v>
      </c>
      <c r="K31" s="114">
        <v>12612</v>
      </c>
      <c r="L31" s="423">
        <v>7166</v>
      </c>
      <c r="M31" s="424">
        <v>5957</v>
      </c>
    </row>
    <row r="32" spans="1:13" ht="11.1" customHeight="1" x14ac:dyDescent="0.2">
      <c r="A32" s="422" t="s">
        <v>388</v>
      </c>
      <c r="B32" s="115">
        <v>130980</v>
      </c>
      <c r="C32" s="114">
        <v>80153</v>
      </c>
      <c r="D32" s="114">
        <v>50827</v>
      </c>
      <c r="E32" s="114">
        <v>104788</v>
      </c>
      <c r="F32" s="114">
        <v>26190</v>
      </c>
      <c r="G32" s="114">
        <v>15743</v>
      </c>
      <c r="H32" s="114">
        <v>37480</v>
      </c>
      <c r="I32" s="115">
        <v>30918</v>
      </c>
      <c r="J32" s="114">
        <v>17849</v>
      </c>
      <c r="K32" s="114">
        <v>13069</v>
      </c>
      <c r="L32" s="423">
        <v>12094</v>
      </c>
      <c r="M32" s="424">
        <v>9611</v>
      </c>
    </row>
    <row r="33" spans="1:13" s="110" customFormat="1" ht="11.1" customHeight="1" x14ac:dyDescent="0.2">
      <c r="A33" s="422" t="s">
        <v>389</v>
      </c>
      <c r="B33" s="115">
        <v>130733</v>
      </c>
      <c r="C33" s="114">
        <v>79926</v>
      </c>
      <c r="D33" s="114">
        <v>50807</v>
      </c>
      <c r="E33" s="114">
        <v>104347</v>
      </c>
      <c r="F33" s="114">
        <v>26384</v>
      </c>
      <c r="G33" s="114">
        <v>15367</v>
      </c>
      <c r="H33" s="114">
        <v>37738</v>
      </c>
      <c r="I33" s="115">
        <v>30623</v>
      </c>
      <c r="J33" s="114">
        <v>17754</v>
      </c>
      <c r="K33" s="114">
        <v>12869</v>
      </c>
      <c r="L33" s="423">
        <v>7068</v>
      </c>
      <c r="M33" s="424">
        <v>7330</v>
      </c>
    </row>
    <row r="34" spans="1:13" ht="15" customHeight="1" x14ac:dyDescent="0.2">
      <c r="A34" s="422" t="s">
        <v>395</v>
      </c>
      <c r="B34" s="115">
        <v>131476</v>
      </c>
      <c r="C34" s="114">
        <v>80478</v>
      </c>
      <c r="D34" s="114">
        <v>50998</v>
      </c>
      <c r="E34" s="114">
        <v>104948</v>
      </c>
      <c r="F34" s="114">
        <v>26526</v>
      </c>
      <c r="G34" s="114">
        <v>14907</v>
      </c>
      <c r="H34" s="114">
        <v>38303</v>
      </c>
      <c r="I34" s="115">
        <v>30568</v>
      </c>
      <c r="J34" s="114">
        <v>17585</v>
      </c>
      <c r="K34" s="114">
        <v>12983</v>
      </c>
      <c r="L34" s="423">
        <v>8937</v>
      </c>
      <c r="M34" s="424">
        <v>8119</v>
      </c>
    </row>
    <row r="35" spans="1:13" ht="11.1" customHeight="1" x14ac:dyDescent="0.2">
      <c r="A35" s="422" t="s">
        <v>387</v>
      </c>
      <c r="B35" s="115">
        <v>132508</v>
      </c>
      <c r="C35" s="114">
        <v>81173</v>
      </c>
      <c r="D35" s="114">
        <v>51335</v>
      </c>
      <c r="E35" s="114">
        <v>105674</v>
      </c>
      <c r="F35" s="114">
        <v>26833</v>
      </c>
      <c r="G35" s="114">
        <v>14571</v>
      </c>
      <c r="H35" s="114">
        <v>38945</v>
      </c>
      <c r="I35" s="115">
        <v>31425</v>
      </c>
      <c r="J35" s="114">
        <v>18096</v>
      </c>
      <c r="K35" s="114">
        <v>13329</v>
      </c>
      <c r="L35" s="423">
        <v>7626</v>
      </c>
      <c r="M35" s="424">
        <v>6729</v>
      </c>
    </row>
    <row r="36" spans="1:13" ht="11.1" customHeight="1" x14ac:dyDescent="0.2">
      <c r="A36" s="422" t="s">
        <v>388</v>
      </c>
      <c r="B36" s="115">
        <v>134906</v>
      </c>
      <c r="C36" s="114">
        <v>82651</v>
      </c>
      <c r="D36" s="114">
        <v>52255</v>
      </c>
      <c r="E36" s="114">
        <v>107709</v>
      </c>
      <c r="F36" s="114">
        <v>27196</v>
      </c>
      <c r="G36" s="114">
        <v>15805</v>
      </c>
      <c r="H36" s="114">
        <v>39612</v>
      </c>
      <c r="I36" s="115">
        <v>31512</v>
      </c>
      <c r="J36" s="114">
        <v>17932</v>
      </c>
      <c r="K36" s="114">
        <v>13580</v>
      </c>
      <c r="L36" s="423">
        <v>11834</v>
      </c>
      <c r="M36" s="424">
        <v>9701</v>
      </c>
    </row>
    <row r="37" spans="1:13" s="110" customFormat="1" ht="11.1" customHeight="1" x14ac:dyDescent="0.2">
      <c r="A37" s="422" t="s">
        <v>389</v>
      </c>
      <c r="B37" s="115">
        <v>134771</v>
      </c>
      <c r="C37" s="114">
        <v>82235</v>
      </c>
      <c r="D37" s="114">
        <v>52536</v>
      </c>
      <c r="E37" s="114">
        <v>107202</v>
      </c>
      <c r="F37" s="114">
        <v>27568</v>
      </c>
      <c r="G37" s="114">
        <v>15452</v>
      </c>
      <c r="H37" s="114">
        <v>39991</v>
      </c>
      <c r="I37" s="115">
        <v>31240</v>
      </c>
      <c r="J37" s="114">
        <v>17787</v>
      </c>
      <c r="K37" s="114">
        <v>13453</v>
      </c>
      <c r="L37" s="423">
        <v>7414</v>
      </c>
      <c r="M37" s="424">
        <v>7858</v>
      </c>
    </row>
    <row r="38" spans="1:13" ht="15" customHeight="1" x14ac:dyDescent="0.2">
      <c r="A38" s="425" t="s">
        <v>396</v>
      </c>
      <c r="B38" s="115">
        <v>135349</v>
      </c>
      <c r="C38" s="114">
        <v>82516</v>
      </c>
      <c r="D38" s="114">
        <v>52833</v>
      </c>
      <c r="E38" s="114">
        <v>107560</v>
      </c>
      <c r="F38" s="114">
        <v>27789</v>
      </c>
      <c r="G38" s="114">
        <v>14895</v>
      </c>
      <c r="H38" s="114">
        <v>40465</v>
      </c>
      <c r="I38" s="115">
        <v>30964</v>
      </c>
      <c r="J38" s="114">
        <v>17576</v>
      </c>
      <c r="K38" s="114">
        <v>13388</v>
      </c>
      <c r="L38" s="423">
        <v>9174</v>
      </c>
      <c r="M38" s="424">
        <v>8837</v>
      </c>
    </row>
    <row r="39" spans="1:13" ht="11.1" customHeight="1" x14ac:dyDescent="0.2">
      <c r="A39" s="422" t="s">
        <v>387</v>
      </c>
      <c r="B39" s="115">
        <v>136956</v>
      </c>
      <c r="C39" s="114">
        <v>83672</v>
      </c>
      <c r="D39" s="114">
        <v>53284</v>
      </c>
      <c r="E39" s="114">
        <v>108838</v>
      </c>
      <c r="F39" s="114">
        <v>28118</v>
      </c>
      <c r="G39" s="114">
        <v>14732</v>
      </c>
      <c r="H39" s="114">
        <v>41238</v>
      </c>
      <c r="I39" s="115">
        <v>31659</v>
      </c>
      <c r="J39" s="114">
        <v>17930</v>
      </c>
      <c r="K39" s="114">
        <v>13729</v>
      </c>
      <c r="L39" s="423">
        <v>8467</v>
      </c>
      <c r="M39" s="424">
        <v>6985</v>
      </c>
    </row>
    <row r="40" spans="1:13" ht="11.1" customHeight="1" x14ac:dyDescent="0.2">
      <c r="A40" s="425" t="s">
        <v>388</v>
      </c>
      <c r="B40" s="115">
        <v>139121</v>
      </c>
      <c r="C40" s="114">
        <v>85110</v>
      </c>
      <c r="D40" s="114">
        <v>54011</v>
      </c>
      <c r="E40" s="114">
        <v>110788</v>
      </c>
      <c r="F40" s="114">
        <v>28333</v>
      </c>
      <c r="G40" s="114">
        <v>15952</v>
      </c>
      <c r="H40" s="114">
        <v>41766</v>
      </c>
      <c r="I40" s="115">
        <v>31407</v>
      </c>
      <c r="J40" s="114">
        <v>17536</v>
      </c>
      <c r="K40" s="114">
        <v>13871</v>
      </c>
      <c r="L40" s="423">
        <v>12614</v>
      </c>
      <c r="M40" s="424">
        <v>10222</v>
      </c>
    </row>
    <row r="41" spans="1:13" s="110" customFormat="1" ht="11.1" customHeight="1" x14ac:dyDescent="0.2">
      <c r="A41" s="422" t="s">
        <v>389</v>
      </c>
      <c r="B41" s="115">
        <v>139378</v>
      </c>
      <c r="C41" s="114">
        <v>85150</v>
      </c>
      <c r="D41" s="114">
        <v>54228</v>
      </c>
      <c r="E41" s="114">
        <v>110657</v>
      </c>
      <c r="F41" s="114">
        <v>28721</v>
      </c>
      <c r="G41" s="114">
        <v>15760</v>
      </c>
      <c r="H41" s="114">
        <v>42131</v>
      </c>
      <c r="I41" s="115">
        <v>31393</v>
      </c>
      <c r="J41" s="114">
        <v>17458</v>
      </c>
      <c r="K41" s="114">
        <v>13935</v>
      </c>
      <c r="L41" s="423">
        <v>7989</v>
      </c>
      <c r="M41" s="424">
        <v>7899</v>
      </c>
    </row>
    <row r="42" spans="1:13" ht="15" customHeight="1" x14ac:dyDescent="0.2">
      <c r="A42" s="422" t="s">
        <v>397</v>
      </c>
      <c r="B42" s="115">
        <v>140293</v>
      </c>
      <c r="C42" s="114">
        <v>85749</v>
      </c>
      <c r="D42" s="114">
        <v>54544</v>
      </c>
      <c r="E42" s="114">
        <v>111234</v>
      </c>
      <c r="F42" s="114">
        <v>29059</v>
      </c>
      <c r="G42" s="114">
        <v>15424</v>
      </c>
      <c r="H42" s="114">
        <v>42741</v>
      </c>
      <c r="I42" s="115">
        <v>31310</v>
      </c>
      <c r="J42" s="114">
        <v>17493</v>
      </c>
      <c r="K42" s="114">
        <v>13817</v>
      </c>
      <c r="L42" s="423">
        <v>9760</v>
      </c>
      <c r="M42" s="424">
        <v>8867</v>
      </c>
    </row>
    <row r="43" spans="1:13" ht="11.1" customHeight="1" x14ac:dyDescent="0.2">
      <c r="A43" s="422" t="s">
        <v>387</v>
      </c>
      <c r="B43" s="115">
        <v>141230</v>
      </c>
      <c r="C43" s="114">
        <v>86502</v>
      </c>
      <c r="D43" s="114">
        <v>54728</v>
      </c>
      <c r="E43" s="114">
        <v>111957</v>
      </c>
      <c r="F43" s="114">
        <v>29273</v>
      </c>
      <c r="G43" s="114">
        <v>15101</v>
      </c>
      <c r="H43" s="114">
        <v>43407</v>
      </c>
      <c r="I43" s="115">
        <v>32382</v>
      </c>
      <c r="J43" s="114">
        <v>17965</v>
      </c>
      <c r="K43" s="114">
        <v>14417</v>
      </c>
      <c r="L43" s="423">
        <v>8175</v>
      </c>
      <c r="M43" s="424">
        <v>7355</v>
      </c>
    </row>
    <row r="44" spans="1:13" ht="11.1" customHeight="1" x14ac:dyDescent="0.2">
      <c r="A44" s="422" t="s">
        <v>388</v>
      </c>
      <c r="B44" s="115">
        <v>143706</v>
      </c>
      <c r="C44" s="114">
        <v>87991</v>
      </c>
      <c r="D44" s="114">
        <v>55715</v>
      </c>
      <c r="E44" s="114">
        <v>114256</v>
      </c>
      <c r="F44" s="114">
        <v>29450</v>
      </c>
      <c r="G44" s="114">
        <v>16399</v>
      </c>
      <c r="H44" s="114">
        <v>44094</v>
      </c>
      <c r="I44" s="115">
        <v>32112</v>
      </c>
      <c r="J44" s="114">
        <v>17453</v>
      </c>
      <c r="K44" s="114">
        <v>14659</v>
      </c>
      <c r="L44" s="423">
        <v>13154</v>
      </c>
      <c r="M44" s="424">
        <v>11307</v>
      </c>
    </row>
    <row r="45" spans="1:13" s="110" customFormat="1" ht="11.1" customHeight="1" x14ac:dyDescent="0.2">
      <c r="A45" s="422" t="s">
        <v>389</v>
      </c>
      <c r="B45" s="115">
        <v>143660</v>
      </c>
      <c r="C45" s="114">
        <v>87951</v>
      </c>
      <c r="D45" s="114">
        <v>55709</v>
      </c>
      <c r="E45" s="114">
        <v>114124</v>
      </c>
      <c r="F45" s="114">
        <v>29536</v>
      </c>
      <c r="G45" s="114">
        <v>15991</v>
      </c>
      <c r="H45" s="114">
        <v>44409</v>
      </c>
      <c r="I45" s="115">
        <v>31897</v>
      </c>
      <c r="J45" s="114">
        <v>17318</v>
      </c>
      <c r="K45" s="114">
        <v>14579</v>
      </c>
      <c r="L45" s="423">
        <v>8038</v>
      </c>
      <c r="M45" s="424">
        <v>8640</v>
      </c>
    </row>
    <row r="46" spans="1:13" ht="15" customHeight="1" x14ac:dyDescent="0.2">
      <c r="A46" s="422" t="s">
        <v>398</v>
      </c>
      <c r="B46" s="115">
        <v>144130</v>
      </c>
      <c r="C46" s="114">
        <v>88212</v>
      </c>
      <c r="D46" s="114">
        <v>55918</v>
      </c>
      <c r="E46" s="114">
        <v>114446</v>
      </c>
      <c r="F46" s="114">
        <v>29684</v>
      </c>
      <c r="G46" s="114">
        <v>15506</v>
      </c>
      <c r="H46" s="114">
        <v>44838</v>
      </c>
      <c r="I46" s="115">
        <v>31855</v>
      </c>
      <c r="J46" s="114">
        <v>17255</v>
      </c>
      <c r="K46" s="114">
        <v>14600</v>
      </c>
      <c r="L46" s="423">
        <v>9519</v>
      </c>
      <c r="M46" s="424">
        <v>9378</v>
      </c>
    </row>
    <row r="47" spans="1:13" ht="11.1" customHeight="1" x14ac:dyDescent="0.2">
      <c r="A47" s="422" t="s">
        <v>387</v>
      </c>
      <c r="B47" s="115">
        <v>146031</v>
      </c>
      <c r="C47" s="114">
        <v>89512</v>
      </c>
      <c r="D47" s="114">
        <v>56519</v>
      </c>
      <c r="E47" s="114">
        <v>115980</v>
      </c>
      <c r="F47" s="114">
        <v>30051</v>
      </c>
      <c r="G47" s="114">
        <v>15352</v>
      </c>
      <c r="H47" s="114">
        <v>45634</v>
      </c>
      <c r="I47" s="115">
        <v>32345</v>
      </c>
      <c r="J47" s="114">
        <v>17428</v>
      </c>
      <c r="K47" s="114">
        <v>14917</v>
      </c>
      <c r="L47" s="423">
        <v>9501</v>
      </c>
      <c r="M47" s="424">
        <v>7787</v>
      </c>
    </row>
    <row r="48" spans="1:13" ht="11.1" customHeight="1" x14ac:dyDescent="0.2">
      <c r="A48" s="422" t="s">
        <v>388</v>
      </c>
      <c r="B48" s="115">
        <v>147546</v>
      </c>
      <c r="C48" s="114">
        <v>90088</v>
      </c>
      <c r="D48" s="114">
        <v>57458</v>
      </c>
      <c r="E48" s="114">
        <v>117135</v>
      </c>
      <c r="F48" s="114">
        <v>30411</v>
      </c>
      <c r="G48" s="114">
        <v>16495</v>
      </c>
      <c r="H48" s="114">
        <v>46033</v>
      </c>
      <c r="I48" s="115">
        <v>32314</v>
      </c>
      <c r="J48" s="114">
        <v>17032</v>
      </c>
      <c r="K48" s="114">
        <v>15282</v>
      </c>
      <c r="L48" s="423">
        <v>12395</v>
      </c>
      <c r="M48" s="424">
        <v>10743</v>
      </c>
    </row>
    <row r="49" spans="1:17" s="110" customFormat="1" ht="11.1" customHeight="1" x14ac:dyDescent="0.2">
      <c r="A49" s="422" t="s">
        <v>389</v>
      </c>
      <c r="B49" s="115">
        <v>146434</v>
      </c>
      <c r="C49" s="114">
        <v>89155</v>
      </c>
      <c r="D49" s="114">
        <v>57279</v>
      </c>
      <c r="E49" s="114">
        <v>115796</v>
      </c>
      <c r="F49" s="114">
        <v>30638</v>
      </c>
      <c r="G49" s="114">
        <v>15932</v>
      </c>
      <c r="H49" s="114">
        <v>45990</v>
      </c>
      <c r="I49" s="115">
        <v>31839</v>
      </c>
      <c r="J49" s="114">
        <v>16852</v>
      </c>
      <c r="K49" s="114">
        <v>14987</v>
      </c>
      <c r="L49" s="423">
        <v>7353</v>
      </c>
      <c r="M49" s="424">
        <v>8618</v>
      </c>
    </row>
    <row r="50" spans="1:17" ht="15" customHeight="1" x14ac:dyDescent="0.2">
      <c r="A50" s="422" t="s">
        <v>399</v>
      </c>
      <c r="B50" s="143">
        <v>146297</v>
      </c>
      <c r="C50" s="144">
        <v>88945</v>
      </c>
      <c r="D50" s="144">
        <v>57352</v>
      </c>
      <c r="E50" s="144">
        <v>115437</v>
      </c>
      <c r="F50" s="144">
        <v>30860</v>
      </c>
      <c r="G50" s="144">
        <v>15404</v>
      </c>
      <c r="H50" s="144">
        <v>46243</v>
      </c>
      <c r="I50" s="143">
        <v>30371</v>
      </c>
      <c r="J50" s="144">
        <v>16068</v>
      </c>
      <c r="K50" s="144">
        <v>14303</v>
      </c>
      <c r="L50" s="426">
        <v>9277</v>
      </c>
      <c r="M50" s="427">
        <v>9617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1.503503781308541</v>
      </c>
      <c r="C6" s="480">
        <f>'Tabelle 3.3'!J11</f>
        <v>-4.658609323497096</v>
      </c>
      <c r="D6" s="481">
        <f t="shared" ref="D6:E9" si="0">IF(OR(AND(B6&gt;=-50,B6&lt;=50),ISNUMBER(B6)=FALSE),B6,"")</f>
        <v>1.503503781308541</v>
      </c>
      <c r="E6" s="481">
        <f t="shared" si="0"/>
        <v>-4.658609323497096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1.503503781308541</v>
      </c>
      <c r="C14" s="480">
        <f>'Tabelle 3.3'!J11</f>
        <v>-4.658609323497096</v>
      </c>
      <c r="D14" s="481">
        <f>IF(OR(AND(B14&gt;=-50,B14&lt;=50),ISNUMBER(B14)=FALSE),B14,"")</f>
        <v>1.503503781308541</v>
      </c>
      <c r="E14" s="481">
        <f>IF(OR(AND(C14&gt;=-50,C14&lt;=50),ISNUMBER(C14)=FALSE),C14,"")</f>
        <v>-4.658609323497096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7.9051383399209483</v>
      </c>
      <c r="C15" s="480">
        <f>'Tabelle 3.3'!J12</f>
        <v>-3.8205980066445182</v>
      </c>
      <c r="D15" s="481">
        <f t="shared" ref="D15:E45" si="3">IF(OR(AND(B15&gt;=-50,B15&lt;=50),ISNUMBER(B15)=FALSE),B15,"")</f>
        <v>7.9051383399209483</v>
      </c>
      <c r="E15" s="481">
        <f t="shared" si="3"/>
        <v>-3.8205980066445182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5.9907834101382491</v>
      </c>
      <c r="C16" s="480">
        <f>'Tabelle 3.3'!J13</f>
        <v>10.625</v>
      </c>
      <c r="D16" s="481">
        <f t="shared" si="3"/>
        <v>5.9907834101382491</v>
      </c>
      <c r="E16" s="481">
        <f t="shared" si="3"/>
        <v>10.625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-1.6779984593227719</v>
      </c>
      <c r="C17" s="480">
        <f>'Tabelle 3.3'!J14</f>
        <v>-14.223194748358862</v>
      </c>
      <c r="D17" s="481">
        <f t="shared" si="3"/>
        <v>-1.6779984593227719</v>
      </c>
      <c r="E17" s="481">
        <f t="shared" si="3"/>
        <v>-14.223194748358862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-2.6409144659046118</v>
      </c>
      <c r="C18" s="480">
        <f>'Tabelle 3.3'!J15</f>
        <v>-18.61096039066739</v>
      </c>
      <c r="D18" s="481">
        <f t="shared" si="3"/>
        <v>-2.6409144659046118</v>
      </c>
      <c r="E18" s="481">
        <f t="shared" si="3"/>
        <v>-18.61096039066739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-1.5628386873022067</v>
      </c>
      <c r="C19" s="480">
        <f>'Tabelle 3.3'!J16</f>
        <v>-12.273641851106639</v>
      </c>
      <c r="D19" s="481">
        <f t="shared" si="3"/>
        <v>-1.5628386873022067</v>
      </c>
      <c r="E19" s="481">
        <f t="shared" si="3"/>
        <v>-12.273641851106639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-1.7281918645661887</v>
      </c>
      <c r="C20" s="480">
        <f>'Tabelle 3.3'!J17</f>
        <v>-8.5250338294993231</v>
      </c>
      <c r="D20" s="481">
        <f t="shared" si="3"/>
        <v>-1.7281918645661887</v>
      </c>
      <c r="E20" s="481">
        <f t="shared" si="3"/>
        <v>-8.5250338294993231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1.740483939436819</v>
      </c>
      <c r="C21" s="480">
        <f>'Tabelle 3.3'!J18</f>
        <v>2.8587443946188342</v>
      </c>
      <c r="D21" s="481">
        <f t="shared" si="3"/>
        <v>1.740483939436819</v>
      </c>
      <c r="E21" s="481">
        <f t="shared" si="3"/>
        <v>2.8587443946188342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4.3581960104076325</v>
      </c>
      <c r="C22" s="480">
        <f>'Tabelle 3.3'!J19</f>
        <v>-1.24185667752443</v>
      </c>
      <c r="D22" s="481">
        <f t="shared" si="3"/>
        <v>4.3581960104076325</v>
      </c>
      <c r="E22" s="481">
        <f t="shared" si="3"/>
        <v>-1.24185667752443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0.1799149492966961</v>
      </c>
      <c r="C23" s="480">
        <f>'Tabelle 3.3'!J20</f>
        <v>-5.7017543859649127</v>
      </c>
      <c r="D23" s="481">
        <f t="shared" si="3"/>
        <v>0.1799149492966961</v>
      </c>
      <c r="E23" s="481">
        <f t="shared" si="3"/>
        <v>-5.7017543859649127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1.7158544955387782</v>
      </c>
      <c r="C24" s="480">
        <f>'Tabelle 3.3'!J21</f>
        <v>-8.6075345731998087</v>
      </c>
      <c r="D24" s="481">
        <f t="shared" si="3"/>
        <v>1.7158544955387782</v>
      </c>
      <c r="E24" s="481">
        <f t="shared" si="3"/>
        <v>-8.6075345731998087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29.41518766366017</v>
      </c>
      <c r="C25" s="480">
        <f>'Tabelle 3.3'!J22</f>
        <v>-3.8297872340425534</v>
      </c>
      <c r="D25" s="481">
        <f t="shared" si="3"/>
        <v>29.41518766366017</v>
      </c>
      <c r="E25" s="481">
        <f t="shared" si="3"/>
        <v>-3.8297872340425534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-3.2528339083292264</v>
      </c>
      <c r="C26" s="480">
        <f>'Tabelle 3.3'!J23</f>
        <v>1.0344827586206897</v>
      </c>
      <c r="D26" s="481">
        <f t="shared" si="3"/>
        <v>-3.2528339083292264</v>
      </c>
      <c r="E26" s="481">
        <f t="shared" si="3"/>
        <v>1.0344827586206897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6.1130887185104053</v>
      </c>
      <c r="C27" s="480">
        <f>'Tabelle 3.3'!J24</f>
        <v>-3.9288668320926385</v>
      </c>
      <c r="D27" s="481">
        <f t="shared" si="3"/>
        <v>6.1130887185104053</v>
      </c>
      <c r="E27" s="481">
        <f t="shared" si="3"/>
        <v>-3.9288668320926385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3.4583063994828702</v>
      </c>
      <c r="C28" s="480">
        <f>'Tabelle 3.3'!J25</f>
        <v>-1.4697726012201886</v>
      </c>
      <c r="D28" s="481">
        <f t="shared" si="3"/>
        <v>3.4583063994828702</v>
      </c>
      <c r="E28" s="481">
        <f t="shared" si="3"/>
        <v>-1.4697726012201886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-29.849498327759196</v>
      </c>
      <c r="C29" s="480">
        <f>'Tabelle 3.3'!J26</f>
        <v>-21.05263157894737</v>
      </c>
      <c r="D29" s="481">
        <f t="shared" si="3"/>
        <v>-29.849498327759196</v>
      </c>
      <c r="E29" s="481">
        <f t="shared" si="3"/>
        <v>-21.05263157894737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4.0433090847572322</v>
      </c>
      <c r="C30" s="480">
        <f>'Tabelle 3.3'!J27</f>
        <v>-2.3983315954118876</v>
      </c>
      <c r="D30" s="481">
        <f t="shared" si="3"/>
        <v>4.0433090847572322</v>
      </c>
      <c r="E30" s="481">
        <f t="shared" si="3"/>
        <v>-2.3983315954118876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-11.056376573617953</v>
      </c>
      <c r="C31" s="480">
        <f>'Tabelle 3.3'!J28</f>
        <v>7.6487252124645888</v>
      </c>
      <c r="D31" s="481">
        <f t="shared" si="3"/>
        <v>-11.056376573617953</v>
      </c>
      <c r="E31" s="481">
        <f t="shared" si="3"/>
        <v>7.6487252124645888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2.0421607378129116</v>
      </c>
      <c r="C32" s="480">
        <f>'Tabelle 3.3'!J29</f>
        <v>-2.3658395845354874</v>
      </c>
      <c r="D32" s="481">
        <f t="shared" si="3"/>
        <v>2.0421607378129116</v>
      </c>
      <c r="E32" s="481">
        <f t="shared" si="3"/>
        <v>-2.3658395845354874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2.505141147878108</v>
      </c>
      <c r="C33" s="480">
        <f>'Tabelle 3.3'!J30</f>
        <v>-7.5799086757990866</v>
      </c>
      <c r="D33" s="481">
        <f t="shared" si="3"/>
        <v>2.505141147878108</v>
      </c>
      <c r="E33" s="481">
        <f t="shared" si="3"/>
        <v>-7.5799086757990866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4.3310463121783878</v>
      </c>
      <c r="C34" s="480">
        <f>'Tabelle 3.3'!J31</f>
        <v>-2.3413431916204561</v>
      </c>
      <c r="D34" s="481">
        <f t="shared" si="3"/>
        <v>4.3310463121783878</v>
      </c>
      <c r="E34" s="481">
        <f t="shared" si="3"/>
        <v>-2.3413431916204561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7.9051383399209483</v>
      </c>
      <c r="C37" s="480">
        <f>'Tabelle 3.3'!J34</f>
        <v>-3.8205980066445182</v>
      </c>
      <c r="D37" s="481">
        <f t="shared" si="3"/>
        <v>7.9051383399209483</v>
      </c>
      <c r="E37" s="481">
        <f t="shared" si="3"/>
        <v>-3.8205980066445182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-1.1311061488389742</v>
      </c>
      <c r="C38" s="480">
        <f>'Tabelle 3.3'!J35</f>
        <v>-8.9346023948418782</v>
      </c>
      <c r="D38" s="481">
        <f t="shared" si="3"/>
        <v>-1.1311061488389742</v>
      </c>
      <c r="E38" s="481">
        <f t="shared" si="3"/>
        <v>-8.9346023948418782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3.8477467968843939</v>
      </c>
      <c r="C39" s="480">
        <f>'Tabelle 3.3'!J36</f>
        <v>-3.5530943045393912</v>
      </c>
      <c r="D39" s="481">
        <f t="shared" si="3"/>
        <v>3.8477467968843939</v>
      </c>
      <c r="E39" s="481">
        <f t="shared" si="3"/>
        <v>-3.5530943045393912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3.8477467968843939</v>
      </c>
      <c r="C45" s="480">
        <f>'Tabelle 3.3'!J36</f>
        <v>-3.5530943045393912</v>
      </c>
      <c r="D45" s="481">
        <f t="shared" si="3"/>
        <v>3.8477467968843939</v>
      </c>
      <c r="E45" s="481">
        <f t="shared" si="3"/>
        <v>-3.5530943045393912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121403</v>
      </c>
      <c r="C51" s="487">
        <v>18134</v>
      </c>
      <c r="D51" s="487">
        <v>12081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123104</v>
      </c>
      <c r="C52" s="487">
        <v>18568</v>
      </c>
      <c r="D52" s="487">
        <v>12518</v>
      </c>
      <c r="E52" s="488">
        <f t="shared" ref="E52:G70" si="11">IF($A$51=37802,IF(COUNTBLANK(B$51:B$70)&gt;0,#N/A,B52/B$51*100),IF(COUNTBLANK(B$51:B$75)&gt;0,#N/A,B52/B$51*100))</f>
        <v>101.40111858850275</v>
      </c>
      <c r="F52" s="488">
        <f t="shared" si="11"/>
        <v>102.39329436417779</v>
      </c>
      <c r="G52" s="488">
        <f t="shared" si="11"/>
        <v>103.61725022763015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125384</v>
      </c>
      <c r="C53" s="487">
        <v>18399</v>
      </c>
      <c r="D53" s="487">
        <v>12913</v>
      </c>
      <c r="E53" s="488">
        <f t="shared" si="11"/>
        <v>103.27916114099322</v>
      </c>
      <c r="F53" s="488">
        <f t="shared" si="11"/>
        <v>101.4613433329657</v>
      </c>
      <c r="G53" s="488">
        <f t="shared" si="11"/>
        <v>106.88684711530503</v>
      </c>
      <c r="H53" s="489">
        <f>IF(ISERROR(L53)=TRUE,IF(MONTH(A53)=MONTH(MAX(A$51:A$75)),A53,""),"")</f>
        <v>41883</v>
      </c>
      <c r="I53" s="488">
        <f t="shared" si="12"/>
        <v>103.27916114099322</v>
      </c>
      <c r="J53" s="488">
        <f t="shared" si="10"/>
        <v>101.4613433329657</v>
      </c>
      <c r="K53" s="488">
        <f t="shared" si="10"/>
        <v>106.88684711530503</v>
      </c>
      <c r="L53" s="488" t="e">
        <f t="shared" si="13"/>
        <v>#N/A</v>
      </c>
    </row>
    <row r="54" spans="1:14" ht="15" customHeight="1" x14ac:dyDescent="0.2">
      <c r="A54" s="490" t="s">
        <v>462</v>
      </c>
      <c r="B54" s="487">
        <v>124791</v>
      </c>
      <c r="C54" s="487">
        <v>18184</v>
      </c>
      <c r="D54" s="487">
        <v>12606</v>
      </c>
      <c r="E54" s="488">
        <f t="shared" si="11"/>
        <v>102.79070533677093</v>
      </c>
      <c r="F54" s="488">
        <f t="shared" si="11"/>
        <v>100.27572515716334</v>
      </c>
      <c r="G54" s="488">
        <f t="shared" si="11"/>
        <v>104.34566674944128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126247</v>
      </c>
      <c r="C55" s="487">
        <v>17736</v>
      </c>
      <c r="D55" s="487">
        <v>12318</v>
      </c>
      <c r="E55" s="488">
        <f t="shared" si="11"/>
        <v>103.99001672116835</v>
      </c>
      <c r="F55" s="488">
        <f t="shared" si="11"/>
        <v>97.805227748979817</v>
      </c>
      <c r="G55" s="488">
        <f t="shared" si="11"/>
        <v>101.96175813260491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127570</v>
      </c>
      <c r="C56" s="487">
        <v>18001</v>
      </c>
      <c r="D56" s="487">
        <v>12612</v>
      </c>
      <c r="E56" s="488">
        <f t="shared" si="11"/>
        <v>105.07977562333714</v>
      </c>
      <c r="F56" s="488">
        <f t="shared" si="11"/>
        <v>99.266571081945514</v>
      </c>
      <c r="G56" s="488">
        <f t="shared" si="11"/>
        <v>104.39533151229203</v>
      </c>
      <c r="H56" s="489" t="str">
        <f t="shared" si="14"/>
        <v/>
      </c>
      <c r="I56" s="488" t="str">
        <f t="shared" si="12"/>
        <v/>
      </c>
      <c r="J56" s="488" t="str">
        <f t="shared" si="10"/>
        <v/>
      </c>
      <c r="K56" s="488" t="str">
        <f t="shared" si="10"/>
        <v/>
      </c>
      <c r="L56" s="488" t="e">
        <f t="shared" si="13"/>
        <v>#N/A</v>
      </c>
    </row>
    <row r="57" spans="1:14" ht="15" customHeight="1" x14ac:dyDescent="0.2">
      <c r="A57" s="490">
        <v>42248</v>
      </c>
      <c r="B57" s="487">
        <v>130980</v>
      </c>
      <c r="C57" s="487">
        <v>17849</v>
      </c>
      <c r="D57" s="487">
        <v>13069</v>
      </c>
      <c r="E57" s="488">
        <f t="shared" si="11"/>
        <v>107.88860242333385</v>
      </c>
      <c r="F57" s="488">
        <f t="shared" si="11"/>
        <v>98.428366604168957</v>
      </c>
      <c r="G57" s="488">
        <f t="shared" si="11"/>
        <v>108.17813094942473</v>
      </c>
      <c r="H57" s="489">
        <f t="shared" si="14"/>
        <v>42248</v>
      </c>
      <c r="I57" s="488">
        <f t="shared" si="12"/>
        <v>107.88860242333385</v>
      </c>
      <c r="J57" s="488">
        <f t="shared" si="10"/>
        <v>98.428366604168957</v>
      </c>
      <c r="K57" s="488">
        <f t="shared" si="10"/>
        <v>108.17813094942473</v>
      </c>
      <c r="L57" s="488" t="e">
        <f t="shared" si="13"/>
        <v>#N/A</v>
      </c>
    </row>
    <row r="58" spans="1:14" ht="15" customHeight="1" x14ac:dyDescent="0.2">
      <c r="A58" s="490" t="s">
        <v>465</v>
      </c>
      <c r="B58" s="487">
        <v>130733</v>
      </c>
      <c r="C58" s="487">
        <v>17754</v>
      </c>
      <c r="D58" s="487">
        <v>12869</v>
      </c>
      <c r="E58" s="488">
        <f t="shared" si="11"/>
        <v>107.68514781348073</v>
      </c>
      <c r="F58" s="488">
        <f t="shared" si="11"/>
        <v>97.904488805558614</v>
      </c>
      <c r="G58" s="488">
        <f t="shared" si="11"/>
        <v>106.52263885439947</v>
      </c>
      <c r="H58" s="489" t="str">
        <f t="shared" si="14"/>
        <v/>
      </c>
      <c r="I58" s="488" t="str">
        <f t="shared" si="12"/>
        <v/>
      </c>
      <c r="J58" s="488" t="str">
        <f t="shared" si="10"/>
        <v/>
      </c>
      <c r="K58" s="488" t="str">
        <f t="shared" si="10"/>
        <v/>
      </c>
      <c r="L58" s="488" t="e">
        <f t="shared" si="13"/>
        <v>#N/A</v>
      </c>
    </row>
    <row r="59" spans="1:14" ht="15" customHeight="1" x14ac:dyDescent="0.2">
      <c r="A59" s="490" t="s">
        <v>466</v>
      </c>
      <c r="B59" s="487">
        <v>131476</v>
      </c>
      <c r="C59" s="487">
        <v>17585</v>
      </c>
      <c r="D59" s="487">
        <v>12983</v>
      </c>
      <c r="E59" s="488">
        <f t="shared" si="11"/>
        <v>108.29715904878792</v>
      </c>
      <c r="F59" s="488">
        <f t="shared" si="11"/>
        <v>96.972537774346534</v>
      </c>
      <c r="G59" s="488">
        <f t="shared" si="11"/>
        <v>107.46626934856387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132508</v>
      </c>
      <c r="C60" s="487">
        <v>18096</v>
      </c>
      <c r="D60" s="487">
        <v>13329</v>
      </c>
      <c r="E60" s="488">
        <f t="shared" si="11"/>
        <v>109.14722041465204</v>
      </c>
      <c r="F60" s="488">
        <f t="shared" si="11"/>
        <v>99.790448880555857</v>
      </c>
      <c r="G60" s="488">
        <f t="shared" si="11"/>
        <v>110.33027067295752</v>
      </c>
      <c r="H60" s="489" t="str">
        <f t="shared" si="14"/>
        <v/>
      </c>
      <c r="I60" s="488" t="str">
        <f t="shared" si="12"/>
        <v/>
      </c>
      <c r="J60" s="488" t="str">
        <f t="shared" si="10"/>
        <v/>
      </c>
      <c r="K60" s="488" t="str">
        <f t="shared" si="10"/>
        <v/>
      </c>
      <c r="L60" s="488" t="e">
        <f t="shared" si="13"/>
        <v>#N/A</v>
      </c>
    </row>
    <row r="61" spans="1:14" ht="15" customHeight="1" x14ac:dyDescent="0.2">
      <c r="A61" s="490">
        <v>42614</v>
      </c>
      <c r="B61" s="487">
        <v>134906</v>
      </c>
      <c r="C61" s="487">
        <v>17932</v>
      </c>
      <c r="D61" s="487">
        <v>13580</v>
      </c>
      <c r="E61" s="488">
        <f t="shared" si="11"/>
        <v>111.12245990626262</v>
      </c>
      <c r="F61" s="488">
        <f t="shared" si="11"/>
        <v>98.886070365060107</v>
      </c>
      <c r="G61" s="488">
        <f t="shared" si="11"/>
        <v>112.40791325221421</v>
      </c>
      <c r="H61" s="489">
        <f t="shared" si="14"/>
        <v>42614</v>
      </c>
      <c r="I61" s="488">
        <f t="shared" si="12"/>
        <v>111.12245990626262</v>
      </c>
      <c r="J61" s="488">
        <f t="shared" si="10"/>
        <v>98.886070365060107</v>
      </c>
      <c r="K61" s="488">
        <f t="shared" si="10"/>
        <v>112.40791325221421</v>
      </c>
      <c r="L61" s="488" t="e">
        <f t="shared" si="13"/>
        <v>#N/A</v>
      </c>
    </row>
    <row r="62" spans="1:14" ht="15" customHeight="1" x14ac:dyDescent="0.2">
      <c r="A62" s="490" t="s">
        <v>468</v>
      </c>
      <c r="B62" s="487">
        <v>134771</v>
      </c>
      <c r="C62" s="487">
        <v>17787</v>
      </c>
      <c r="D62" s="487">
        <v>13453</v>
      </c>
      <c r="E62" s="488">
        <f t="shared" si="11"/>
        <v>111.01126001828621</v>
      </c>
      <c r="F62" s="488">
        <f t="shared" si="11"/>
        <v>98.086467409286428</v>
      </c>
      <c r="G62" s="488">
        <f t="shared" si="11"/>
        <v>111.35667577187318</v>
      </c>
      <c r="H62" s="489" t="str">
        <f t="shared" si="14"/>
        <v/>
      </c>
      <c r="I62" s="488" t="str">
        <f t="shared" si="12"/>
        <v/>
      </c>
      <c r="J62" s="488" t="str">
        <f t="shared" si="10"/>
        <v/>
      </c>
      <c r="K62" s="488" t="str">
        <f t="shared" si="10"/>
        <v/>
      </c>
      <c r="L62" s="488" t="e">
        <f t="shared" si="13"/>
        <v>#N/A</v>
      </c>
    </row>
    <row r="63" spans="1:14" ht="15" customHeight="1" x14ac:dyDescent="0.2">
      <c r="A63" s="490" t="s">
        <v>469</v>
      </c>
      <c r="B63" s="487">
        <v>135349</v>
      </c>
      <c r="C63" s="487">
        <v>17576</v>
      </c>
      <c r="D63" s="487">
        <v>13388</v>
      </c>
      <c r="E63" s="488">
        <f t="shared" si="11"/>
        <v>111.48736027940001</v>
      </c>
      <c r="F63" s="488">
        <f t="shared" si="11"/>
        <v>96.922907246057136</v>
      </c>
      <c r="G63" s="488">
        <f t="shared" si="11"/>
        <v>110.81864084098999</v>
      </c>
      <c r="H63" s="489" t="str">
        <f t="shared" si="14"/>
        <v/>
      </c>
      <c r="I63" s="488" t="str">
        <f t="shared" si="12"/>
        <v/>
      </c>
      <c r="J63" s="488" t="str">
        <f t="shared" si="10"/>
        <v/>
      </c>
      <c r="K63" s="488" t="str">
        <f t="shared" si="10"/>
        <v/>
      </c>
      <c r="L63" s="488" t="e">
        <f t="shared" si="13"/>
        <v>#N/A</v>
      </c>
    </row>
    <row r="64" spans="1:14" ht="15" customHeight="1" x14ac:dyDescent="0.2">
      <c r="A64" s="490" t="s">
        <v>470</v>
      </c>
      <c r="B64" s="487">
        <v>136956</v>
      </c>
      <c r="C64" s="487">
        <v>17930</v>
      </c>
      <c r="D64" s="487">
        <v>13729</v>
      </c>
      <c r="E64" s="488">
        <f t="shared" si="11"/>
        <v>112.81105079775624</v>
      </c>
      <c r="F64" s="488">
        <f t="shared" si="11"/>
        <v>98.875041358773572</v>
      </c>
      <c r="G64" s="488">
        <f t="shared" si="11"/>
        <v>113.64125486300803</v>
      </c>
      <c r="H64" s="489" t="str">
        <f t="shared" si="14"/>
        <v/>
      </c>
      <c r="I64" s="488" t="str">
        <f t="shared" si="12"/>
        <v/>
      </c>
      <c r="J64" s="488" t="str">
        <f t="shared" si="10"/>
        <v/>
      </c>
      <c r="K64" s="488" t="str">
        <f t="shared" si="10"/>
        <v/>
      </c>
      <c r="L64" s="488" t="e">
        <f t="shared" si="13"/>
        <v>#N/A</v>
      </c>
    </row>
    <row r="65" spans="1:12" ht="15" customHeight="1" x14ac:dyDescent="0.2">
      <c r="A65" s="490">
        <v>42979</v>
      </c>
      <c r="B65" s="487">
        <v>139121</v>
      </c>
      <c r="C65" s="487">
        <v>17536</v>
      </c>
      <c r="D65" s="487">
        <v>13871</v>
      </c>
      <c r="E65" s="488">
        <f t="shared" si="11"/>
        <v>114.59436751974827</v>
      </c>
      <c r="F65" s="488">
        <f t="shared" si="11"/>
        <v>96.702327120326458</v>
      </c>
      <c r="G65" s="488">
        <f t="shared" si="11"/>
        <v>114.81665425047596</v>
      </c>
      <c r="H65" s="489">
        <f t="shared" si="14"/>
        <v>42979</v>
      </c>
      <c r="I65" s="488">
        <f t="shared" si="12"/>
        <v>114.59436751974827</v>
      </c>
      <c r="J65" s="488">
        <f t="shared" si="10"/>
        <v>96.702327120326458</v>
      </c>
      <c r="K65" s="488">
        <f t="shared" si="10"/>
        <v>114.81665425047596</v>
      </c>
      <c r="L65" s="488" t="e">
        <f t="shared" si="13"/>
        <v>#N/A</v>
      </c>
    </row>
    <row r="66" spans="1:12" ht="15" customHeight="1" x14ac:dyDescent="0.2">
      <c r="A66" s="490" t="s">
        <v>471</v>
      </c>
      <c r="B66" s="487">
        <v>139378</v>
      </c>
      <c r="C66" s="487">
        <v>17458</v>
      </c>
      <c r="D66" s="487">
        <v>13935</v>
      </c>
      <c r="E66" s="488">
        <f t="shared" si="11"/>
        <v>114.80605915834042</v>
      </c>
      <c r="F66" s="488">
        <f t="shared" si="11"/>
        <v>96.272195875151638</v>
      </c>
      <c r="G66" s="488">
        <f t="shared" si="11"/>
        <v>115.34641172088402</v>
      </c>
      <c r="H66" s="489" t="str">
        <f t="shared" si="14"/>
        <v/>
      </c>
      <c r="I66" s="488" t="str">
        <f t="shared" si="12"/>
        <v/>
      </c>
      <c r="J66" s="488" t="str">
        <f t="shared" si="10"/>
        <v/>
      </c>
      <c r="K66" s="488" t="str">
        <f t="shared" si="10"/>
        <v/>
      </c>
      <c r="L66" s="488" t="e">
        <f t="shared" si="13"/>
        <v>#N/A</v>
      </c>
    </row>
    <row r="67" spans="1:12" ht="15" customHeight="1" x14ac:dyDescent="0.2">
      <c r="A67" s="490" t="s">
        <v>472</v>
      </c>
      <c r="B67" s="487">
        <v>140293</v>
      </c>
      <c r="C67" s="487">
        <v>17493</v>
      </c>
      <c r="D67" s="487">
        <v>13817</v>
      </c>
      <c r="E67" s="488">
        <f t="shared" si="11"/>
        <v>115.55974728795829</v>
      </c>
      <c r="F67" s="488">
        <f t="shared" si="11"/>
        <v>96.465203485165986</v>
      </c>
      <c r="G67" s="488">
        <f t="shared" si="11"/>
        <v>114.36967138481913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141230</v>
      </c>
      <c r="C68" s="487">
        <v>17965</v>
      </c>
      <c r="D68" s="487">
        <v>14417</v>
      </c>
      <c r="E68" s="488">
        <f t="shared" si="11"/>
        <v>116.33155688080197</v>
      </c>
      <c r="F68" s="488">
        <f t="shared" si="11"/>
        <v>99.06804896878792</v>
      </c>
      <c r="G68" s="488">
        <f t="shared" si="11"/>
        <v>119.33614766989487</v>
      </c>
      <c r="H68" s="489" t="str">
        <f t="shared" si="14"/>
        <v/>
      </c>
      <c r="I68" s="488" t="str">
        <f t="shared" si="12"/>
        <v/>
      </c>
      <c r="J68" s="488" t="str">
        <f t="shared" si="12"/>
        <v/>
      </c>
      <c r="K68" s="488" t="str">
        <f t="shared" si="12"/>
        <v/>
      </c>
      <c r="L68" s="488" t="e">
        <f t="shared" si="13"/>
        <v>#N/A</v>
      </c>
    </row>
    <row r="69" spans="1:12" ht="15" customHeight="1" x14ac:dyDescent="0.2">
      <c r="A69" s="490">
        <v>43344</v>
      </c>
      <c r="B69" s="487">
        <v>143706</v>
      </c>
      <c r="C69" s="487">
        <v>17453</v>
      </c>
      <c r="D69" s="487">
        <v>14659</v>
      </c>
      <c r="E69" s="488">
        <f t="shared" si="11"/>
        <v>118.37104519657669</v>
      </c>
      <c r="F69" s="488">
        <f t="shared" si="11"/>
        <v>96.244623359435309</v>
      </c>
      <c r="G69" s="488">
        <f t="shared" si="11"/>
        <v>121.33929310487544</v>
      </c>
      <c r="H69" s="489">
        <f t="shared" si="14"/>
        <v>43344</v>
      </c>
      <c r="I69" s="488">
        <f t="shared" si="12"/>
        <v>118.37104519657669</v>
      </c>
      <c r="J69" s="488">
        <f t="shared" si="12"/>
        <v>96.244623359435309</v>
      </c>
      <c r="K69" s="488">
        <f t="shared" si="12"/>
        <v>121.33929310487544</v>
      </c>
      <c r="L69" s="488" t="e">
        <f t="shared" si="13"/>
        <v>#N/A</v>
      </c>
    </row>
    <row r="70" spans="1:12" ht="15" customHeight="1" x14ac:dyDescent="0.2">
      <c r="A70" s="490" t="s">
        <v>474</v>
      </c>
      <c r="B70" s="487">
        <v>143660</v>
      </c>
      <c r="C70" s="487">
        <v>17318</v>
      </c>
      <c r="D70" s="487">
        <v>14579</v>
      </c>
      <c r="E70" s="488">
        <f t="shared" si="11"/>
        <v>118.33315486437732</v>
      </c>
      <c r="F70" s="488">
        <f t="shared" si="11"/>
        <v>95.500165435094303</v>
      </c>
      <c r="G70" s="488">
        <f t="shared" si="11"/>
        <v>120.67709626686533</v>
      </c>
      <c r="H70" s="489" t="str">
        <f t="shared" si="14"/>
        <v/>
      </c>
      <c r="I70" s="488" t="str">
        <f t="shared" si="12"/>
        <v/>
      </c>
      <c r="J70" s="488" t="str">
        <f t="shared" si="12"/>
        <v/>
      </c>
      <c r="K70" s="488" t="str">
        <f t="shared" si="12"/>
        <v/>
      </c>
      <c r="L70" s="488" t="e">
        <f t="shared" si="13"/>
        <v>#N/A</v>
      </c>
    </row>
    <row r="71" spans="1:12" ht="15" customHeight="1" x14ac:dyDescent="0.2">
      <c r="A71" s="490" t="s">
        <v>475</v>
      </c>
      <c r="B71" s="487">
        <v>144130</v>
      </c>
      <c r="C71" s="487">
        <v>17255</v>
      </c>
      <c r="D71" s="487">
        <v>14600</v>
      </c>
      <c r="E71" s="491">
        <f t="shared" ref="E71:G75" si="15">IF($A$51=37802,IF(COUNTBLANK(B$51:B$70)&gt;0,#N/A,IF(ISBLANK(B71)=FALSE,B71/B$51*100,#N/A)),IF(COUNTBLANK(B$51:B$75)&gt;0,#N/A,B71/B$51*100))</f>
        <v>118.72029521511</v>
      </c>
      <c r="F71" s="491">
        <f t="shared" si="15"/>
        <v>95.152751737068485</v>
      </c>
      <c r="G71" s="491">
        <f t="shared" si="15"/>
        <v>120.85092293684299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146031</v>
      </c>
      <c r="C72" s="487">
        <v>17428</v>
      </c>
      <c r="D72" s="487">
        <v>14917</v>
      </c>
      <c r="E72" s="491">
        <f t="shared" si="15"/>
        <v>120.28615437839262</v>
      </c>
      <c r="F72" s="491">
        <f t="shared" si="15"/>
        <v>96.106760780853648</v>
      </c>
      <c r="G72" s="491">
        <f t="shared" si="15"/>
        <v>123.47487790745799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147546</v>
      </c>
      <c r="C73" s="487">
        <v>17032</v>
      </c>
      <c r="D73" s="487">
        <v>15282</v>
      </c>
      <c r="E73" s="491">
        <f t="shared" si="15"/>
        <v>121.53406423235012</v>
      </c>
      <c r="F73" s="491">
        <f t="shared" si="15"/>
        <v>93.923017536119985</v>
      </c>
      <c r="G73" s="491">
        <f t="shared" si="15"/>
        <v>126.49615098087908</v>
      </c>
      <c r="H73" s="492">
        <f>IF(A$51=37802,IF(ISERROR(L73)=TRUE,IF(ISBLANK(A73)=FALSE,IF(MONTH(A73)=MONTH(MAX(A$51:A$75)),A73,""),""),""),IF(ISERROR(L73)=TRUE,IF(MONTH(A73)=MONTH(MAX(A$51:A$75)),A73,""),""))</f>
        <v>43709</v>
      </c>
      <c r="I73" s="488">
        <f t="shared" si="12"/>
        <v>121.53406423235012</v>
      </c>
      <c r="J73" s="488">
        <f t="shared" si="12"/>
        <v>93.923017536119985</v>
      </c>
      <c r="K73" s="488">
        <f t="shared" si="12"/>
        <v>126.49615098087908</v>
      </c>
      <c r="L73" s="488" t="e">
        <f t="shared" si="13"/>
        <v>#N/A</v>
      </c>
    </row>
    <row r="74" spans="1:12" ht="15" customHeight="1" x14ac:dyDescent="0.2">
      <c r="A74" s="490" t="s">
        <v>477</v>
      </c>
      <c r="B74" s="487">
        <v>146434</v>
      </c>
      <c r="C74" s="487">
        <v>16852</v>
      </c>
      <c r="D74" s="487">
        <v>14987</v>
      </c>
      <c r="E74" s="491">
        <f t="shared" si="15"/>
        <v>120.61810663657407</v>
      </c>
      <c r="F74" s="491">
        <f t="shared" si="15"/>
        <v>92.930406970331973</v>
      </c>
      <c r="G74" s="491">
        <f t="shared" si="15"/>
        <v>124.05430014071683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146297</v>
      </c>
      <c r="C75" s="493">
        <v>16068</v>
      </c>
      <c r="D75" s="493">
        <v>14303</v>
      </c>
      <c r="E75" s="491">
        <f t="shared" si="15"/>
        <v>120.50525934284985</v>
      </c>
      <c r="F75" s="491">
        <f t="shared" si="15"/>
        <v>88.6070365060108</v>
      </c>
      <c r="G75" s="491">
        <f t="shared" si="15"/>
        <v>118.39251717573049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121.53406423235012</v>
      </c>
      <c r="J77" s="488">
        <f>IF(J75&lt;&gt;"",J75,IF(J74&lt;&gt;"",J74,IF(J73&lt;&gt;"",J73,IF(J72&lt;&gt;"",J72,IF(J71&lt;&gt;"",J71,IF(J70&lt;&gt;"",J70,""))))))</f>
        <v>93.923017536119985</v>
      </c>
      <c r="K77" s="488">
        <f>IF(K75&lt;&gt;"",K75,IF(K74&lt;&gt;"",K74,IF(K73&lt;&gt;"",K73,IF(K72&lt;&gt;"",K72,IF(K71&lt;&gt;"",K71,IF(K70&lt;&gt;"",K70,""))))))</f>
        <v>126.49615098087908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+21,5%</v>
      </c>
      <c r="J79" s="488" t="str">
        <f>"GeB - ausschließlich: "&amp;IF(J77&gt;100,"+","")&amp;TEXT(J77-100,"0,0")&amp;"%"</f>
        <v>GeB - ausschließlich: -6,1%</v>
      </c>
      <c r="K79" s="488" t="str">
        <f>"GeB - im Nebenjob: "&amp;IF(K77&gt;100,"+","")&amp;TEXT(K77-100,"0,0")&amp;"%"</f>
        <v>GeB - im Nebenjob: +26,5%</v>
      </c>
    </row>
    <row r="81" spans="9:9" ht="15" customHeight="1" x14ac:dyDescent="0.2">
      <c r="I81" s="488" t="str">
        <f>IF(ISERROR(HLOOKUP(1,I$78:K$79,2,FALSE)),"",HLOOKUP(1,I$78:K$79,2,FALSE))</f>
        <v>GeB - im Nebenjob: +26,5%</v>
      </c>
    </row>
    <row r="82" spans="9:9" ht="15" customHeight="1" x14ac:dyDescent="0.2">
      <c r="I82" s="488" t="str">
        <f>IF(ISERROR(HLOOKUP(2,I$78:K$79,2,FALSE)),"",HLOOKUP(2,I$78:K$79,2,FALSE))</f>
        <v>SvB: +21,5%</v>
      </c>
    </row>
    <row r="83" spans="9:9" ht="15" customHeight="1" x14ac:dyDescent="0.2">
      <c r="I83" s="488" t="str">
        <f>IF(ISERROR(HLOOKUP(3,I$78:K$79,2,FALSE)),"",HLOOKUP(3,I$78:K$79,2,FALSE))</f>
        <v>GeB - ausschließlich: -6,1%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146297</v>
      </c>
      <c r="E12" s="114">
        <v>146434</v>
      </c>
      <c r="F12" s="114">
        <v>147546</v>
      </c>
      <c r="G12" s="114">
        <v>146031</v>
      </c>
      <c r="H12" s="114">
        <v>144130</v>
      </c>
      <c r="I12" s="115">
        <v>2167</v>
      </c>
      <c r="J12" s="116">
        <v>1.503503781308541</v>
      </c>
      <c r="N12" s="117"/>
    </row>
    <row r="13" spans="1:15" s="110" customFormat="1" ht="13.5" customHeight="1" x14ac:dyDescent="0.2">
      <c r="A13" s="118" t="s">
        <v>105</v>
      </c>
      <c r="B13" s="119" t="s">
        <v>106</v>
      </c>
      <c r="C13" s="113">
        <v>60.797555657327216</v>
      </c>
      <c r="D13" s="114">
        <v>88945</v>
      </c>
      <c r="E13" s="114">
        <v>89155</v>
      </c>
      <c r="F13" s="114">
        <v>90088</v>
      </c>
      <c r="G13" s="114">
        <v>89512</v>
      </c>
      <c r="H13" s="114">
        <v>88212</v>
      </c>
      <c r="I13" s="115">
        <v>733</v>
      </c>
      <c r="J13" s="116">
        <v>0.83095270484741302</v>
      </c>
    </row>
    <row r="14" spans="1:15" s="110" customFormat="1" ht="13.5" customHeight="1" x14ac:dyDescent="0.2">
      <c r="A14" s="120"/>
      <c r="B14" s="119" t="s">
        <v>107</v>
      </c>
      <c r="C14" s="113">
        <v>39.202444342672784</v>
      </c>
      <c r="D14" s="114">
        <v>57352</v>
      </c>
      <c r="E14" s="114">
        <v>57279</v>
      </c>
      <c r="F14" s="114">
        <v>57458</v>
      </c>
      <c r="G14" s="114">
        <v>56519</v>
      </c>
      <c r="H14" s="114">
        <v>55918</v>
      </c>
      <c r="I14" s="115">
        <v>1434</v>
      </c>
      <c r="J14" s="116">
        <v>2.5644694016238061</v>
      </c>
    </row>
    <row r="15" spans="1:15" s="110" customFormat="1" ht="13.5" customHeight="1" x14ac:dyDescent="0.2">
      <c r="A15" s="118" t="s">
        <v>105</v>
      </c>
      <c r="B15" s="121" t="s">
        <v>108</v>
      </c>
      <c r="C15" s="113">
        <v>10.529265808594845</v>
      </c>
      <c r="D15" s="114">
        <v>15404</v>
      </c>
      <c r="E15" s="114">
        <v>15932</v>
      </c>
      <c r="F15" s="114">
        <v>16495</v>
      </c>
      <c r="G15" s="114">
        <v>15352</v>
      </c>
      <c r="H15" s="114">
        <v>15506</v>
      </c>
      <c r="I15" s="115">
        <v>-102</v>
      </c>
      <c r="J15" s="116">
        <v>-0.65780988004643359</v>
      </c>
    </row>
    <row r="16" spans="1:15" s="110" customFormat="1" ht="13.5" customHeight="1" x14ac:dyDescent="0.2">
      <c r="A16" s="118"/>
      <c r="B16" s="121" t="s">
        <v>109</v>
      </c>
      <c r="C16" s="113">
        <v>69.727335488766002</v>
      </c>
      <c r="D16" s="114">
        <v>102009</v>
      </c>
      <c r="E16" s="114">
        <v>101930</v>
      </c>
      <c r="F16" s="114">
        <v>102622</v>
      </c>
      <c r="G16" s="114">
        <v>102700</v>
      </c>
      <c r="H16" s="114">
        <v>101393</v>
      </c>
      <c r="I16" s="115">
        <v>616</v>
      </c>
      <c r="J16" s="116">
        <v>0.60753700945824662</v>
      </c>
    </row>
    <row r="17" spans="1:10" s="110" customFormat="1" ht="13.5" customHeight="1" x14ac:dyDescent="0.2">
      <c r="A17" s="118"/>
      <c r="B17" s="121" t="s">
        <v>110</v>
      </c>
      <c r="C17" s="113">
        <v>18.776188165170851</v>
      </c>
      <c r="D17" s="114">
        <v>27469</v>
      </c>
      <c r="E17" s="114">
        <v>27180</v>
      </c>
      <c r="F17" s="114">
        <v>27028</v>
      </c>
      <c r="G17" s="114">
        <v>26626</v>
      </c>
      <c r="H17" s="114">
        <v>25946</v>
      </c>
      <c r="I17" s="115">
        <v>1523</v>
      </c>
      <c r="J17" s="116">
        <v>5.8698836044091571</v>
      </c>
    </row>
    <row r="18" spans="1:10" s="110" customFormat="1" ht="13.5" customHeight="1" x14ac:dyDescent="0.2">
      <c r="A18" s="120"/>
      <c r="B18" s="121" t="s">
        <v>111</v>
      </c>
      <c r="C18" s="113">
        <v>0.96721053746830077</v>
      </c>
      <c r="D18" s="114">
        <v>1415</v>
      </c>
      <c r="E18" s="114">
        <v>1392</v>
      </c>
      <c r="F18" s="114">
        <v>1401</v>
      </c>
      <c r="G18" s="114">
        <v>1353</v>
      </c>
      <c r="H18" s="114">
        <v>1285</v>
      </c>
      <c r="I18" s="115">
        <v>130</v>
      </c>
      <c r="J18" s="116">
        <v>10.116731517509727</v>
      </c>
    </row>
    <row r="19" spans="1:10" s="110" customFormat="1" ht="13.5" customHeight="1" x14ac:dyDescent="0.2">
      <c r="A19" s="120"/>
      <c r="B19" s="121" t="s">
        <v>112</v>
      </c>
      <c r="C19" s="113">
        <v>0.31442886730418257</v>
      </c>
      <c r="D19" s="114">
        <v>460</v>
      </c>
      <c r="E19" s="114">
        <v>413</v>
      </c>
      <c r="F19" s="114">
        <v>431</v>
      </c>
      <c r="G19" s="114">
        <v>374</v>
      </c>
      <c r="H19" s="114">
        <v>330</v>
      </c>
      <c r="I19" s="115">
        <v>130</v>
      </c>
      <c r="J19" s="116">
        <v>39.393939393939391</v>
      </c>
    </row>
    <row r="20" spans="1:10" s="110" customFormat="1" ht="13.5" customHeight="1" x14ac:dyDescent="0.2">
      <c r="A20" s="118" t="s">
        <v>113</v>
      </c>
      <c r="B20" s="122" t="s">
        <v>114</v>
      </c>
      <c r="C20" s="113">
        <v>78.905924249984622</v>
      </c>
      <c r="D20" s="114">
        <v>115437</v>
      </c>
      <c r="E20" s="114">
        <v>115796</v>
      </c>
      <c r="F20" s="114">
        <v>117135</v>
      </c>
      <c r="G20" s="114">
        <v>115980</v>
      </c>
      <c r="H20" s="114">
        <v>114446</v>
      </c>
      <c r="I20" s="115">
        <v>991</v>
      </c>
      <c r="J20" s="116">
        <v>0.86591056043898429</v>
      </c>
    </row>
    <row r="21" spans="1:10" s="110" customFormat="1" ht="13.5" customHeight="1" x14ac:dyDescent="0.2">
      <c r="A21" s="120"/>
      <c r="B21" s="122" t="s">
        <v>115</v>
      </c>
      <c r="C21" s="113">
        <v>21.094075750015378</v>
      </c>
      <c r="D21" s="114">
        <v>30860</v>
      </c>
      <c r="E21" s="114">
        <v>30638</v>
      </c>
      <c r="F21" s="114">
        <v>30411</v>
      </c>
      <c r="G21" s="114">
        <v>30051</v>
      </c>
      <c r="H21" s="114">
        <v>29684</v>
      </c>
      <c r="I21" s="115">
        <v>1176</v>
      </c>
      <c r="J21" s="116">
        <v>3.9617302250370572</v>
      </c>
    </row>
    <row r="22" spans="1:10" s="110" customFormat="1" ht="13.5" customHeight="1" x14ac:dyDescent="0.2">
      <c r="A22" s="118" t="s">
        <v>113</v>
      </c>
      <c r="B22" s="122" t="s">
        <v>116</v>
      </c>
      <c r="C22" s="113">
        <v>81.890947866326712</v>
      </c>
      <c r="D22" s="114">
        <v>119804</v>
      </c>
      <c r="E22" s="114">
        <v>120346</v>
      </c>
      <c r="F22" s="114">
        <v>120854</v>
      </c>
      <c r="G22" s="114">
        <v>119905</v>
      </c>
      <c r="H22" s="114">
        <v>118828</v>
      </c>
      <c r="I22" s="115">
        <v>976</v>
      </c>
      <c r="J22" s="116">
        <v>0.82135523613963035</v>
      </c>
    </row>
    <row r="23" spans="1:10" s="110" customFormat="1" ht="13.5" customHeight="1" x14ac:dyDescent="0.2">
      <c r="A23" s="123"/>
      <c r="B23" s="124" t="s">
        <v>117</v>
      </c>
      <c r="C23" s="125">
        <v>18.054368852402987</v>
      </c>
      <c r="D23" s="114">
        <v>26413</v>
      </c>
      <c r="E23" s="114">
        <v>26003</v>
      </c>
      <c r="F23" s="114">
        <v>26608</v>
      </c>
      <c r="G23" s="114">
        <v>26045</v>
      </c>
      <c r="H23" s="114">
        <v>25223</v>
      </c>
      <c r="I23" s="115">
        <v>1190</v>
      </c>
      <c r="J23" s="116">
        <v>4.7179161876065496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30371</v>
      </c>
      <c r="E26" s="114">
        <v>31839</v>
      </c>
      <c r="F26" s="114">
        <v>32314</v>
      </c>
      <c r="G26" s="114">
        <v>32345</v>
      </c>
      <c r="H26" s="140">
        <v>31855</v>
      </c>
      <c r="I26" s="115">
        <v>-1484</v>
      </c>
      <c r="J26" s="116">
        <v>-4.658609323497096</v>
      </c>
    </row>
    <row r="27" spans="1:10" s="110" customFormat="1" ht="13.5" customHeight="1" x14ac:dyDescent="0.2">
      <c r="A27" s="118" t="s">
        <v>105</v>
      </c>
      <c r="B27" s="119" t="s">
        <v>106</v>
      </c>
      <c r="C27" s="113">
        <v>40.364163181982811</v>
      </c>
      <c r="D27" s="115">
        <v>12259</v>
      </c>
      <c r="E27" s="114">
        <v>12812</v>
      </c>
      <c r="F27" s="114">
        <v>13119</v>
      </c>
      <c r="G27" s="114">
        <v>12982</v>
      </c>
      <c r="H27" s="140">
        <v>12785</v>
      </c>
      <c r="I27" s="115">
        <v>-526</v>
      </c>
      <c r="J27" s="116">
        <v>-4.114196323816973</v>
      </c>
    </row>
    <row r="28" spans="1:10" s="110" customFormat="1" ht="13.5" customHeight="1" x14ac:dyDescent="0.2">
      <c r="A28" s="120"/>
      <c r="B28" s="119" t="s">
        <v>107</v>
      </c>
      <c r="C28" s="113">
        <v>59.635836818017189</v>
      </c>
      <c r="D28" s="115">
        <v>18112</v>
      </c>
      <c r="E28" s="114">
        <v>19027</v>
      </c>
      <c r="F28" s="114">
        <v>19195</v>
      </c>
      <c r="G28" s="114">
        <v>19363</v>
      </c>
      <c r="H28" s="140">
        <v>19070</v>
      </c>
      <c r="I28" s="115">
        <v>-958</v>
      </c>
      <c r="J28" s="116">
        <v>-5.0235972732039853</v>
      </c>
    </row>
    <row r="29" spans="1:10" s="110" customFormat="1" ht="13.5" customHeight="1" x14ac:dyDescent="0.2">
      <c r="A29" s="118" t="s">
        <v>105</v>
      </c>
      <c r="B29" s="121" t="s">
        <v>108</v>
      </c>
      <c r="C29" s="113">
        <v>13.015705771953508</v>
      </c>
      <c r="D29" s="115">
        <v>3953</v>
      </c>
      <c r="E29" s="114">
        <v>4339</v>
      </c>
      <c r="F29" s="114">
        <v>4573</v>
      </c>
      <c r="G29" s="114">
        <v>4614</v>
      </c>
      <c r="H29" s="140">
        <v>4376</v>
      </c>
      <c r="I29" s="115">
        <v>-423</v>
      </c>
      <c r="J29" s="116">
        <v>-9.6663619744058504</v>
      </c>
    </row>
    <row r="30" spans="1:10" s="110" customFormat="1" ht="13.5" customHeight="1" x14ac:dyDescent="0.2">
      <c r="A30" s="118"/>
      <c r="B30" s="121" t="s">
        <v>109</v>
      </c>
      <c r="C30" s="113">
        <v>53.425965559250599</v>
      </c>
      <c r="D30" s="115">
        <v>16226</v>
      </c>
      <c r="E30" s="114">
        <v>16910</v>
      </c>
      <c r="F30" s="114">
        <v>17176</v>
      </c>
      <c r="G30" s="114">
        <v>17201</v>
      </c>
      <c r="H30" s="140">
        <v>17106</v>
      </c>
      <c r="I30" s="115">
        <v>-880</v>
      </c>
      <c r="J30" s="116">
        <v>-5.1443937799602475</v>
      </c>
    </row>
    <row r="31" spans="1:10" s="110" customFormat="1" ht="13.5" customHeight="1" x14ac:dyDescent="0.2">
      <c r="A31" s="118"/>
      <c r="B31" s="121" t="s">
        <v>110</v>
      </c>
      <c r="C31" s="113">
        <v>18.218036943136546</v>
      </c>
      <c r="D31" s="115">
        <v>5533</v>
      </c>
      <c r="E31" s="114">
        <v>5747</v>
      </c>
      <c r="F31" s="114">
        <v>5701</v>
      </c>
      <c r="G31" s="114">
        <v>5694</v>
      </c>
      <c r="H31" s="140">
        <v>5594</v>
      </c>
      <c r="I31" s="115">
        <v>-61</v>
      </c>
      <c r="J31" s="116">
        <v>-1.0904540579191992</v>
      </c>
    </row>
    <row r="32" spans="1:10" s="110" customFormat="1" ht="13.5" customHeight="1" x14ac:dyDescent="0.2">
      <c r="A32" s="120"/>
      <c r="B32" s="121" t="s">
        <v>111</v>
      </c>
      <c r="C32" s="113">
        <v>15.340291725659347</v>
      </c>
      <c r="D32" s="115">
        <v>4659</v>
      </c>
      <c r="E32" s="114">
        <v>4843</v>
      </c>
      <c r="F32" s="114">
        <v>4864</v>
      </c>
      <c r="G32" s="114">
        <v>4836</v>
      </c>
      <c r="H32" s="140">
        <v>4779</v>
      </c>
      <c r="I32" s="115">
        <v>-120</v>
      </c>
      <c r="J32" s="116">
        <v>-2.5109855618330195</v>
      </c>
    </row>
    <row r="33" spans="1:10" s="110" customFormat="1" ht="13.5" customHeight="1" x14ac:dyDescent="0.2">
      <c r="A33" s="120"/>
      <c r="B33" s="121" t="s">
        <v>112</v>
      </c>
      <c r="C33" s="113">
        <v>1.4125316914161536</v>
      </c>
      <c r="D33" s="115">
        <v>429</v>
      </c>
      <c r="E33" s="114">
        <v>424</v>
      </c>
      <c r="F33" s="114">
        <v>426</v>
      </c>
      <c r="G33" s="114">
        <v>381</v>
      </c>
      <c r="H33" s="140">
        <v>397</v>
      </c>
      <c r="I33" s="115">
        <v>32</v>
      </c>
      <c r="J33" s="116">
        <v>8.0604534005037785</v>
      </c>
    </row>
    <row r="34" spans="1:10" s="110" customFormat="1" ht="13.5" customHeight="1" x14ac:dyDescent="0.2">
      <c r="A34" s="118" t="s">
        <v>113</v>
      </c>
      <c r="B34" s="122" t="s">
        <v>116</v>
      </c>
      <c r="C34" s="113">
        <v>82.447071219255207</v>
      </c>
      <c r="D34" s="115">
        <v>25040</v>
      </c>
      <c r="E34" s="114">
        <v>26302</v>
      </c>
      <c r="F34" s="114">
        <v>26756</v>
      </c>
      <c r="G34" s="114">
        <v>26834</v>
      </c>
      <c r="H34" s="140">
        <v>26491</v>
      </c>
      <c r="I34" s="115">
        <v>-1451</v>
      </c>
      <c r="J34" s="116">
        <v>-5.4773319240496772</v>
      </c>
    </row>
    <row r="35" spans="1:10" s="110" customFormat="1" ht="13.5" customHeight="1" x14ac:dyDescent="0.2">
      <c r="A35" s="118"/>
      <c r="B35" s="119" t="s">
        <v>117</v>
      </c>
      <c r="C35" s="113">
        <v>17.335616212834612</v>
      </c>
      <c r="D35" s="115">
        <v>5265</v>
      </c>
      <c r="E35" s="114">
        <v>5473</v>
      </c>
      <c r="F35" s="114">
        <v>5504</v>
      </c>
      <c r="G35" s="114">
        <v>5454</v>
      </c>
      <c r="H35" s="140">
        <v>5310</v>
      </c>
      <c r="I35" s="115">
        <v>-45</v>
      </c>
      <c r="J35" s="116">
        <v>-0.84745762711864403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16068</v>
      </c>
      <c r="E37" s="114">
        <v>16852</v>
      </c>
      <c r="F37" s="114">
        <v>17032</v>
      </c>
      <c r="G37" s="114">
        <v>17428</v>
      </c>
      <c r="H37" s="140">
        <v>17255</v>
      </c>
      <c r="I37" s="115">
        <v>-1187</v>
      </c>
      <c r="J37" s="116">
        <v>-6.8791654592871634</v>
      </c>
    </row>
    <row r="38" spans="1:10" s="110" customFormat="1" ht="13.5" customHeight="1" x14ac:dyDescent="0.2">
      <c r="A38" s="118" t="s">
        <v>105</v>
      </c>
      <c r="B38" s="119" t="s">
        <v>106</v>
      </c>
      <c r="C38" s="113">
        <v>34.260642270351006</v>
      </c>
      <c r="D38" s="115">
        <v>5505</v>
      </c>
      <c r="E38" s="114">
        <v>5747</v>
      </c>
      <c r="F38" s="114">
        <v>5816</v>
      </c>
      <c r="G38" s="114">
        <v>5930</v>
      </c>
      <c r="H38" s="140">
        <v>5859</v>
      </c>
      <c r="I38" s="115">
        <v>-354</v>
      </c>
      <c r="J38" s="116">
        <v>-6.0419866871479773</v>
      </c>
    </row>
    <row r="39" spans="1:10" s="110" customFormat="1" ht="13.5" customHeight="1" x14ac:dyDescent="0.2">
      <c r="A39" s="120"/>
      <c r="B39" s="119" t="s">
        <v>107</v>
      </c>
      <c r="C39" s="113">
        <v>65.739357729648987</v>
      </c>
      <c r="D39" s="115">
        <v>10563</v>
      </c>
      <c r="E39" s="114">
        <v>11105</v>
      </c>
      <c r="F39" s="114">
        <v>11216</v>
      </c>
      <c r="G39" s="114">
        <v>11498</v>
      </c>
      <c r="H39" s="140">
        <v>11396</v>
      </c>
      <c r="I39" s="115">
        <v>-833</v>
      </c>
      <c r="J39" s="116">
        <v>-7.3095823095823098</v>
      </c>
    </row>
    <row r="40" spans="1:10" s="110" customFormat="1" ht="13.5" customHeight="1" x14ac:dyDescent="0.2">
      <c r="A40" s="118" t="s">
        <v>105</v>
      </c>
      <c r="B40" s="121" t="s">
        <v>108</v>
      </c>
      <c r="C40" s="113">
        <v>15.216579536967886</v>
      </c>
      <c r="D40" s="115">
        <v>2445</v>
      </c>
      <c r="E40" s="114">
        <v>2641</v>
      </c>
      <c r="F40" s="114">
        <v>2741</v>
      </c>
      <c r="G40" s="114">
        <v>2962</v>
      </c>
      <c r="H40" s="140">
        <v>2755</v>
      </c>
      <c r="I40" s="115">
        <v>-310</v>
      </c>
      <c r="J40" s="116">
        <v>-11.252268602540834</v>
      </c>
    </row>
    <row r="41" spans="1:10" s="110" customFormat="1" ht="13.5" customHeight="1" x14ac:dyDescent="0.2">
      <c r="A41" s="118"/>
      <c r="B41" s="121" t="s">
        <v>109</v>
      </c>
      <c r="C41" s="113">
        <v>36.986557132188203</v>
      </c>
      <c r="D41" s="115">
        <v>5943</v>
      </c>
      <c r="E41" s="114">
        <v>6235</v>
      </c>
      <c r="F41" s="114">
        <v>6313</v>
      </c>
      <c r="G41" s="114">
        <v>6454</v>
      </c>
      <c r="H41" s="140">
        <v>6568</v>
      </c>
      <c r="I41" s="115">
        <v>-625</v>
      </c>
      <c r="J41" s="116">
        <v>-9.5158343483556642</v>
      </c>
    </row>
    <row r="42" spans="1:10" s="110" customFormat="1" ht="13.5" customHeight="1" x14ac:dyDescent="0.2">
      <c r="A42" s="118"/>
      <c r="B42" s="121" t="s">
        <v>110</v>
      </c>
      <c r="C42" s="113">
        <v>19.678864824495893</v>
      </c>
      <c r="D42" s="115">
        <v>3162</v>
      </c>
      <c r="E42" s="114">
        <v>3283</v>
      </c>
      <c r="F42" s="114">
        <v>3260</v>
      </c>
      <c r="G42" s="114">
        <v>3314</v>
      </c>
      <c r="H42" s="140">
        <v>3288</v>
      </c>
      <c r="I42" s="115">
        <v>-126</v>
      </c>
      <c r="J42" s="116">
        <v>-3.832116788321168</v>
      </c>
    </row>
    <row r="43" spans="1:10" s="110" customFormat="1" ht="13.5" customHeight="1" x14ac:dyDescent="0.2">
      <c r="A43" s="120"/>
      <c r="B43" s="121" t="s">
        <v>111</v>
      </c>
      <c r="C43" s="113">
        <v>28.11799850634802</v>
      </c>
      <c r="D43" s="115">
        <v>4518</v>
      </c>
      <c r="E43" s="114">
        <v>4693</v>
      </c>
      <c r="F43" s="114">
        <v>4718</v>
      </c>
      <c r="G43" s="114">
        <v>4698</v>
      </c>
      <c r="H43" s="140">
        <v>4644</v>
      </c>
      <c r="I43" s="115">
        <v>-126</v>
      </c>
      <c r="J43" s="116">
        <v>-2.7131782945736433</v>
      </c>
    </row>
    <row r="44" spans="1:10" s="110" customFormat="1" ht="13.5" customHeight="1" x14ac:dyDescent="0.2">
      <c r="A44" s="120"/>
      <c r="B44" s="121" t="s">
        <v>112</v>
      </c>
      <c r="C44" s="113">
        <v>2.4645257654966395</v>
      </c>
      <c r="D44" s="115">
        <v>396</v>
      </c>
      <c r="E44" s="114">
        <v>391</v>
      </c>
      <c r="F44" s="114">
        <v>399</v>
      </c>
      <c r="G44" s="114">
        <v>352</v>
      </c>
      <c r="H44" s="140">
        <v>366</v>
      </c>
      <c r="I44" s="115">
        <v>30</v>
      </c>
      <c r="J44" s="116">
        <v>8.1967213114754092</v>
      </c>
    </row>
    <row r="45" spans="1:10" s="110" customFormat="1" ht="13.5" customHeight="1" x14ac:dyDescent="0.2">
      <c r="A45" s="118" t="s">
        <v>113</v>
      </c>
      <c r="B45" s="122" t="s">
        <v>116</v>
      </c>
      <c r="C45" s="113">
        <v>83.171521035598701</v>
      </c>
      <c r="D45" s="115">
        <v>13364</v>
      </c>
      <c r="E45" s="114">
        <v>14048</v>
      </c>
      <c r="F45" s="114">
        <v>14245</v>
      </c>
      <c r="G45" s="114">
        <v>14574</v>
      </c>
      <c r="H45" s="140">
        <v>14459</v>
      </c>
      <c r="I45" s="115">
        <v>-1095</v>
      </c>
      <c r="J45" s="116">
        <v>-7.5731378380247598</v>
      </c>
    </row>
    <row r="46" spans="1:10" s="110" customFormat="1" ht="13.5" customHeight="1" x14ac:dyDescent="0.2">
      <c r="A46" s="118"/>
      <c r="B46" s="119" t="s">
        <v>117</v>
      </c>
      <c r="C46" s="113">
        <v>16.436395319890465</v>
      </c>
      <c r="D46" s="115">
        <v>2641</v>
      </c>
      <c r="E46" s="114">
        <v>2743</v>
      </c>
      <c r="F46" s="114">
        <v>2736</v>
      </c>
      <c r="G46" s="114">
        <v>2799</v>
      </c>
      <c r="H46" s="140">
        <v>2745</v>
      </c>
      <c r="I46" s="115">
        <v>-104</v>
      </c>
      <c r="J46" s="116">
        <v>-3.7887067395264116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14303</v>
      </c>
      <c r="E48" s="114">
        <v>14987</v>
      </c>
      <c r="F48" s="114">
        <v>15282</v>
      </c>
      <c r="G48" s="114">
        <v>14917</v>
      </c>
      <c r="H48" s="140">
        <v>14600</v>
      </c>
      <c r="I48" s="115">
        <v>-297</v>
      </c>
      <c r="J48" s="116">
        <v>-2.0342465753424657</v>
      </c>
    </row>
    <row r="49" spans="1:12" s="110" customFormat="1" ht="13.5" customHeight="1" x14ac:dyDescent="0.2">
      <c r="A49" s="118" t="s">
        <v>105</v>
      </c>
      <c r="B49" s="119" t="s">
        <v>106</v>
      </c>
      <c r="C49" s="113">
        <v>47.220862756065159</v>
      </c>
      <c r="D49" s="115">
        <v>6754</v>
      </c>
      <c r="E49" s="114">
        <v>7065</v>
      </c>
      <c r="F49" s="114">
        <v>7303</v>
      </c>
      <c r="G49" s="114">
        <v>7052</v>
      </c>
      <c r="H49" s="140">
        <v>6926</v>
      </c>
      <c r="I49" s="115">
        <v>-172</v>
      </c>
      <c r="J49" s="116">
        <v>-2.4833958995090963</v>
      </c>
    </row>
    <row r="50" spans="1:12" s="110" customFormat="1" ht="13.5" customHeight="1" x14ac:dyDescent="0.2">
      <c r="A50" s="120"/>
      <c r="B50" s="119" t="s">
        <v>107</v>
      </c>
      <c r="C50" s="113">
        <v>52.779137243934841</v>
      </c>
      <c r="D50" s="115">
        <v>7549</v>
      </c>
      <c r="E50" s="114">
        <v>7922</v>
      </c>
      <c r="F50" s="114">
        <v>7979</v>
      </c>
      <c r="G50" s="114">
        <v>7865</v>
      </c>
      <c r="H50" s="140">
        <v>7674</v>
      </c>
      <c r="I50" s="115">
        <v>-125</v>
      </c>
      <c r="J50" s="116">
        <v>-1.6288767266093302</v>
      </c>
    </row>
    <row r="51" spans="1:12" s="110" customFormat="1" ht="13.5" customHeight="1" x14ac:dyDescent="0.2">
      <c r="A51" s="118" t="s">
        <v>105</v>
      </c>
      <c r="B51" s="121" t="s">
        <v>108</v>
      </c>
      <c r="C51" s="113">
        <v>10.543242676361603</v>
      </c>
      <c r="D51" s="115">
        <v>1508</v>
      </c>
      <c r="E51" s="114">
        <v>1698</v>
      </c>
      <c r="F51" s="114">
        <v>1832</v>
      </c>
      <c r="G51" s="114">
        <v>1652</v>
      </c>
      <c r="H51" s="140">
        <v>1621</v>
      </c>
      <c r="I51" s="115">
        <v>-113</v>
      </c>
      <c r="J51" s="116">
        <v>-6.9710055521283163</v>
      </c>
    </row>
    <row r="52" spans="1:12" s="110" customFormat="1" ht="13.5" customHeight="1" x14ac:dyDescent="0.2">
      <c r="A52" s="118"/>
      <c r="B52" s="121" t="s">
        <v>109</v>
      </c>
      <c r="C52" s="113">
        <v>71.894008250017478</v>
      </c>
      <c r="D52" s="115">
        <v>10283</v>
      </c>
      <c r="E52" s="114">
        <v>10675</v>
      </c>
      <c r="F52" s="114">
        <v>10863</v>
      </c>
      <c r="G52" s="114">
        <v>10747</v>
      </c>
      <c r="H52" s="140">
        <v>10538</v>
      </c>
      <c r="I52" s="115">
        <v>-255</v>
      </c>
      <c r="J52" s="116">
        <v>-2.4198140064528375</v>
      </c>
    </row>
    <row r="53" spans="1:12" s="110" customFormat="1" ht="13.5" customHeight="1" x14ac:dyDescent="0.2">
      <c r="A53" s="118"/>
      <c r="B53" s="121" t="s">
        <v>110</v>
      </c>
      <c r="C53" s="113">
        <v>16.576941900300636</v>
      </c>
      <c r="D53" s="115">
        <v>2371</v>
      </c>
      <c r="E53" s="114">
        <v>2464</v>
      </c>
      <c r="F53" s="114">
        <v>2441</v>
      </c>
      <c r="G53" s="114">
        <v>2380</v>
      </c>
      <c r="H53" s="140">
        <v>2306</v>
      </c>
      <c r="I53" s="115">
        <v>65</v>
      </c>
      <c r="J53" s="116">
        <v>2.818733738074588</v>
      </c>
    </row>
    <row r="54" spans="1:12" s="110" customFormat="1" ht="13.5" customHeight="1" x14ac:dyDescent="0.2">
      <c r="A54" s="120"/>
      <c r="B54" s="121" t="s">
        <v>111</v>
      </c>
      <c r="C54" s="113">
        <v>0.98580717332028245</v>
      </c>
      <c r="D54" s="115">
        <v>141</v>
      </c>
      <c r="E54" s="114">
        <v>150</v>
      </c>
      <c r="F54" s="114">
        <v>146</v>
      </c>
      <c r="G54" s="114">
        <v>138</v>
      </c>
      <c r="H54" s="140">
        <v>135</v>
      </c>
      <c r="I54" s="115">
        <v>6</v>
      </c>
      <c r="J54" s="116">
        <v>4.4444444444444446</v>
      </c>
    </row>
    <row r="55" spans="1:12" s="110" customFormat="1" ht="13.5" customHeight="1" x14ac:dyDescent="0.2">
      <c r="A55" s="120"/>
      <c r="B55" s="121" t="s">
        <v>112</v>
      </c>
      <c r="C55" s="113">
        <v>0.23072082779836398</v>
      </c>
      <c r="D55" s="115">
        <v>33</v>
      </c>
      <c r="E55" s="114">
        <v>33</v>
      </c>
      <c r="F55" s="114">
        <v>27</v>
      </c>
      <c r="G55" s="114">
        <v>29</v>
      </c>
      <c r="H55" s="140">
        <v>31</v>
      </c>
      <c r="I55" s="115">
        <v>2</v>
      </c>
      <c r="J55" s="116">
        <v>6.4516129032258061</v>
      </c>
    </row>
    <row r="56" spans="1:12" s="110" customFormat="1" ht="13.5" customHeight="1" x14ac:dyDescent="0.2">
      <c r="A56" s="118" t="s">
        <v>113</v>
      </c>
      <c r="B56" s="122" t="s">
        <v>116</v>
      </c>
      <c r="C56" s="113">
        <v>81.633223799202966</v>
      </c>
      <c r="D56" s="115">
        <v>11676</v>
      </c>
      <c r="E56" s="114">
        <v>12254</v>
      </c>
      <c r="F56" s="114">
        <v>12511</v>
      </c>
      <c r="G56" s="114">
        <v>12260</v>
      </c>
      <c r="H56" s="140">
        <v>12032</v>
      </c>
      <c r="I56" s="115">
        <v>-356</v>
      </c>
      <c r="J56" s="116">
        <v>-2.958776595744681</v>
      </c>
    </row>
    <row r="57" spans="1:12" s="110" customFormat="1" ht="13.5" customHeight="1" x14ac:dyDescent="0.2">
      <c r="A57" s="142"/>
      <c r="B57" s="124" t="s">
        <v>117</v>
      </c>
      <c r="C57" s="125">
        <v>18.345801580088093</v>
      </c>
      <c r="D57" s="143">
        <v>2624</v>
      </c>
      <c r="E57" s="144">
        <v>2730</v>
      </c>
      <c r="F57" s="144">
        <v>2768</v>
      </c>
      <c r="G57" s="144">
        <v>2655</v>
      </c>
      <c r="H57" s="145">
        <v>2565</v>
      </c>
      <c r="I57" s="143">
        <v>59</v>
      </c>
      <c r="J57" s="146">
        <v>2.3001949317738792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146297</v>
      </c>
      <c r="E12" s="236">
        <v>146434</v>
      </c>
      <c r="F12" s="114">
        <v>147546</v>
      </c>
      <c r="G12" s="114">
        <v>146031</v>
      </c>
      <c r="H12" s="140">
        <v>144130</v>
      </c>
      <c r="I12" s="115">
        <v>2167</v>
      </c>
      <c r="J12" s="116">
        <v>1.503503781308541</v>
      </c>
    </row>
    <row r="13" spans="1:15" s="110" customFormat="1" ht="12" customHeight="1" x14ac:dyDescent="0.2">
      <c r="A13" s="118" t="s">
        <v>105</v>
      </c>
      <c r="B13" s="119" t="s">
        <v>106</v>
      </c>
      <c r="C13" s="113">
        <v>60.797555657327216</v>
      </c>
      <c r="D13" s="115">
        <v>88945</v>
      </c>
      <c r="E13" s="114">
        <v>89155</v>
      </c>
      <c r="F13" s="114">
        <v>90088</v>
      </c>
      <c r="G13" s="114">
        <v>89512</v>
      </c>
      <c r="H13" s="140">
        <v>88212</v>
      </c>
      <c r="I13" s="115">
        <v>733</v>
      </c>
      <c r="J13" s="116">
        <v>0.83095270484741302</v>
      </c>
    </row>
    <row r="14" spans="1:15" s="110" customFormat="1" ht="12" customHeight="1" x14ac:dyDescent="0.2">
      <c r="A14" s="118"/>
      <c r="B14" s="119" t="s">
        <v>107</v>
      </c>
      <c r="C14" s="113">
        <v>39.202444342672784</v>
      </c>
      <c r="D14" s="115">
        <v>57352</v>
      </c>
      <c r="E14" s="114">
        <v>57279</v>
      </c>
      <c r="F14" s="114">
        <v>57458</v>
      </c>
      <c r="G14" s="114">
        <v>56519</v>
      </c>
      <c r="H14" s="140">
        <v>55918</v>
      </c>
      <c r="I14" s="115">
        <v>1434</v>
      </c>
      <c r="J14" s="116">
        <v>2.5644694016238061</v>
      </c>
    </row>
    <row r="15" spans="1:15" s="110" customFormat="1" ht="12" customHeight="1" x14ac:dyDescent="0.2">
      <c r="A15" s="118" t="s">
        <v>105</v>
      </c>
      <c r="B15" s="121" t="s">
        <v>108</v>
      </c>
      <c r="C15" s="113">
        <v>10.529265808594845</v>
      </c>
      <c r="D15" s="115">
        <v>15404</v>
      </c>
      <c r="E15" s="114">
        <v>15932</v>
      </c>
      <c r="F15" s="114">
        <v>16495</v>
      </c>
      <c r="G15" s="114">
        <v>15352</v>
      </c>
      <c r="H15" s="140">
        <v>15506</v>
      </c>
      <c r="I15" s="115">
        <v>-102</v>
      </c>
      <c r="J15" s="116">
        <v>-0.65780988004643359</v>
      </c>
    </row>
    <row r="16" spans="1:15" s="110" customFormat="1" ht="12" customHeight="1" x14ac:dyDescent="0.2">
      <c r="A16" s="118"/>
      <c r="B16" s="121" t="s">
        <v>109</v>
      </c>
      <c r="C16" s="113">
        <v>69.727335488766002</v>
      </c>
      <c r="D16" s="115">
        <v>102009</v>
      </c>
      <c r="E16" s="114">
        <v>101930</v>
      </c>
      <c r="F16" s="114">
        <v>102622</v>
      </c>
      <c r="G16" s="114">
        <v>102700</v>
      </c>
      <c r="H16" s="140">
        <v>101393</v>
      </c>
      <c r="I16" s="115">
        <v>616</v>
      </c>
      <c r="J16" s="116">
        <v>0.60753700945824662</v>
      </c>
    </row>
    <row r="17" spans="1:10" s="110" customFormat="1" ht="12" customHeight="1" x14ac:dyDescent="0.2">
      <c r="A17" s="118"/>
      <c r="B17" s="121" t="s">
        <v>110</v>
      </c>
      <c r="C17" s="113">
        <v>18.776188165170851</v>
      </c>
      <c r="D17" s="115">
        <v>27469</v>
      </c>
      <c r="E17" s="114">
        <v>27180</v>
      </c>
      <c r="F17" s="114">
        <v>27028</v>
      </c>
      <c r="G17" s="114">
        <v>26626</v>
      </c>
      <c r="H17" s="140">
        <v>25946</v>
      </c>
      <c r="I17" s="115">
        <v>1523</v>
      </c>
      <c r="J17" s="116">
        <v>5.8698836044091571</v>
      </c>
    </row>
    <row r="18" spans="1:10" s="110" customFormat="1" ht="12" customHeight="1" x14ac:dyDescent="0.2">
      <c r="A18" s="120"/>
      <c r="B18" s="121" t="s">
        <v>111</v>
      </c>
      <c r="C18" s="113">
        <v>0.96721053746830077</v>
      </c>
      <c r="D18" s="115">
        <v>1415</v>
      </c>
      <c r="E18" s="114">
        <v>1392</v>
      </c>
      <c r="F18" s="114">
        <v>1401</v>
      </c>
      <c r="G18" s="114">
        <v>1353</v>
      </c>
      <c r="H18" s="140">
        <v>1285</v>
      </c>
      <c r="I18" s="115">
        <v>130</v>
      </c>
      <c r="J18" s="116">
        <v>10.116731517509727</v>
      </c>
    </row>
    <row r="19" spans="1:10" s="110" customFormat="1" ht="12" customHeight="1" x14ac:dyDescent="0.2">
      <c r="A19" s="120"/>
      <c r="B19" s="121" t="s">
        <v>112</v>
      </c>
      <c r="C19" s="113">
        <v>0.31442886730418257</v>
      </c>
      <c r="D19" s="115">
        <v>460</v>
      </c>
      <c r="E19" s="114">
        <v>413</v>
      </c>
      <c r="F19" s="114">
        <v>431</v>
      </c>
      <c r="G19" s="114">
        <v>374</v>
      </c>
      <c r="H19" s="140">
        <v>330</v>
      </c>
      <c r="I19" s="115">
        <v>130</v>
      </c>
      <c r="J19" s="116">
        <v>39.393939393939391</v>
      </c>
    </row>
    <row r="20" spans="1:10" s="110" customFormat="1" ht="12" customHeight="1" x14ac:dyDescent="0.2">
      <c r="A20" s="118" t="s">
        <v>113</v>
      </c>
      <c r="B20" s="119" t="s">
        <v>181</v>
      </c>
      <c r="C20" s="113">
        <v>78.905924249984622</v>
      </c>
      <c r="D20" s="115">
        <v>115437</v>
      </c>
      <c r="E20" s="114">
        <v>115796</v>
      </c>
      <c r="F20" s="114">
        <v>117135</v>
      </c>
      <c r="G20" s="114">
        <v>115980</v>
      </c>
      <c r="H20" s="140">
        <v>114446</v>
      </c>
      <c r="I20" s="115">
        <v>991</v>
      </c>
      <c r="J20" s="116">
        <v>0.86591056043898429</v>
      </c>
    </row>
    <row r="21" spans="1:10" s="110" customFormat="1" ht="12" customHeight="1" x14ac:dyDescent="0.2">
      <c r="A21" s="118"/>
      <c r="B21" s="119" t="s">
        <v>182</v>
      </c>
      <c r="C21" s="113">
        <v>21.094075750015378</v>
      </c>
      <c r="D21" s="115">
        <v>30860</v>
      </c>
      <c r="E21" s="114">
        <v>30638</v>
      </c>
      <c r="F21" s="114">
        <v>30411</v>
      </c>
      <c r="G21" s="114">
        <v>30051</v>
      </c>
      <c r="H21" s="140">
        <v>29684</v>
      </c>
      <c r="I21" s="115">
        <v>1176</v>
      </c>
      <c r="J21" s="116">
        <v>3.9617302250370572</v>
      </c>
    </row>
    <row r="22" spans="1:10" s="110" customFormat="1" ht="12" customHeight="1" x14ac:dyDescent="0.2">
      <c r="A22" s="118" t="s">
        <v>113</v>
      </c>
      <c r="B22" s="119" t="s">
        <v>116</v>
      </c>
      <c r="C22" s="113">
        <v>81.890947866326712</v>
      </c>
      <c r="D22" s="115">
        <v>119804</v>
      </c>
      <c r="E22" s="114">
        <v>120346</v>
      </c>
      <c r="F22" s="114">
        <v>120854</v>
      </c>
      <c r="G22" s="114">
        <v>119905</v>
      </c>
      <c r="H22" s="140">
        <v>118828</v>
      </c>
      <c r="I22" s="115">
        <v>976</v>
      </c>
      <c r="J22" s="116">
        <v>0.82135523613963035</v>
      </c>
    </row>
    <row r="23" spans="1:10" s="110" customFormat="1" ht="12" customHeight="1" x14ac:dyDescent="0.2">
      <c r="A23" s="118"/>
      <c r="B23" s="119" t="s">
        <v>117</v>
      </c>
      <c r="C23" s="113">
        <v>18.054368852402987</v>
      </c>
      <c r="D23" s="115">
        <v>26413</v>
      </c>
      <c r="E23" s="114">
        <v>26003</v>
      </c>
      <c r="F23" s="114">
        <v>26608</v>
      </c>
      <c r="G23" s="114">
        <v>26045</v>
      </c>
      <c r="H23" s="140">
        <v>25223</v>
      </c>
      <c r="I23" s="115">
        <v>1190</v>
      </c>
      <c r="J23" s="116">
        <v>4.7179161876065496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153759</v>
      </c>
      <c r="E64" s="236">
        <v>154198</v>
      </c>
      <c r="F64" s="236">
        <v>155451</v>
      </c>
      <c r="G64" s="236">
        <v>153116</v>
      </c>
      <c r="H64" s="140">
        <v>152493</v>
      </c>
      <c r="I64" s="115">
        <v>1266</v>
      </c>
      <c r="J64" s="116">
        <v>0.83020204206094705</v>
      </c>
    </row>
    <row r="65" spans="1:12" s="110" customFormat="1" ht="12" customHeight="1" x14ac:dyDescent="0.2">
      <c r="A65" s="118" t="s">
        <v>105</v>
      </c>
      <c r="B65" s="119" t="s">
        <v>106</v>
      </c>
      <c r="C65" s="113">
        <v>56.072815249839032</v>
      </c>
      <c r="D65" s="235">
        <v>86217</v>
      </c>
      <c r="E65" s="236">
        <v>86449</v>
      </c>
      <c r="F65" s="236">
        <v>87461</v>
      </c>
      <c r="G65" s="236">
        <v>86185</v>
      </c>
      <c r="H65" s="140">
        <v>85803</v>
      </c>
      <c r="I65" s="115">
        <v>414</v>
      </c>
      <c r="J65" s="116">
        <v>0.48250061186671794</v>
      </c>
    </row>
    <row r="66" spans="1:12" s="110" customFormat="1" ht="12" customHeight="1" x14ac:dyDescent="0.2">
      <c r="A66" s="118"/>
      <c r="B66" s="119" t="s">
        <v>107</v>
      </c>
      <c r="C66" s="113">
        <v>43.927184750160968</v>
      </c>
      <c r="D66" s="235">
        <v>67542</v>
      </c>
      <c r="E66" s="236">
        <v>67749</v>
      </c>
      <c r="F66" s="236">
        <v>67990</v>
      </c>
      <c r="G66" s="236">
        <v>66931</v>
      </c>
      <c r="H66" s="140">
        <v>66690</v>
      </c>
      <c r="I66" s="115">
        <v>852</v>
      </c>
      <c r="J66" s="116">
        <v>1.277552856500225</v>
      </c>
    </row>
    <row r="67" spans="1:12" s="110" customFormat="1" ht="12" customHeight="1" x14ac:dyDescent="0.2">
      <c r="A67" s="118" t="s">
        <v>105</v>
      </c>
      <c r="B67" s="121" t="s">
        <v>108</v>
      </c>
      <c r="C67" s="113">
        <v>11.512822013670744</v>
      </c>
      <c r="D67" s="235">
        <v>17702</v>
      </c>
      <c r="E67" s="236">
        <v>18373</v>
      </c>
      <c r="F67" s="236">
        <v>18946</v>
      </c>
      <c r="G67" s="236">
        <v>17527</v>
      </c>
      <c r="H67" s="140">
        <v>17909</v>
      </c>
      <c r="I67" s="115">
        <v>-207</v>
      </c>
      <c r="J67" s="116">
        <v>-1.1558434306773131</v>
      </c>
    </row>
    <row r="68" spans="1:12" s="110" customFormat="1" ht="12" customHeight="1" x14ac:dyDescent="0.2">
      <c r="A68" s="118"/>
      <c r="B68" s="121" t="s">
        <v>109</v>
      </c>
      <c r="C68" s="113">
        <v>67.23443830930222</v>
      </c>
      <c r="D68" s="235">
        <v>103379</v>
      </c>
      <c r="E68" s="236">
        <v>103486</v>
      </c>
      <c r="F68" s="236">
        <v>104391</v>
      </c>
      <c r="G68" s="236">
        <v>104029</v>
      </c>
      <c r="H68" s="140">
        <v>103659</v>
      </c>
      <c r="I68" s="115">
        <v>-280</v>
      </c>
      <c r="J68" s="116">
        <v>-0.27011643947944702</v>
      </c>
    </row>
    <row r="69" spans="1:12" s="110" customFormat="1" ht="12" customHeight="1" x14ac:dyDescent="0.2">
      <c r="A69" s="118"/>
      <c r="B69" s="121" t="s">
        <v>110</v>
      </c>
      <c r="C69" s="113">
        <v>20.174428813923086</v>
      </c>
      <c r="D69" s="235">
        <v>31020</v>
      </c>
      <c r="E69" s="236">
        <v>30712</v>
      </c>
      <c r="F69" s="236">
        <v>30504</v>
      </c>
      <c r="G69" s="236">
        <v>29970</v>
      </c>
      <c r="H69" s="140">
        <v>29399</v>
      </c>
      <c r="I69" s="115">
        <v>1621</v>
      </c>
      <c r="J69" s="116">
        <v>5.513792986155992</v>
      </c>
    </row>
    <row r="70" spans="1:12" s="110" customFormat="1" ht="12" customHeight="1" x14ac:dyDescent="0.2">
      <c r="A70" s="120"/>
      <c r="B70" s="121" t="s">
        <v>111</v>
      </c>
      <c r="C70" s="113">
        <v>1.0783108631039484</v>
      </c>
      <c r="D70" s="235">
        <v>1658</v>
      </c>
      <c r="E70" s="236">
        <v>1627</v>
      </c>
      <c r="F70" s="236">
        <v>1610</v>
      </c>
      <c r="G70" s="236">
        <v>1590</v>
      </c>
      <c r="H70" s="140">
        <v>1526</v>
      </c>
      <c r="I70" s="115">
        <v>132</v>
      </c>
      <c r="J70" s="116">
        <v>8.6500655307994752</v>
      </c>
    </row>
    <row r="71" spans="1:12" s="110" customFormat="1" ht="12" customHeight="1" x14ac:dyDescent="0.2">
      <c r="A71" s="120"/>
      <c r="B71" s="121" t="s">
        <v>112</v>
      </c>
      <c r="C71" s="113">
        <v>0.32583458529256826</v>
      </c>
      <c r="D71" s="235">
        <v>501</v>
      </c>
      <c r="E71" s="236">
        <v>453</v>
      </c>
      <c r="F71" s="236">
        <v>461</v>
      </c>
      <c r="G71" s="236">
        <v>420</v>
      </c>
      <c r="H71" s="140">
        <v>380</v>
      </c>
      <c r="I71" s="115">
        <v>121</v>
      </c>
      <c r="J71" s="116">
        <v>31.842105263157894</v>
      </c>
    </row>
    <row r="72" spans="1:12" s="110" customFormat="1" ht="12" customHeight="1" x14ac:dyDescent="0.2">
      <c r="A72" s="118" t="s">
        <v>113</v>
      </c>
      <c r="B72" s="119" t="s">
        <v>181</v>
      </c>
      <c r="C72" s="113">
        <v>76.019615111960931</v>
      </c>
      <c r="D72" s="235">
        <v>116887</v>
      </c>
      <c r="E72" s="236">
        <v>117447</v>
      </c>
      <c r="F72" s="236">
        <v>118827</v>
      </c>
      <c r="G72" s="236">
        <v>116829</v>
      </c>
      <c r="H72" s="140">
        <v>116545</v>
      </c>
      <c r="I72" s="115">
        <v>342</v>
      </c>
      <c r="J72" s="116">
        <v>0.29344888240593764</v>
      </c>
    </row>
    <row r="73" spans="1:12" s="110" customFormat="1" ht="12" customHeight="1" x14ac:dyDescent="0.2">
      <c r="A73" s="118"/>
      <c r="B73" s="119" t="s">
        <v>182</v>
      </c>
      <c r="C73" s="113">
        <v>23.980384888039072</v>
      </c>
      <c r="D73" s="115">
        <v>36872</v>
      </c>
      <c r="E73" s="114">
        <v>36751</v>
      </c>
      <c r="F73" s="114">
        <v>36624</v>
      </c>
      <c r="G73" s="114">
        <v>36287</v>
      </c>
      <c r="H73" s="140">
        <v>35948</v>
      </c>
      <c r="I73" s="115">
        <v>924</v>
      </c>
      <c r="J73" s="116">
        <v>2.5703794369645041</v>
      </c>
    </row>
    <row r="74" spans="1:12" s="110" customFormat="1" ht="12" customHeight="1" x14ac:dyDescent="0.2">
      <c r="A74" s="118" t="s">
        <v>113</v>
      </c>
      <c r="B74" s="119" t="s">
        <v>116</v>
      </c>
      <c r="C74" s="113">
        <v>84.193445586924994</v>
      </c>
      <c r="D74" s="115">
        <v>129455</v>
      </c>
      <c r="E74" s="114">
        <v>130242</v>
      </c>
      <c r="F74" s="114">
        <v>130844</v>
      </c>
      <c r="G74" s="114">
        <v>129040</v>
      </c>
      <c r="H74" s="140">
        <v>129019</v>
      </c>
      <c r="I74" s="115">
        <v>436</v>
      </c>
      <c r="J74" s="116">
        <v>0.33793472279276698</v>
      </c>
    </row>
    <row r="75" spans="1:12" s="110" customFormat="1" ht="12" customHeight="1" x14ac:dyDescent="0.2">
      <c r="A75" s="142"/>
      <c r="B75" s="124" t="s">
        <v>117</v>
      </c>
      <c r="C75" s="125">
        <v>15.75192346464272</v>
      </c>
      <c r="D75" s="143">
        <v>24220</v>
      </c>
      <c r="E75" s="144">
        <v>23882</v>
      </c>
      <c r="F75" s="144">
        <v>24529</v>
      </c>
      <c r="G75" s="144">
        <v>24001</v>
      </c>
      <c r="H75" s="145">
        <v>23399</v>
      </c>
      <c r="I75" s="143">
        <v>821</v>
      </c>
      <c r="J75" s="146">
        <v>3.5086969528612335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146297</v>
      </c>
      <c r="G11" s="114">
        <v>146434</v>
      </c>
      <c r="H11" s="114">
        <v>147546</v>
      </c>
      <c r="I11" s="114">
        <v>146031</v>
      </c>
      <c r="J11" s="140">
        <v>144130</v>
      </c>
      <c r="K11" s="114">
        <v>2167</v>
      </c>
      <c r="L11" s="116">
        <v>1.503503781308541</v>
      </c>
    </row>
    <row r="12" spans="1:17" s="110" customFormat="1" ht="24.95" customHeight="1" x14ac:dyDescent="0.2">
      <c r="A12" s="604" t="s">
        <v>185</v>
      </c>
      <c r="B12" s="605"/>
      <c r="C12" s="605"/>
      <c r="D12" s="606"/>
      <c r="E12" s="113">
        <v>60.797555657327216</v>
      </c>
      <c r="F12" s="115">
        <v>88945</v>
      </c>
      <c r="G12" s="114">
        <v>89155</v>
      </c>
      <c r="H12" s="114">
        <v>90088</v>
      </c>
      <c r="I12" s="114">
        <v>89512</v>
      </c>
      <c r="J12" s="140">
        <v>88212</v>
      </c>
      <c r="K12" s="114">
        <v>733</v>
      </c>
      <c r="L12" s="116">
        <v>0.83095270484741302</v>
      </c>
    </row>
    <row r="13" spans="1:17" s="110" customFormat="1" ht="15" customHeight="1" x14ac:dyDescent="0.2">
      <c r="A13" s="120"/>
      <c r="B13" s="612" t="s">
        <v>107</v>
      </c>
      <c r="C13" s="612"/>
      <c r="E13" s="113">
        <v>39.202444342672784</v>
      </c>
      <c r="F13" s="115">
        <v>57352</v>
      </c>
      <c r="G13" s="114">
        <v>57279</v>
      </c>
      <c r="H13" s="114">
        <v>57458</v>
      </c>
      <c r="I13" s="114">
        <v>56519</v>
      </c>
      <c r="J13" s="140">
        <v>55918</v>
      </c>
      <c r="K13" s="114">
        <v>1434</v>
      </c>
      <c r="L13" s="116">
        <v>2.5644694016238061</v>
      </c>
    </row>
    <row r="14" spans="1:17" s="110" customFormat="1" ht="24.95" customHeight="1" x14ac:dyDescent="0.2">
      <c r="A14" s="604" t="s">
        <v>186</v>
      </c>
      <c r="B14" s="605"/>
      <c r="C14" s="605"/>
      <c r="D14" s="606"/>
      <c r="E14" s="113">
        <v>10.529265808594845</v>
      </c>
      <c r="F14" s="115">
        <v>15404</v>
      </c>
      <c r="G14" s="114">
        <v>15932</v>
      </c>
      <c r="H14" s="114">
        <v>16495</v>
      </c>
      <c r="I14" s="114">
        <v>15352</v>
      </c>
      <c r="J14" s="140">
        <v>15506</v>
      </c>
      <c r="K14" s="114">
        <v>-102</v>
      </c>
      <c r="L14" s="116">
        <v>-0.65780988004643359</v>
      </c>
    </row>
    <row r="15" spans="1:17" s="110" customFormat="1" ht="15" customHeight="1" x14ac:dyDescent="0.2">
      <c r="A15" s="120"/>
      <c r="B15" s="119"/>
      <c r="C15" s="258" t="s">
        <v>106</v>
      </c>
      <c r="E15" s="113">
        <v>60.425863412100753</v>
      </c>
      <c r="F15" s="115">
        <v>9308</v>
      </c>
      <c r="G15" s="114">
        <v>9678</v>
      </c>
      <c r="H15" s="114">
        <v>10100</v>
      </c>
      <c r="I15" s="114">
        <v>9357</v>
      </c>
      <c r="J15" s="140">
        <v>9397</v>
      </c>
      <c r="K15" s="114">
        <v>-89</v>
      </c>
      <c r="L15" s="116">
        <v>-0.94711078003618177</v>
      </c>
    </row>
    <row r="16" spans="1:17" s="110" customFormat="1" ht="15" customHeight="1" x14ac:dyDescent="0.2">
      <c r="A16" s="120"/>
      <c r="B16" s="119"/>
      <c r="C16" s="258" t="s">
        <v>107</v>
      </c>
      <c r="E16" s="113">
        <v>39.574136587899247</v>
      </c>
      <c r="F16" s="115">
        <v>6096</v>
      </c>
      <c r="G16" s="114">
        <v>6254</v>
      </c>
      <c r="H16" s="114">
        <v>6395</v>
      </c>
      <c r="I16" s="114">
        <v>5995</v>
      </c>
      <c r="J16" s="140">
        <v>6109</v>
      </c>
      <c r="K16" s="114">
        <v>-13</v>
      </c>
      <c r="L16" s="116">
        <v>-0.21280078572597808</v>
      </c>
    </row>
    <row r="17" spans="1:12" s="110" customFormat="1" ht="15" customHeight="1" x14ac:dyDescent="0.2">
      <c r="A17" s="120"/>
      <c r="B17" s="121" t="s">
        <v>109</v>
      </c>
      <c r="C17" s="258"/>
      <c r="E17" s="113">
        <v>69.727335488766002</v>
      </c>
      <c r="F17" s="115">
        <v>102009</v>
      </c>
      <c r="G17" s="114">
        <v>101930</v>
      </c>
      <c r="H17" s="114">
        <v>102622</v>
      </c>
      <c r="I17" s="114">
        <v>102700</v>
      </c>
      <c r="J17" s="140">
        <v>101393</v>
      </c>
      <c r="K17" s="114">
        <v>616</v>
      </c>
      <c r="L17" s="116">
        <v>0.60753700945824662</v>
      </c>
    </row>
    <row r="18" spans="1:12" s="110" customFormat="1" ht="15" customHeight="1" x14ac:dyDescent="0.2">
      <c r="A18" s="120"/>
      <c r="B18" s="119"/>
      <c r="C18" s="258" t="s">
        <v>106</v>
      </c>
      <c r="E18" s="113">
        <v>61.305375015929968</v>
      </c>
      <c r="F18" s="115">
        <v>62537</v>
      </c>
      <c r="G18" s="114">
        <v>62539</v>
      </c>
      <c r="H18" s="114">
        <v>63120</v>
      </c>
      <c r="I18" s="114">
        <v>63510</v>
      </c>
      <c r="J18" s="140">
        <v>62643</v>
      </c>
      <c r="K18" s="114">
        <v>-106</v>
      </c>
      <c r="L18" s="116">
        <v>-0.16921284101974682</v>
      </c>
    </row>
    <row r="19" spans="1:12" s="110" customFormat="1" ht="15" customHeight="1" x14ac:dyDescent="0.2">
      <c r="A19" s="120"/>
      <c r="B19" s="119"/>
      <c r="C19" s="258" t="s">
        <v>107</v>
      </c>
      <c r="E19" s="113">
        <v>38.694624984070032</v>
      </c>
      <c r="F19" s="115">
        <v>39472</v>
      </c>
      <c r="G19" s="114">
        <v>39391</v>
      </c>
      <c r="H19" s="114">
        <v>39502</v>
      </c>
      <c r="I19" s="114">
        <v>39190</v>
      </c>
      <c r="J19" s="140">
        <v>38750</v>
      </c>
      <c r="K19" s="114">
        <v>722</v>
      </c>
      <c r="L19" s="116">
        <v>1.863225806451613</v>
      </c>
    </row>
    <row r="20" spans="1:12" s="110" customFormat="1" ht="15" customHeight="1" x14ac:dyDescent="0.2">
      <c r="A20" s="120"/>
      <c r="B20" s="121" t="s">
        <v>110</v>
      </c>
      <c r="C20" s="258"/>
      <c r="E20" s="113">
        <v>18.776188165170851</v>
      </c>
      <c r="F20" s="115">
        <v>27469</v>
      </c>
      <c r="G20" s="114">
        <v>27180</v>
      </c>
      <c r="H20" s="114">
        <v>27028</v>
      </c>
      <c r="I20" s="114">
        <v>26626</v>
      </c>
      <c r="J20" s="140">
        <v>25946</v>
      </c>
      <c r="K20" s="114">
        <v>1523</v>
      </c>
      <c r="L20" s="116">
        <v>5.8698836044091571</v>
      </c>
    </row>
    <row r="21" spans="1:12" s="110" customFormat="1" ht="15" customHeight="1" x14ac:dyDescent="0.2">
      <c r="A21" s="120"/>
      <c r="B21" s="119"/>
      <c r="C21" s="258" t="s">
        <v>106</v>
      </c>
      <c r="E21" s="113">
        <v>58.902763114783937</v>
      </c>
      <c r="F21" s="115">
        <v>16180</v>
      </c>
      <c r="G21" s="114">
        <v>16010</v>
      </c>
      <c r="H21" s="114">
        <v>15933</v>
      </c>
      <c r="I21" s="114">
        <v>15740</v>
      </c>
      <c r="J21" s="140">
        <v>15312</v>
      </c>
      <c r="K21" s="114">
        <v>868</v>
      </c>
      <c r="L21" s="116">
        <v>5.6687565308254966</v>
      </c>
    </row>
    <row r="22" spans="1:12" s="110" customFormat="1" ht="15" customHeight="1" x14ac:dyDescent="0.2">
      <c r="A22" s="120"/>
      <c r="B22" s="119"/>
      <c r="C22" s="258" t="s">
        <v>107</v>
      </c>
      <c r="E22" s="113">
        <v>41.097236885216063</v>
      </c>
      <c r="F22" s="115">
        <v>11289</v>
      </c>
      <c r="G22" s="114">
        <v>11170</v>
      </c>
      <c r="H22" s="114">
        <v>11095</v>
      </c>
      <c r="I22" s="114">
        <v>10886</v>
      </c>
      <c r="J22" s="140">
        <v>10634</v>
      </c>
      <c r="K22" s="114">
        <v>655</v>
      </c>
      <c r="L22" s="116">
        <v>6.1594884333270645</v>
      </c>
    </row>
    <row r="23" spans="1:12" s="110" customFormat="1" ht="15" customHeight="1" x14ac:dyDescent="0.2">
      <c r="A23" s="120"/>
      <c r="B23" s="121" t="s">
        <v>111</v>
      </c>
      <c r="C23" s="258"/>
      <c r="E23" s="113">
        <v>0.96721053746830077</v>
      </c>
      <c r="F23" s="115">
        <v>1415</v>
      </c>
      <c r="G23" s="114">
        <v>1392</v>
      </c>
      <c r="H23" s="114">
        <v>1401</v>
      </c>
      <c r="I23" s="114">
        <v>1353</v>
      </c>
      <c r="J23" s="140">
        <v>1285</v>
      </c>
      <c r="K23" s="114">
        <v>130</v>
      </c>
      <c r="L23" s="116">
        <v>10.116731517509727</v>
      </c>
    </row>
    <row r="24" spans="1:12" s="110" customFormat="1" ht="15" customHeight="1" x14ac:dyDescent="0.2">
      <c r="A24" s="120"/>
      <c r="B24" s="119"/>
      <c r="C24" s="258" t="s">
        <v>106</v>
      </c>
      <c r="E24" s="113">
        <v>65.017667844522961</v>
      </c>
      <c r="F24" s="115">
        <v>920</v>
      </c>
      <c r="G24" s="114">
        <v>928</v>
      </c>
      <c r="H24" s="114">
        <v>935</v>
      </c>
      <c r="I24" s="114">
        <v>905</v>
      </c>
      <c r="J24" s="140">
        <v>860</v>
      </c>
      <c r="K24" s="114">
        <v>60</v>
      </c>
      <c r="L24" s="116">
        <v>6.9767441860465116</v>
      </c>
    </row>
    <row r="25" spans="1:12" s="110" customFormat="1" ht="15" customHeight="1" x14ac:dyDescent="0.2">
      <c r="A25" s="120"/>
      <c r="B25" s="119"/>
      <c r="C25" s="258" t="s">
        <v>107</v>
      </c>
      <c r="E25" s="113">
        <v>34.982332155477032</v>
      </c>
      <c r="F25" s="115">
        <v>495</v>
      </c>
      <c r="G25" s="114">
        <v>464</v>
      </c>
      <c r="H25" s="114">
        <v>466</v>
      </c>
      <c r="I25" s="114">
        <v>448</v>
      </c>
      <c r="J25" s="140">
        <v>425</v>
      </c>
      <c r="K25" s="114">
        <v>70</v>
      </c>
      <c r="L25" s="116">
        <v>16.470588235294116</v>
      </c>
    </row>
    <row r="26" spans="1:12" s="110" customFormat="1" ht="15" customHeight="1" x14ac:dyDescent="0.2">
      <c r="A26" s="120"/>
      <c r="C26" s="121" t="s">
        <v>187</v>
      </c>
      <c r="D26" s="110" t="s">
        <v>188</v>
      </c>
      <c r="E26" s="113">
        <v>0.31442886730418257</v>
      </c>
      <c r="F26" s="115">
        <v>460</v>
      </c>
      <c r="G26" s="114">
        <v>413</v>
      </c>
      <c r="H26" s="114">
        <v>431</v>
      </c>
      <c r="I26" s="114">
        <v>374</v>
      </c>
      <c r="J26" s="140">
        <v>330</v>
      </c>
      <c r="K26" s="114">
        <v>130</v>
      </c>
      <c r="L26" s="116">
        <v>39.393939393939391</v>
      </c>
    </row>
    <row r="27" spans="1:12" s="110" customFormat="1" ht="15" customHeight="1" x14ac:dyDescent="0.2">
      <c r="A27" s="120"/>
      <c r="B27" s="119"/>
      <c r="D27" s="259" t="s">
        <v>106</v>
      </c>
      <c r="E27" s="113">
        <v>54.782608695652172</v>
      </c>
      <c r="F27" s="115">
        <v>252</v>
      </c>
      <c r="G27" s="114">
        <v>239</v>
      </c>
      <c r="H27" s="114">
        <v>251</v>
      </c>
      <c r="I27" s="114">
        <v>212</v>
      </c>
      <c r="J27" s="140">
        <v>189</v>
      </c>
      <c r="K27" s="114">
        <v>63</v>
      </c>
      <c r="L27" s="116">
        <v>33.333333333333336</v>
      </c>
    </row>
    <row r="28" spans="1:12" s="110" customFormat="1" ht="15" customHeight="1" x14ac:dyDescent="0.2">
      <c r="A28" s="120"/>
      <c r="B28" s="119"/>
      <c r="D28" s="259" t="s">
        <v>107</v>
      </c>
      <c r="E28" s="113">
        <v>45.217391304347828</v>
      </c>
      <c r="F28" s="115">
        <v>208</v>
      </c>
      <c r="G28" s="114">
        <v>174</v>
      </c>
      <c r="H28" s="114">
        <v>180</v>
      </c>
      <c r="I28" s="114">
        <v>162</v>
      </c>
      <c r="J28" s="140">
        <v>141</v>
      </c>
      <c r="K28" s="114">
        <v>67</v>
      </c>
      <c r="L28" s="116">
        <v>47.5177304964539</v>
      </c>
    </row>
    <row r="29" spans="1:12" s="110" customFormat="1" ht="24.95" customHeight="1" x14ac:dyDescent="0.2">
      <c r="A29" s="604" t="s">
        <v>189</v>
      </c>
      <c r="B29" s="605"/>
      <c r="C29" s="605"/>
      <c r="D29" s="606"/>
      <c r="E29" s="113">
        <v>81.890947866326712</v>
      </c>
      <c r="F29" s="115">
        <v>119804</v>
      </c>
      <c r="G29" s="114">
        <v>120346</v>
      </c>
      <c r="H29" s="114">
        <v>120854</v>
      </c>
      <c r="I29" s="114">
        <v>119905</v>
      </c>
      <c r="J29" s="140">
        <v>118828</v>
      </c>
      <c r="K29" s="114">
        <v>976</v>
      </c>
      <c r="L29" s="116">
        <v>0.82135523613963035</v>
      </c>
    </row>
    <row r="30" spans="1:12" s="110" customFormat="1" ht="15" customHeight="1" x14ac:dyDescent="0.2">
      <c r="A30" s="120"/>
      <c r="B30" s="119"/>
      <c r="C30" s="258" t="s">
        <v>106</v>
      </c>
      <c r="E30" s="113">
        <v>58.856966378418086</v>
      </c>
      <c r="F30" s="115">
        <v>70513</v>
      </c>
      <c r="G30" s="114">
        <v>71050</v>
      </c>
      <c r="H30" s="114">
        <v>71484</v>
      </c>
      <c r="I30" s="114">
        <v>71239</v>
      </c>
      <c r="J30" s="140">
        <v>70481</v>
      </c>
      <c r="K30" s="114">
        <v>32</v>
      </c>
      <c r="L30" s="116">
        <v>4.5402307004724675E-2</v>
      </c>
    </row>
    <row r="31" spans="1:12" s="110" customFormat="1" ht="15" customHeight="1" x14ac:dyDescent="0.2">
      <c r="A31" s="120"/>
      <c r="B31" s="119"/>
      <c r="C31" s="258" t="s">
        <v>107</v>
      </c>
      <c r="E31" s="113">
        <v>41.143033621581914</v>
      </c>
      <c r="F31" s="115">
        <v>49291</v>
      </c>
      <c r="G31" s="114">
        <v>49296</v>
      </c>
      <c r="H31" s="114">
        <v>49370</v>
      </c>
      <c r="I31" s="114">
        <v>48666</v>
      </c>
      <c r="J31" s="140">
        <v>48347</v>
      </c>
      <c r="K31" s="114">
        <v>944</v>
      </c>
      <c r="L31" s="116">
        <v>1.9525513475500031</v>
      </c>
    </row>
    <row r="32" spans="1:12" s="110" customFormat="1" ht="15" customHeight="1" x14ac:dyDescent="0.2">
      <c r="A32" s="120"/>
      <c r="B32" s="119" t="s">
        <v>117</v>
      </c>
      <c r="C32" s="258"/>
      <c r="E32" s="113">
        <v>18.054368852402987</v>
      </c>
      <c r="F32" s="115">
        <v>26413</v>
      </c>
      <c r="G32" s="114">
        <v>26003</v>
      </c>
      <c r="H32" s="114">
        <v>26608</v>
      </c>
      <c r="I32" s="114">
        <v>26045</v>
      </c>
      <c r="J32" s="140">
        <v>25223</v>
      </c>
      <c r="K32" s="114">
        <v>1190</v>
      </c>
      <c r="L32" s="116">
        <v>4.7179161876065496</v>
      </c>
    </row>
    <row r="33" spans="1:12" s="110" customFormat="1" ht="15" customHeight="1" x14ac:dyDescent="0.2">
      <c r="A33" s="120"/>
      <c r="B33" s="119"/>
      <c r="C33" s="258" t="s">
        <v>106</v>
      </c>
      <c r="E33" s="113">
        <v>69.564229735357586</v>
      </c>
      <c r="F33" s="115">
        <v>18374</v>
      </c>
      <c r="G33" s="114">
        <v>18044</v>
      </c>
      <c r="H33" s="114">
        <v>18542</v>
      </c>
      <c r="I33" s="114">
        <v>18210</v>
      </c>
      <c r="J33" s="140">
        <v>17671</v>
      </c>
      <c r="K33" s="114">
        <v>703</v>
      </c>
      <c r="L33" s="116">
        <v>3.9782694810706807</v>
      </c>
    </row>
    <row r="34" spans="1:12" s="110" customFormat="1" ht="15" customHeight="1" x14ac:dyDescent="0.2">
      <c r="A34" s="120"/>
      <c r="B34" s="119"/>
      <c r="C34" s="258" t="s">
        <v>107</v>
      </c>
      <c r="E34" s="113">
        <v>30.435770264642411</v>
      </c>
      <c r="F34" s="115">
        <v>8039</v>
      </c>
      <c r="G34" s="114">
        <v>7959</v>
      </c>
      <c r="H34" s="114">
        <v>8066</v>
      </c>
      <c r="I34" s="114">
        <v>7835</v>
      </c>
      <c r="J34" s="140">
        <v>7552</v>
      </c>
      <c r="K34" s="114">
        <v>487</v>
      </c>
      <c r="L34" s="116">
        <v>6.4486228813559325</v>
      </c>
    </row>
    <row r="35" spans="1:12" s="110" customFormat="1" ht="24.95" customHeight="1" x14ac:dyDescent="0.2">
      <c r="A35" s="604" t="s">
        <v>190</v>
      </c>
      <c r="B35" s="605"/>
      <c r="C35" s="605"/>
      <c r="D35" s="606"/>
      <c r="E35" s="113">
        <v>78.905924249984622</v>
      </c>
      <c r="F35" s="115">
        <v>115437</v>
      </c>
      <c r="G35" s="114">
        <v>115796</v>
      </c>
      <c r="H35" s="114">
        <v>117135</v>
      </c>
      <c r="I35" s="114">
        <v>115980</v>
      </c>
      <c r="J35" s="140">
        <v>114446</v>
      </c>
      <c r="K35" s="114">
        <v>991</v>
      </c>
      <c r="L35" s="116">
        <v>0.86591056043898429</v>
      </c>
    </row>
    <row r="36" spans="1:12" s="110" customFormat="1" ht="15" customHeight="1" x14ac:dyDescent="0.2">
      <c r="A36" s="120"/>
      <c r="B36" s="119"/>
      <c r="C36" s="258" t="s">
        <v>106</v>
      </c>
      <c r="E36" s="113">
        <v>72.579848748668098</v>
      </c>
      <c r="F36" s="115">
        <v>83784</v>
      </c>
      <c r="G36" s="114">
        <v>84061</v>
      </c>
      <c r="H36" s="114">
        <v>85045</v>
      </c>
      <c r="I36" s="114">
        <v>84544</v>
      </c>
      <c r="J36" s="140">
        <v>83386</v>
      </c>
      <c r="K36" s="114">
        <v>398</v>
      </c>
      <c r="L36" s="116">
        <v>0.47729834744441513</v>
      </c>
    </row>
    <row r="37" spans="1:12" s="110" customFormat="1" ht="15" customHeight="1" x14ac:dyDescent="0.2">
      <c r="A37" s="120"/>
      <c r="B37" s="119"/>
      <c r="C37" s="258" t="s">
        <v>107</v>
      </c>
      <c r="E37" s="113">
        <v>27.420151251331895</v>
      </c>
      <c r="F37" s="115">
        <v>31653</v>
      </c>
      <c r="G37" s="114">
        <v>31735</v>
      </c>
      <c r="H37" s="114">
        <v>32090</v>
      </c>
      <c r="I37" s="114">
        <v>31436</v>
      </c>
      <c r="J37" s="140">
        <v>31060</v>
      </c>
      <c r="K37" s="114">
        <v>593</v>
      </c>
      <c r="L37" s="116">
        <v>1.9092079845460399</v>
      </c>
    </row>
    <row r="38" spans="1:12" s="110" customFormat="1" ht="15" customHeight="1" x14ac:dyDescent="0.2">
      <c r="A38" s="120"/>
      <c r="B38" s="119" t="s">
        <v>182</v>
      </c>
      <c r="C38" s="258"/>
      <c r="E38" s="113">
        <v>21.094075750015378</v>
      </c>
      <c r="F38" s="115">
        <v>30860</v>
      </c>
      <c r="G38" s="114">
        <v>30638</v>
      </c>
      <c r="H38" s="114">
        <v>30411</v>
      </c>
      <c r="I38" s="114">
        <v>30051</v>
      </c>
      <c r="J38" s="140">
        <v>29684</v>
      </c>
      <c r="K38" s="114">
        <v>1176</v>
      </c>
      <c r="L38" s="116">
        <v>3.9617302250370572</v>
      </c>
    </row>
    <row r="39" spans="1:12" s="110" customFormat="1" ht="15" customHeight="1" x14ac:dyDescent="0.2">
      <c r="A39" s="120"/>
      <c r="B39" s="119"/>
      <c r="C39" s="258" t="s">
        <v>106</v>
      </c>
      <c r="E39" s="113">
        <v>16.723914452365523</v>
      </c>
      <c r="F39" s="115">
        <v>5161</v>
      </c>
      <c r="G39" s="114">
        <v>5094</v>
      </c>
      <c r="H39" s="114">
        <v>5043</v>
      </c>
      <c r="I39" s="114">
        <v>4968</v>
      </c>
      <c r="J39" s="140">
        <v>4826</v>
      </c>
      <c r="K39" s="114">
        <v>335</v>
      </c>
      <c r="L39" s="116">
        <v>6.9415665147119769</v>
      </c>
    </row>
    <row r="40" spans="1:12" s="110" customFormat="1" ht="15" customHeight="1" x14ac:dyDescent="0.2">
      <c r="A40" s="120"/>
      <c r="B40" s="119"/>
      <c r="C40" s="258" t="s">
        <v>107</v>
      </c>
      <c r="E40" s="113">
        <v>83.27608554763448</v>
      </c>
      <c r="F40" s="115">
        <v>25699</v>
      </c>
      <c r="G40" s="114">
        <v>25544</v>
      </c>
      <c r="H40" s="114">
        <v>25368</v>
      </c>
      <c r="I40" s="114">
        <v>25083</v>
      </c>
      <c r="J40" s="140">
        <v>24858</v>
      </c>
      <c r="K40" s="114">
        <v>841</v>
      </c>
      <c r="L40" s="116">
        <v>3.3832166706895164</v>
      </c>
    </row>
    <row r="41" spans="1:12" s="110" customFormat="1" ht="24.75" customHeight="1" x14ac:dyDescent="0.2">
      <c r="A41" s="604" t="s">
        <v>518</v>
      </c>
      <c r="B41" s="605"/>
      <c r="C41" s="605"/>
      <c r="D41" s="606"/>
      <c r="E41" s="113">
        <v>4.6118512341333044</v>
      </c>
      <c r="F41" s="115">
        <v>6747</v>
      </c>
      <c r="G41" s="114">
        <v>7517</v>
      </c>
      <c r="H41" s="114">
        <v>7599</v>
      </c>
      <c r="I41" s="114">
        <v>6775</v>
      </c>
      <c r="J41" s="140">
        <v>6856</v>
      </c>
      <c r="K41" s="114">
        <v>-109</v>
      </c>
      <c r="L41" s="116">
        <v>-1.5898483080513419</v>
      </c>
    </row>
    <row r="42" spans="1:12" s="110" customFormat="1" ht="15" customHeight="1" x14ac:dyDescent="0.2">
      <c r="A42" s="120"/>
      <c r="B42" s="119"/>
      <c r="C42" s="258" t="s">
        <v>106</v>
      </c>
      <c r="E42" s="113">
        <v>61.212390692159481</v>
      </c>
      <c r="F42" s="115">
        <v>4130</v>
      </c>
      <c r="G42" s="114">
        <v>4702</v>
      </c>
      <c r="H42" s="114">
        <v>4768</v>
      </c>
      <c r="I42" s="114">
        <v>4180</v>
      </c>
      <c r="J42" s="140">
        <v>4238</v>
      </c>
      <c r="K42" s="114">
        <v>-108</v>
      </c>
      <c r="L42" s="116">
        <v>-2.5483718735252476</v>
      </c>
    </row>
    <row r="43" spans="1:12" s="110" customFormat="1" ht="15" customHeight="1" x14ac:dyDescent="0.2">
      <c r="A43" s="123"/>
      <c r="B43" s="124"/>
      <c r="C43" s="260" t="s">
        <v>107</v>
      </c>
      <c r="D43" s="261"/>
      <c r="E43" s="125">
        <v>38.787609307840519</v>
      </c>
      <c r="F43" s="143">
        <v>2617</v>
      </c>
      <c r="G43" s="144">
        <v>2815</v>
      </c>
      <c r="H43" s="144">
        <v>2831</v>
      </c>
      <c r="I43" s="144">
        <v>2595</v>
      </c>
      <c r="J43" s="145">
        <v>2618</v>
      </c>
      <c r="K43" s="144">
        <v>-1</v>
      </c>
      <c r="L43" s="146">
        <v>-3.819709702062643E-2</v>
      </c>
    </row>
    <row r="44" spans="1:12" s="110" customFormat="1" ht="45.75" customHeight="1" x14ac:dyDescent="0.2">
      <c r="A44" s="604" t="s">
        <v>191</v>
      </c>
      <c r="B44" s="605"/>
      <c r="C44" s="605"/>
      <c r="D44" s="606"/>
      <c r="E44" s="113">
        <v>0.30280867003424539</v>
      </c>
      <c r="F44" s="115">
        <v>443</v>
      </c>
      <c r="G44" s="114">
        <v>445</v>
      </c>
      <c r="H44" s="114">
        <v>431</v>
      </c>
      <c r="I44" s="114">
        <v>425</v>
      </c>
      <c r="J44" s="140">
        <v>431</v>
      </c>
      <c r="K44" s="114">
        <v>12</v>
      </c>
      <c r="L44" s="116">
        <v>2.7842227378190256</v>
      </c>
    </row>
    <row r="45" spans="1:12" s="110" customFormat="1" ht="15" customHeight="1" x14ac:dyDescent="0.2">
      <c r="A45" s="120"/>
      <c r="B45" s="119"/>
      <c r="C45" s="258" t="s">
        <v>106</v>
      </c>
      <c r="E45" s="113">
        <v>59.819413092550789</v>
      </c>
      <c r="F45" s="115">
        <v>265</v>
      </c>
      <c r="G45" s="114">
        <v>267</v>
      </c>
      <c r="H45" s="114">
        <v>256</v>
      </c>
      <c r="I45" s="114">
        <v>250</v>
      </c>
      <c r="J45" s="140">
        <v>253</v>
      </c>
      <c r="K45" s="114">
        <v>12</v>
      </c>
      <c r="L45" s="116">
        <v>4.7430830039525693</v>
      </c>
    </row>
    <row r="46" spans="1:12" s="110" customFormat="1" ht="15" customHeight="1" x14ac:dyDescent="0.2">
      <c r="A46" s="123"/>
      <c r="B46" s="124"/>
      <c r="C46" s="260" t="s">
        <v>107</v>
      </c>
      <c r="D46" s="261"/>
      <c r="E46" s="125">
        <v>40.180586907449211</v>
      </c>
      <c r="F46" s="143">
        <v>178</v>
      </c>
      <c r="G46" s="144">
        <v>178</v>
      </c>
      <c r="H46" s="144">
        <v>175</v>
      </c>
      <c r="I46" s="144">
        <v>175</v>
      </c>
      <c r="J46" s="145">
        <v>178</v>
      </c>
      <c r="K46" s="144">
        <v>0</v>
      </c>
      <c r="L46" s="146">
        <v>0</v>
      </c>
    </row>
    <row r="47" spans="1:12" s="110" customFormat="1" ht="39" customHeight="1" x14ac:dyDescent="0.2">
      <c r="A47" s="604" t="s">
        <v>519</v>
      </c>
      <c r="B47" s="607"/>
      <c r="C47" s="607"/>
      <c r="D47" s="608"/>
      <c r="E47" s="113">
        <v>0.14149299028688217</v>
      </c>
      <c r="F47" s="115">
        <v>207</v>
      </c>
      <c r="G47" s="114">
        <v>208</v>
      </c>
      <c r="H47" s="114">
        <v>180</v>
      </c>
      <c r="I47" s="114">
        <v>180</v>
      </c>
      <c r="J47" s="140">
        <v>191</v>
      </c>
      <c r="K47" s="114">
        <v>16</v>
      </c>
      <c r="L47" s="116">
        <v>8.3769633507853403</v>
      </c>
    </row>
    <row r="48" spans="1:12" s="110" customFormat="1" ht="15" customHeight="1" x14ac:dyDescent="0.2">
      <c r="A48" s="120"/>
      <c r="B48" s="119"/>
      <c r="C48" s="258" t="s">
        <v>106</v>
      </c>
      <c r="E48" s="113">
        <v>40.579710144927539</v>
      </c>
      <c r="F48" s="115">
        <v>84</v>
      </c>
      <c r="G48" s="114">
        <v>91</v>
      </c>
      <c r="H48" s="114">
        <v>77</v>
      </c>
      <c r="I48" s="114">
        <v>73</v>
      </c>
      <c r="J48" s="140">
        <v>73</v>
      </c>
      <c r="K48" s="114">
        <v>11</v>
      </c>
      <c r="L48" s="116">
        <v>15.068493150684931</v>
      </c>
    </row>
    <row r="49" spans="1:12" s="110" customFormat="1" ht="15" customHeight="1" x14ac:dyDescent="0.2">
      <c r="A49" s="123"/>
      <c r="B49" s="124"/>
      <c r="C49" s="260" t="s">
        <v>107</v>
      </c>
      <c r="D49" s="261"/>
      <c r="E49" s="125">
        <v>59.420289855072461</v>
      </c>
      <c r="F49" s="143">
        <v>123</v>
      </c>
      <c r="G49" s="144">
        <v>117</v>
      </c>
      <c r="H49" s="144">
        <v>103</v>
      </c>
      <c r="I49" s="144">
        <v>107</v>
      </c>
      <c r="J49" s="145">
        <v>118</v>
      </c>
      <c r="K49" s="144">
        <v>5</v>
      </c>
      <c r="L49" s="146">
        <v>4.2372881355932206</v>
      </c>
    </row>
    <row r="50" spans="1:12" s="110" customFormat="1" ht="24.95" customHeight="1" x14ac:dyDescent="0.2">
      <c r="A50" s="609" t="s">
        <v>192</v>
      </c>
      <c r="B50" s="610"/>
      <c r="C50" s="610"/>
      <c r="D50" s="611"/>
      <c r="E50" s="262">
        <v>12.802723227407261</v>
      </c>
      <c r="F50" s="263">
        <v>18730</v>
      </c>
      <c r="G50" s="264">
        <v>19329</v>
      </c>
      <c r="H50" s="264">
        <v>19719</v>
      </c>
      <c r="I50" s="264">
        <v>18534</v>
      </c>
      <c r="J50" s="265">
        <v>18612</v>
      </c>
      <c r="K50" s="263">
        <v>118</v>
      </c>
      <c r="L50" s="266">
        <v>0.63399957016978292</v>
      </c>
    </row>
    <row r="51" spans="1:12" s="110" customFormat="1" ht="15" customHeight="1" x14ac:dyDescent="0.2">
      <c r="A51" s="120"/>
      <c r="B51" s="119"/>
      <c r="C51" s="258" t="s">
        <v>106</v>
      </c>
      <c r="E51" s="113">
        <v>59.145755472504007</v>
      </c>
      <c r="F51" s="115">
        <v>11078</v>
      </c>
      <c r="G51" s="114">
        <v>11368</v>
      </c>
      <c r="H51" s="114">
        <v>11670</v>
      </c>
      <c r="I51" s="114">
        <v>10968</v>
      </c>
      <c r="J51" s="140">
        <v>10933</v>
      </c>
      <c r="K51" s="114">
        <v>145</v>
      </c>
      <c r="L51" s="116">
        <v>1.3262599469496021</v>
      </c>
    </row>
    <row r="52" spans="1:12" s="110" customFormat="1" ht="15" customHeight="1" x14ac:dyDescent="0.2">
      <c r="A52" s="120"/>
      <c r="B52" s="119"/>
      <c r="C52" s="258" t="s">
        <v>107</v>
      </c>
      <c r="E52" s="113">
        <v>40.854244527495993</v>
      </c>
      <c r="F52" s="115">
        <v>7652</v>
      </c>
      <c r="G52" s="114">
        <v>7961</v>
      </c>
      <c r="H52" s="114">
        <v>8049</v>
      </c>
      <c r="I52" s="114">
        <v>7566</v>
      </c>
      <c r="J52" s="140">
        <v>7679</v>
      </c>
      <c r="K52" s="114">
        <v>-27</v>
      </c>
      <c r="L52" s="116">
        <v>-0.35160828232842817</v>
      </c>
    </row>
    <row r="53" spans="1:12" s="110" customFormat="1" ht="15" customHeight="1" x14ac:dyDescent="0.2">
      <c r="A53" s="120"/>
      <c r="B53" s="119"/>
      <c r="C53" s="258" t="s">
        <v>187</v>
      </c>
      <c r="D53" s="110" t="s">
        <v>193</v>
      </c>
      <c r="E53" s="113">
        <v>26.107848371596369</v>
      </c>
      <c r="F53" s="115">
        <v>4890</v>
      </c>
      <c r="G53" s="114">
        <v>5670</v>
      </c>
      <c r="H53" s="114">
        <v>5814</v>
      </c>
      <c r="I53" s="114">
        <v>4692</v>
      </c>
      <c r="J53" s="140">
        <v>5030</v>
      </c>
      <c r="K53" s="114">
        <v>-140</v>
      </c>
      <c r="L53" s="116">
        <v>-2.7833001988071571</v>
      </c>
    </row>
    <row r="54" spans="1:12" s="110" customFormat="1" ht="15" customHeight="1" x14ac:dyDescent="0.2">
      <c r="A54" s="120"/>
      <c r="B54" s="119"/>
      <c r="D54" s="267" t="s">
        <v>194</v>
      </c>
      <c r="E54" s="113">
        <v>64.355828220858896</v>
      </c>
      <c r="F54" s="115">
        <v>3147</v>
      </c>
      <c r="G54" s="114">
        <v>3592</v>
      </c>
      <c r="H54" s="114">
        <v>3743</v>
      </c>
      <c r="I54" s="114">
        <v>3005</v>
      </c>
      <c r="J54" s="140">
        <v>3191</v>
      </c>
      <c r="K54" s="114">
        <v>-44</v>
      </c>
      <c r="L54" s="116">
        <v>-1.3788780946411783</v>
      </c>
    </row>
    <row r="55" spans="1:12" s="110" customFormat="1" ht="15" customHeight="1" x14ac:dyDescent="0.2">
      <c r="A55" s="120"/>
      <c r="B55" s="119"/>
      <c r="D55" s="267" t="s">
        <v>195</v>
      </c>
      <c r="E55" s="113">
        <v>35.644171779141104</v>
      </c>
      <c r="F55" s="115">
        <v>1743</v>
      </c>
      <c r="G55" s="114">
        <v>2078</v>
      </c>
      <c r="H55" s="114">
        <v>2071</v>
      </c>
      <c r="I55" s="114">
        <v>1687</v>
      </c>
      <c r="J55" s="140">
        <v>1839</v>
      </c>
      <c r="K55" s="114">
        <v>-96</v>
      </c>
      <c r="L55" s="116">
        <v>-5.2202283849918434</v>
      </c>
    </row>
    <row r="56" spans="1:12" s="110" customFormat="1" ht="15" customHeight="1" x14ac:dyDescent="0.2">
      <c r="A56" s="120"/>
      <c r="B56" s="119" t="s">
        <v>196</v>
      </c>
      <c r="C56" s="258"/>
      <c r="E56" s="113">
        <v>62.973266710868984</v>
      </c>
      <c r="F56" s="115">
        <v>92128</v>
      </c>
      <c r="G56" s="114">
        <v>91991</v>
      </c>
      <c r="H56" s="114">
        <v>92435</v>
      </c>
      <c r="I56" s="114">
        <v>92165</v>
      </c>
      <c r="J56" s="140">
        <v>91660</v>
      </c>
      <c r="K56" s="114">
        <v>468</v>
      </c>
      <c r="L56" s="116">
        <v>0.51058258782456911</v>
      </c>
    </row>
    <row r="57" spans="1:12" s="110" customFormat="1" ht="15" customHeight="1" x14ac:dyDescent="0.2">
      <c r="A57" s="120"/>
      <c r="B57" s="119"/>
      <c r="C57" s="258" t="s">
        <v>106</v>
      </c>
      <c r="E57" s="113">
        <v>58.969043070510594</v>
      </c>
      <c r="F57" s="115">
        <v>54327</v>
      </c>
      <c r="G57" s="114">
        <v>54434</v>
      </c>
      <c r="H57" s="114">
        <v>54784</v>
      </c>
      <c r="I57" s="114">
        <v>54794</v>
      </c>
      <c r="J57" s="140">
        <v>54530</v>
      </c>
      <c r="K57" s="114">
        <v>-203</v>
      </c>
      <c r="L57" s="116">
        <v>-0.37227214377406931</v>
      </c>
    </row>
    <row r="58" spans="1:12" s="110" customFormat="1" ht="15" customHeight="1" x14ac:dyDescent="0.2">
      <c r="A58" s="120"/>
      <c r="B58" s="119"/>
      <c r="C58" s="258" t="s">
        <v>107</v>
      </c>
      <c r="E58" s="113">
        <v>41.030956929489406</v>
      </c>
      <c r="F58" s="115">
        <v>37801</v>
      </c>
      <c r="G58" s="114">
        <v>37557</v>
      </c>
      <c r="H58" s="114">
        <v>37651</v>
      </c>
      <c r="I58" s="114">
        <v>37371</v>
      </c>
      <c r="J58" s="140">
        <v>37130</v>
      </c>
      <c r="K58" s="114">
        <v>671</v>
      </c>
      <c r="L58" s="116">
        <v>1.8071640183140318</v>
      </c>
    </row>
    <row r="59" spans="1:12" s="110" customFormat="1" ht="15" customHeight="1" x14ac:dyDescent="0.2">
      <c r="A59" s="120"/>
      <c r="B59" s="119"/>
      <c r="C59" s="258" t="s">
        <v>105</v>
      </c>
      <c r="D59" s="110" t="s">
        <v>197</v>
      </c>
      <c r="E59" s="113">
        <v>87.60094650920459</v>
      </c>
      <c r="F59" s="115">
        <v>80705</v>
      </c>
      <c r="G59" s="114">
        <v>80588</v>
      </c>
      <c r="H59" s="114">
        <v>81032</v>
      </c>
      <c r="I59" s="114">
        <v>80921</v>
      </c>
      <c r="J59" s="140">
        <v>80485</v>
      </c>
      <c r="K59" s="114">
        <v>220</v>
      </c>
      <c r="L59" s="116">
        <v>0.27334285891781079</v>
      </c>
    </row>
    <row r="60" spans="1:12" s="110" customFormat="1" ht="15" customHeight="1" x14ac:dyDescent="0.2">
      <c r="A60" s="120"/>
      <c r="B60" s="119"/>
      <c r="C60" s="258"/>
      <c r="D60" s="267" t="s">
        <v>198</v>
      </c>
      <c r="E60" s="113">
        <v>55.694194907378723</v>
      </c>
      <c r="F60" s="115">
        <v>44948</v>
      </c>
      <c r="G60" s="114">
        <v>45053</v>
      </c>
      <c r="H60" s="114">
        <v>45394</v>
      </c>
      <c r="I60" s="114">
        <v>45488</v>
      </c>
      <c r="J60" s="140">
        <v>45245</v>
      </c>
      <c r="K60" s="114">
        <v>-297</v>
      </c>
      <c r="L60" s="116">
        <v>-0.65642612443363912</v>
      </c>
    </row>
    <row r="61" spans="1:12" s="110" customFormat="1" ht="15" customHeight="1" x14ac:dyDescent="0.2">
      <c r="A61" s="120"/>
      <c r="B61" s="119"/>
      <c r="C61" s="258"/>
      <c r="D61" s="267" t="s">
        <v>199</v>
      </c>
      <c r="E61" s="113">
        <v>44.305805092621277</v>
      </c>
      <c r="F61" s="115">
        <v>35757</v>
      </c>
      <c r="G61" s="114">
        <v>35535</v>
      </c>
      <c r="H61" s="114">
        <v>35638</v>
      </c>
      <c r="I61" s="114">
        <v>35433</v>
      </c>
      <c r="J61" s="140">
        <v>35240</v>
      </c>
      <c r="K61" s="114">
        <v>517</v>
      </c>
      <c r="L61" s="116">
        <v>1.4670828603859252</v>
      </c>
    </row>
    <row r="62" spans="1:12" s="110" customFormat="1" ht="15" customHeight="1" x14ac:dyDescent="0.2">
      <c r="A62" s="120"/>
      <c r="B62" s="119"/>
      <c r="C62" s="258"/>
      <c r="D62" s="258" t="s">
        <v>200</v>
      </c>
      <c r="E62" s="113">
        <v>12.399053490795415</v>
      </c>
      <c r="F62" s="115">
        <v>11423</v>
      </c>
      <c r="G62" s="114">
        <v>11403</v>
      </c>
      <c r="H62" s="114">
        <v>11403</v>
      </c>
      <c r="I62" s="114">
        <v>11244</v>
      </c>
      <c r="J62" s="140">
        <v>11175</v>
      </c>
      <c r="K62" s="114">
        <v>248</v>
      </c>
      <c r="L62" s="116">
        <v>2.2192393736017899</v>
      </c>
    </row>
    <row r="63" spans="1:12" s="110" customFormat="1" ht="15" customHeight="1" x14ac:dyDescent="0.2">
      <c r="A63" s="120"/>
      <c r="B63" s="119"/>
      <c r="C63" s="258"/>
      <c r="D63" s="267" t="s">
        <v>198</v>
      </c>
      <c r="E63" s="113">
        <v>82.106276809944845</v>
      </c>
      <c r="F63" s="115">
        <v>9379</v>
      </c>
      <c r="G63" s="114">
        <v>9381</v>
      </c>
      <c r="H63" s="114">
        <v>9390</v>
      </c>
      <c r="I63" s="114">
        <v>9306</v>
      </c>
      <c r="J63" s="140">
        <v>9285</v>
      </c>
      <c r="K63" s="114">
        <v>94</v>
      </c>
      <c r="L63" s="116">
        <v>1.0123855681206246</v>
      </c>
    </row>
    <row r="64" spans="1:12" s="110" customFormat="1" ht="15" customHeight="1" x14ac:dyDescent="0.2">
      <c r="A64" s="120"/>
      <c r="B64" s="119"/>
      <c r="C64" s="258"/>
      <c r="D64" s="267" t="s">
        <v>199</v>
      </c>
      <c r="E64" s="113">
        <v>17.893723190055152</v>
      </c>
      <c r="F64" s="115">
        <v>2044</v>
      </c>
      <c r="G64" s="114">
        <v>2022</v>
      </c>
      <c r="H64" s="114">
        <v>2013</v>
      </c>
      <c r="I64" s="114">
        <v>1938</v>
      </c>
      <c r="J64" s="140">
        <v>1890</v>
      </c>
      <c r="K64" s="114">
        <v>154</v>
      </c>
      <c r="L64" s="116">
        <v>8.1481481481481488</v>
      </c>
    </row>
    <row r="65" spans="1:12" s="110" customFormat="1" ht="15" customHeight="1" x14ac:dyDescent="0.2">
      <c r="A65" s="120"/>
      <c r="B65" s="119" t="s">
        <v>201</v>
      </c>
      <c r="C65" s="258"/>
      <c r="E65" s="113">
        <v>16.843134172266005</v>
      </c>
      <c r="F65" s="115">
        <v>24641</v>
      </c>
      <c r="G65" s="114">
        <v>24409</v>
      </c>
      <c r="H65" s="114">
        <v>24165</v>
      </c>
      <c r="I65" s="114">
        <v>24341</v>
      </c>
      <c r="J65" s="140">
        <v>23133</v>
      </c>
      <c r="K65" s="114">
        <v>1508</v>
      </c>
      <c r="L65" s="116">
        <v>6.5188259196818397</v>
      </c>
    </row>
    <row r="66" spans="1:12" s="110" customFormat="1" ht="15" customHeight="1" x14ac:dyDescent="0.2">
      <c r="A66" s="120"/>
      <c r="B66" s="119"/>
      <c r="C66" s="258" t="s">
        <v>106</v>
      </c>
      <c r="E66" s="113">
        <v>66.977801225599606</v>
      </c>
      <c r="F66" s="115">
        <v>16504</v>
      </c>
      <c r="G66" s="114">
        <v>16418</v>
      </c>
      <c r="H66" s="114">
        <v>16298</v>
      </c>
      <c r="I66" s="114">
        <v>16595</v>
      </c>
      <c r="J66" s="140">
        <v>15775</v>
      </c>
      <c r="K66" s="114">
        <v>729</v>
      </c>
      <c r="L66" s="116">
        <v>4.6212361331220286</v>
      </c>
    </row>
    <row r="67" spans="1:12" s="110" customFormat="1" ht="15" customHeight="1" x14ac:dyDescent="0.2">
      <c r="A67" s="120"/>
      <c r="B67" s="119"/>
      <c r="C67" s="258" t="s">
        <v>107</v>
      </c>
      <c r="E67" s="113">
        <v>33.022198774400387</v>
      </c>
      <c r="F67" s="115">
        <v>8137</v>
      </c>
      <c r="G67" s="114">
        <v>7991</v>
      </c>
      <c r="H67" s="114">
        <v>7867</v>
      </c>
      <c r="I67" s="114">
        <v>7746</v>
      </c>
      <c r="J67" s="140">
        <v>7358</v>
      </c>
      <c r="K67" s="114">
        <v>779</v>
      </c>
      <c r="L67" s="116">
        <v>10.587116064147866</v>
      </c>
    </row>
    <row r="68" spans="1:12" s="110" customFormat="1" ht="15" customHeight="1" x14ac:dyDescent="0.2">
      <c r="A68" s="120"/>
      <c r="B68" s="119"/>
      <c r="C68" s="258" t="s">
        <v>105</v>
      </c>
      <c r="D68" s="110" t="s">
        <v>202</v>
      </c>
      <c r="E68" s="113">
        <v>29.045087455866238</v>
      </c>
      <c r="F68" s="115">
        <v>7157</v>
      </c>
      <c r="G68" s="114">
        <v>7035</v>
      </c>
      <c r="H68" s="114">
        <v>6902</v>
      </c>
      <c r="I68" s="114">
        <v>6889</v>
      </c>
      <c r="J68" s="140">
        <v>6378</v>
      </c>
      <c r="K68" s="114">
        <v>779</v>
      </c>
      <c r="L68" s="116">
        <v>12.213860144245846</v>
      </c>
    </row>
    <row r="69" spans="1:12" s="110" customFormat="1" ht="15" customHeight="1" x14ac:dyDescent="0.2">
      <c r="A69" s="120"/>
      <c r="B69" s="119"/>
      <c r="C69" s="258"/>
      <c r="D69" s="267" t="s">
        <v>198</v>
      </c>
      <c r="E69" s="113">
        <v>62.28866843649574</v>
      </c>
      <c r="F69" s="115">
        <v>4458</v>
      </c>
      <c r="G69" s="114">
        <v>4410</v>
      </c>
      <c r="H69" s="114">
        <v>4333</v>
      </c>
      <c r="I69" s="114">
        <v>4376</v>
      </c>
      <c r="J69" s="140">
        <v>4065</v>
      </c>
      <c r="K69" s="114">
        <v>393</v>
      </c>
      <c r="L69" s="116">
        <v>9.6678966789667893</v>
      </c>
    </row>
    <row r="70" spans="1:12" s="110" customFormat="1" ht="15" customHeight="1" x14ac:dyDescent="0.2">
      <c r="A70" s="120"/>
      <c r="B70" s="119"/>
      <c r="C70" s="258"/>
      <c r="D70" s="267" t="s">
        <v>199</v>
      </c>
      <c r="E70" s="113">
        <v>37.71133156350426</v>
      </c>
      <c r="F70" s="115">
        <v>2699</v>
      </c>
      <c r="G70" s="114">
        <v>2625</v>
      </c>
      <c r="H70" s="114">
        <v>2569</v>
      </c>
      <c r="I70" s="114">
        <v>2513</v>
      </c>
      <c r="J70" s="140">
        <v>2313</v>
      </c>
      <c r="K70" s="114">
        <v>386</v>
      </c>
      <c r="L70" s="116">
        <v>16.688283614353654</v>
      </c>
    </row>
    <row r="71" spans="1:12" s="110" customFormat="1" ht="15" customHeight="1" x14ac:dyDescent="0.2">
      <c r="A71" s="120"/>
      <c r="B71" s="119"/>
      <c r="C71" s="258"/>
      <c r="D71" s="110" t="s">
        <v>203</v>
      </c>
      <c r="E71" s="113">
        <v>66.811411874518086</v>
      </c>
      <c r="F71" s="115">
        <v>16463</v>
      </c>
      <c r="G71" s="114">
        <v>16364</v>
      </c>
      <c r="H71" s="114">
        <v>16262</v>
      </c>
      <c r="I71" s="114">
        <v>16447</v>
      </c>
      <c r="J71" s="140">
        <v>15788</v>
      </c>
      <c r="K71" s="114">
        <v>675</v>
      </c>
      <c r="L71" s="116">
        <v>4.275399037243476</v>
      </c>
    </row>
    <row r="72" spans="1:12" s="110" customFormat="1" ht="15" customHeight="1" x14ac:dyDescent="0.2">
      <c r="A72" s="120"/>
      <c r="B72" s="119"/>
      <c r="C72" s="258"/>
      <c r="D72" s="267" t="s">
        <v>198</v>
      </c>
      <c r="E72" s="113">
        <v>68.784547166373073</v>
      </c>
      <c r="F72" s="115">
        <v>11324</v>
      </c>
      <c r="G72" s="114">
        <v>11302</v>
      </c>
      <c r="H72" s="114">
        <v>11264</v>
      </c>
      <c r="I72" s="114">
        <v>11516</v>
      </c>
      <c r="J72" s="140">
        <v>11036</v>
      </c>
      <c r="K72" s="114">
        <v>288</v>
      </c>
      <c r="L72" s="116">
        <v>2.6096411743385284</v>
      </c>
    </row>
    <row r="73" spans="1:12" s="110" customFormat="1" ht="15" customHeight="1" x14ac:dyDescent="0.2">
      <c r="A73" s="120"/>
      <c r="B73" s="119"/>
      <c r="C73" s="258"/>
      <c r="D73" s="267" t="s">
        <v>199</v>
      </c>
      <c r="E73" s="113">
        <v>31.215452833626919</v>
      </c>
      <c r="F73" s="115">
        <v>5139</v>
      </c>
      <c r="G73" s="114">
        <v>5062</v>
      </c>
      <c r="H73" s="114">
        <v>4998</v>
      </c>
      <c r="I73" s="114">
        <v>4931</v>
      </c>
      <c r="J73" s="140">
        <v>4752</v>
      </c>
      <c r="K73" s="114">
        <v>387</v>
      </c>
      <c r="L73" s="116">
        <v>8.1439393939393945</v>
      </c>
    </row>
    <row r="74" spans="1:12" s="110" customFormat="1" ht="15" customHeight="1" x14ac:dyDescent="0.2">
      <c r="A74" s="120"/>
      <c r="B74" s="119"/>
      <c r="C74" s="258"/>
      <c r="D74" s="110" t="s">
        <v>204</v>
      </c>
      <c r="E74" s="113">
        <v>4.1435006696156815</v>
      </c>
      <c r="F74" s="115">
        <v>1021</v>
      </c>
      <c r="G74" s="114">
        <v>1010</v>
      </c>
      <c r="H74" s="114">
        <v>1001</v>
      </c>
      <c r="I74" s="114">
        <v>1005</v>
      </c>
      <c r="J74" s="140">
        <v>967</v>
      </c>
      <c r="K74" s="114">
        <v>54</v>
      </c>
      <c r="L74" s="116">
        <v>5.5842812823164429</v>
      </c>
    </row>
    <row r="75" spans="1:12" s="110" customFormat="1" ht="15" customHeight="1" x14ac:dyDescent="0.2">
      <c r="A75" s="120"/>
      <c r="B75" s="119"/>
      <c r="C75" s="258"/>
      <c r="D75" s="267" t="s">
        <v>198</v>
      </c>
      <c r="E75" s="113">
        <v>70.714985308521051</v>
      </c>
      <c r="F75" s="115">
        <v>722</v>
      </c>
      <c r="G75" s="114">
        <v>706</v>
      </c>
      <c r="H75" s="114">
        <v>701</v>
      </c>
      <c r="I75" s="114">
        <v>703</v>
      </c>
      <c r="J75" s="140">
        <v>674</v>
      </c>
      <c r="K75" s="114">
        <v>48</v>
      </c>
      <c r="L75" s="116">
        <v>7.1216617210682491</v>
      </c>
    </row>
    <row r="76" spans="1:12" s="110" customFormat="1" ht="15" customHeight="1" x14ac:dyDescent="0.2">
      <c r="A76" s="120"/>
      <c r="B76" s="119"/>
      <c r="C76" s="258"/>
      <c r="D76" s="267" t="s">
        <v>199</v>
      </c>
      <c r="E76" s="113">
        <v>29.285014691478942</v>
      </c>
      <c r="F76" s="115">
        <v>299</v>
      </c>
      <c r="G76" s="114">
        <v>304</v>
      </c>
      <c r="H76" s="114">
        <v>300</v>
      </c>
      <c r="I76" s="114">
        <v>302</v>
      </c>
      <c r="J76" s="140">
        <v>293</v>
      </c>
      <c r="K76" s="114">
        <v>6</v>
      </c>
      <c r="L76" s="116">
        <v>2.0477815699658701</v>
      </c>
    </row>
    <row r="77" spans="1:12" s="110" customFormat="1" ht="15" customHeight="1" x14ac:dyDescent="0.2">
      <c r="A77" s="534"/>
      <c r="B77" s="119" t="s">
        <v>205</v>
      </c>
      <c r="C77" s="268"/>
      <c r="D77" s="182"/>
      <c r="E77" s="113">
        <v>7.3808758894577471</v>
      </c>
      <c r="F77" s="115">
        <v>10798</v>
      </c>
      <c r="G77" s="114">
        <v>10705</v>
      </c>
      <c r="H77" s="114">
        <v>11227</v>
      </c>
      <c r="I77" s="114">
        <v>10991</v>
      </c>
      <c r="J77" s="140">
        <v>10725</v>
      </c>
      <c r="K77" s="114">
        <v>73</v>
      </c>
      <c r="L77" s="116">
        <v>0.6806526806526807</v>
      </c>
    </row>
    <row r="78" spans="1:12" s="110" customFormat="1" ht="15" customHeight="1" x14ac:dyDescent="0.2">
      <c r="A78" s="120"/>
      <c r="B78" s="119"/>
      <c r="C78" s="268" t="s">
        <v>106</v>
      </c>
      <c r="D78" s="182"/>
      <c r="E78" s="113">
        <v>65.1602148546027</v>
      </c>
      <c r="F78" s="115">
        <v>7036</v>
      </c>
      <c r="G78" s="114">
        <v>6935</v>
      </c>
      <c r="H78" s="114">
        <v>7336</v>
      </c>
      <c r="I78" s="114">
        <v>7155</v>
      </c>
      <c r="J78" s="140">
        <v>6974</v>
      </c>
      <c r="K78" s="114">
        <v>62</v>
      </c>
      <c r="L78" s="116">
        <v>0.88901634642959559</v>
      </c>
    </row>
    <row r="79" spans="1:12" s="110" customFormat="1" ht="15" customHeight="1" x14ac:dyDescent="0.2">
      <c r="A79" s="123"/>
      <c r="B79" s="124"/>
      <c r="C79" s="260" t="s">
        <v>107</v>
      </c>
      <c r="D79" s="261"/>
      <c r="E79" s="125">
        <v>34.839785145397293</v>
      </c>
      <c r="F79" s="143">
        <v>3762</v>
      </c>
      <c r="G79" s="144">
        <v>3770</v>
      </c>
      <c r="H79" s="144">
        <v>3891</v>
      </c>
      <c r="I79" s="144">
        <v>3836</v>
      </c>
      <c r="J79" s="145">
        <v>3751</v>
      </c>
      <c r="K79" s="144">
        <v>11</v>
      </c>
      <c r="L79" s="146">
        <v>0.2932551319648094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146297</v>
      </c>
      <c r="E11" s="114">
        <v>146434</v>
      </c>
      <c r="F11" s="114">
        <v>147546</v>
      </c>
      <c r="G11" s="114">
        <v>146031</v>
      </c>
      <c r="H11" s="140">
        <v>144130</v>
      </c>
      <c r="I11" s="115">
        <v>2167</v>
      </c>
      <c r="J11" s="116">
        <v>1.503503781308541</v>
      </c>
    </row>
    <row r="12" spans="1:15" s="110" customFormat="1" ht="24.95" customHeight="1" x14ac:dyDescent="0.2">
      <c r="A12" s="193" t="s">
        <v>132</v>
      </c>
      <c r="B12" s="194" t="s">
        <v>133</v>
      </c>
      <c r="C12" s="113">
        <v>0.55982009200462068</v>
      </c>
      <c r="D12" s="115">
        <v>819</v>
      </c>
      <c r="E12" s="114">
        <v>657</v>
      </c>
      <c r="F12" s="114">
        <v>1080</v>
      </c>
      <c r="G12" s="114">
        <v>934</v>
      </c>
      <c r="H12" s="140">
        <v>759</v>
      </c>
      <c r="I12" s="115">
        <v>60</v>
      </c>
      <c r="J12" s="116">
        <v>7.9051383399209483</v>
      </c>
    </row>
    <row r="13" spans="1:15" s="110" customFormat="1" ht="24.95" customHeight="1" x14ac:dyDescent="0.2">
      <c r="A13" s="193" t="s">
        <v>134</v>
      </c>
      <c r="B13" s="199" t="s">
        <v>214</v>
      </c>
      <c r="C13" s="113">
        <v>1.2577154692167303</v>
      </c>
      <c r="D13" s="115">
        <v>1840</v>
      </c>
      <c r="E13" s="114">
        <v>1797</v>
      </c>
      <c r="F13" s="114">
        <v>1787</v>
      </c>
      <c r="G13" s="114">
        <v>1748</v>
      </c>
      <c r="H13" s="140">
        <v>1736</v>
      </c>
      <c r="I13" s="115">
        <v>104</v>
      </c>
      <c r="J13" s="116">
        <v>5.9907834101382491</v>
      </c>
    </row>
    <row r="14" spans="1:15" s="287" customFormat="1" ht="24" customHeight="1" x14ac:dyDescent="0.2">
      <c r="A14" s="193" t="s">
        <v>215</v>
      </c>
      <c r="B14" s="199" t="s">
        <v>137</v>
      </c>
      <c r="C14" s="113">
        <v>40.13206012426776</v>
      </c>
      <c r="D14" s="115">
        <v>58712</v>
      </c>
      <c r="E14" s="114">
        <v>59427</v>
      </c>
      <c r="F14" s="114">
        <v>59950</v>
      </c>
      <c r="G14" s="114">
        <v>59771</v>
      </c>
      <c r="H14" s="140">
        <v>59714</v>
      </c>
      <c r="I14" s="115">
        <v>-1002</v>
      </c>
      <c r="J14" s="116">
        <v>-1.6779984593227719</v>
      </c>
      <c r="K14" s="110"/>
      <c r="L14" s="110"/>
      <c r="M14" s="110"/>
      <c r="N14" s="110"/>
      <c r="O14" s="110"/>
    </row>
    <row r="15" spans="1:15" s="110" customFormat="1" ht="24.75" customHeight="1" x14ac:dyDescent="0.2">
      <c r="A15" s="193" t="s">
        <v>216</v>
      </c>
      <c r="B15" s="199" t="s">
        <v>217</v>
      </c>
      <c r="C15" s="113">
        <v>3.3766926184405697</v>
      </c>
      <c r="D15" s="115">
        <v>4940</v>
      </c>
      <c r="E15" s="114">
        <v>5082</v>
      </c>
      <c r="F15" s="114">
        <v>5144</v>
      </c>
      <c r="G15" s="114">
        <v>5096</v>
      </c>
      <c r="H15" s="140">
        <v>5074</v>
      </c>
      <c r="I15" s="115">
        <v>-134</v>
      </c>
      <c r="J15" s="116">
        <v>-2.6409144659046118</v>
      </c>
    </row>
    <row r="16" spans="1:15" s="287" customFormat="1" ht="24.95" customHeight="1" x14ac:dyDescent="0.2">
      <c r="A16" s="193" t="s">
        <v>218</v>
      </c>
      <c r="B16" s="199" t="s">
        <v>141</v>
      </c>
      <c r="C16" s="113">
        <v>31.041648154097487</v>
      </c>
      <c r="D16" s="115">
        <v>45413</v>
      </c>
      <c r="E16" s="114">
        <v>45911</v>
      </c>
      <c r="F16" s="114">
        <v>46271</v>
      </c>
      <c r="G16" s="114">
        <v>46153</v>
      </c>
      <c r="H16" s="140">
        <v>46134</v>
      </c>
      <c r="I16" s="115">
        <v>-721</v>
      </c>
      <c r="J16" s="116">
        <v>-1.5628386873022067</v>
      </c>
      <c r="K16" s="110"/>
      <c r="L16" s="110"/>
      <c r="M16" s="110"/>
      <c r="N16" s="110"/>
      <c r="O16" s="110"/>
    </row>
    <row r="17" spans="1:15" s="110" customFormat="1" ht="24.95" customHeight="1" x14ac:dyDescent="0.2">
      <c r="A17" s="193" t="s">
        <v>219</v>
      </c>
      <c r="B17" s="199" t="s">
        <v>220</v>
      </c>
      <c r="C17" s="113">
        <v>5.7137193517297007</v>
      </c>
      <c r="D17" s="115">
        <v>8359</v>
      </c>
      <c r="E17" s="114">
        <v>8434</v>
      </c>
      <c r="F17" s="114">
        <v>8535</v>
      </c>
      <c r="G17" s="114">
        <v>8522</v>
      </c>
      <c r="H17" s="140">
        <v>8506</v>
      </c>
      <c r="I17" s="115">
        <v>-147</v>
      </c>
      <c r="J17" s="116">
        <v>-1.7281918645661887</v>
      </c>
    </row>
    <row r="18" spans="1:15" s="287" customFormat="1" ht="24.95" customHeight="1" x14ac:dyDescent="0.2">
      <c r="A18" s="201" t="s">
        <v>144</v>
      </c>
      <c r="B18" s="202" t="s">
        <v>145</v>
      </c>
      <c r="C18" s="113">
        <v>4.9146599041675492</v>
      </c>
      <c r="D18" s="115">
        <v>7190</v>
      </c>
      <c r="E18" s="114">
        <v>7081</v>
      </c>
      <c r="F18" s="114">
        <v>7161</v>
      </c>
      <c r="G18" s="114">
        <v>7101</v>
      </c>
      <c r="H18" s="140">
        <v>7067</v>
      </c>
      <c r="I18" s="115">
        <v>123</v>
      </c>
      <c r="J18" s="116">
        <v>1.740483939436819</v>
      </c>
      <c r="K18" s="110"/>
      <c r="L18" s="110"/>
      <c r="M18" s="110"/>
      <c r="N18" s="110"/>
      <c r="O18" s="110"/>
    </row>
    <row r="19" spans="1:15" s="110" customFormat="1" ht="24.95" customHeight="1" x14ac:dyDescent="0.2">
      <c r="A19" s="193" t="s">
        <v>146</v>
      </c>
      <c r="B19" s="199" t="s">
        <v>147</v>
      </c>
      <c r="C19" s="113">
        <v>13.15953163769592</v>
      </c>
      <c r="D19" s="115">
        <v>19252</v>
      </c>
      <c r="E19" s="114">
        <v>19268</v>
      </c>
      <c r="F19" s="114">
        <v>19340</v>
      </c>
      <c r="G19" s="114">
        <v>18721</v>
      </c>
      <c r="H19" s="140">
        <v>18448</v>
      </c>
      <c r="I19" s="115">
        <v>804</v>
      </c>
      <c r="J19" s="116">
        <v>4.3581960104076325</v>
      </c>
    </row>
    <row r="20" spans="1:15" s="287" customFormat="1" ht="24.95" customHeight="1" x14ac:dyDescent="0.2">
      <c r="A20" s="193" t="s">
        <v>148</v>
      </c>
      <c r="B20" s="199" t="s">
        <v>149</v>
      </c>
      <c r="C20" s="113">
        <v>4.186688722256779</v>
      </c>
      <c r="D20" s="115">
        <v>6125</v>
      </c>
      <c r="E20" s="114">
        <v>6132</v>
      </c>
      <c r="F20" s="114">
        <v>6100</v>
      </c>
      <c r="G20" s="114">
        <v>6080</v>
      </c>
      <c r="H20" s="140">
        <v>6114</v>
      </c>
      <c r="I20" s="115">
        <v>11</v>
      </c>
      <c r="J20" s="116">
        <v>0.1799149492966961</v>
      </c>
      <c r="K20" s="110"/>
      <c r="L20" s="110"/>
      <c r="M20" s="110"/>
      <c r="N20" s="110"/>
      <c r="O20" s="110"/>
    </row>
    <row r="21" spans="1:15" s="110" customFormat="1" ht="24.95" customHeight="1" x14ac:dyDescent="0.2">
      <c r="A21" s="201" t="s">
        <v>150</v>
      </c>
      <c r="B21" s="202" t="s">
        <v>151</v>
      </c>
      <c r="C21" s="113">
        <v>2.0260155710643417</v>
      </c>
      <c r="D21" s="115">
        <v>2964</v>
      </c>
      <c r="E21" s="114">
        <v>3009</v>
      </c>
      <c r="F21" s="114">
        <v>3102</v>
      </c>
      <c r="G21" s="114">
        <v>3050</v>
      </c>
      <c r="H21" s="140">
        <v>2914</v>
      </c>
      <c r="I21" s="115">
        <v>50</v>
      </c>
      <c r="J21" s="116">
        <v>1.7158544955387782</v>
      </c>
    </row>
    <row r="22" spans="1:15" s="110" customFormat="1" ht="24.95" customHeight="1" x14ac:dyDescent="0.2">
      <c r="A22" s="201" t="s">
        <v>152</v>
      </c>
      <c r="B22" s="199" t="s">
        <v>153</v>
      </c>
      <c r="C22" s="113">
        <v>3.0403904386282701</v>
      </c>
      <c r="D22" s="115">
        <v>4448</v>
      </c>
      <c r="E22" s="114">
        <v>4358</v>
      </c>
      <c r="F22" s="114">
        <v>4328</v>
      </c>
      <c r="G22" s="114">
        <v>4839</v>
      </c>
      <c r="H22" s="140">
        <v>3437</v>
      </c>
      <c r="I22" s="115">
        <v>1011</v>
      </c>
      <c r="J22" s="116">
        <v>29.41518766366017</v>
      </c>
    </row>
    <row r="23" spans="1:15" s="110" customFormat="1" ht="24.95" customHeight="1" x14ac:dyDescent="0.2">
      <c r="A23" s="193" t="s">
        <v>154</v>
      </c>
      <c r="B23" s="199" t="s">
        <v>155</v>
      </c>
      <c r="C23" s="113">
        <v>1.3417910141698053</v>
      </c>
      <c r="D23" s="115">
        <v>1963</v>
      </c>
      <c r="E23" s="114">
        <v>1995</v>
      </c>
      <c r="F23" s="114">
        <v>1996</v>
      </c>
      <c r="G23" s="114">
        <v>2013</v>
      </c>
      <c r="H23" s="140">
        <v>2029</v>
      </c>
      <c r="I23" s="115">
        <v>-66</v>
      </c>
      <c r="J23" s="116">
        <v>-3.2528339083292264</v>
      </c>
    </row>
    <row r="24" spans="1:15" s="110" customFormat="1" ht="24.95" customHeight="1" x14ac:dyDescent="0.2">
      <c r="A24" s="193" t="s">
        <v>156</v>
      </c>
      <c r="B24" s="199" t="s">
        <v>221</v>
      </c>
      <c r="C24" s="113">
        <v>10.595569287135074</v>
      </c>
      <c r="D24" s="115">
        <v>15501</v>
      </c>
      <c r="E24" s="114">
        <v>15300</v>
      </c>
      <c r="F24" s="114">
        <v>15153</v>
      </c>
      <c r="G24" s="114">
        <v>14557</v>
      </c>
      <c r="H24" s="140">
        <v>14608</v>
      </c>
      <c r="I24" s="115">
        <v>893</v>
      </c>
      <c r="J24" s="116">
        <v>6.1130887185104053</v>
      </c>
    </row>
    <row r="25" spans="1:15" s="110" customFormat="1" ht="24.95" customHeight="1" x14ac:dyDescent="0.2">
      <c r="A25" s="193" t="s">
        <v>222</v>
      </c>
      <c r="B25" s="204" t="s">
        <v>159</v>
      </c>
      <c r="C25" s="113">
        <v>2.1880147918275834</v>
      </c>
      <c r="D25" s="115">
        <v>3201</v>
      </c>
      <c r="E25" s="114">
        <v>3141</v>
      </c>
      <c r="F25" s="114">
        <v>3208</v>
      </c>
      <c r="G25" s="114">
        <v>3163</v>
      </c>
      <c r="H25" s="140">
        <v>3094</v>
      </c>
      <c r="I25" s="115">
        <v>107</v>
      </c>
      <c r="J25" s="116">
        <v>3.4583063994828702</v>
      </c>
    </row>
    <row r="26" spans="1:15" s="110" customFormat="1" ht="24.95" customHeight="1" x14ac:dyDescent="0.2">
      <c r="A26" s="201">
        <v>782.78300000000002</v>
      </c>
      <c r="B26" s="203" t="s">
        <v>160</v>
      </c>
      <c r="C26" s="113">
        <v>0.57349091232219385</v>
      </c>
      <c r="D26" s="115">
        <v>839</v>
      </c>
      <c r="E26" s="114">
        <v>866</v>
      </c>
      <c r="F26" s="114">
        <v>1095</v>
      </c>
      <c r="G26" s="114">
        <v>1164</v>
      </c>
      <c r="H26" s="140">
        <v>1196</v>
      </c>
      <c r="I26" s="115">
        <v>-357</v>
      </c>
      <c r="J26" s="116">
        <v>-29.849498327759196</v>
      </c>
    </row>
    <row r="27" spans="1:15" s="110" customFormat="1" ht="24.95" customHeight="1" x14ac:dyDescent="0.2">
      <c r="A27" s="193" t="s">
        <v>161</v>
      </c>
      <c r="B27" s="199" t="s">
        <v>223</v>
      </c>
      <c r="C27" s="113">
        <v>4.2037772476537452</v>
      </c>
      <c r="D27" s="115">
        <v>6150</v>
      </c>
      <c r="E27" s="114">
        <v>6121</v>
      </c>
      <c r="F27" s="114">
        <v>6100</v>
      </c>
      <c r="G27" s="114">
        <v>5950</v>
      </c>
      <c r="H27" s="140">
        <v>5911</v>
      </c>
      <c r="I27" s="115">
        <v>239</v>
      </c>
      <c r="J27" s="116">
        <v>4.0433090847572322</v>
      </c>
    </row>
    <row r="28" spans="1:15" s="110" customFormat="1" ht="24.95" customHeight="1" x14ac:dyDescent="0.2">
      <c r="A28" s="193" t="s">
        <v>163</v>
      </c>
      <c r="B28" s="199" t="s">
        <v>164</v>
      </c>
      <c r="C28" s="113">
        <v>1.1107541508028189</v>
      </c>
      <c r="D28" s="115">
        <v>1625</v>
      </c>
      <c r="E28" s="114">
        <v>1599</v>
      </c>
      <c r="F28" s="114">
        <v>1517</v>
      </c>
      <c r="G28" s="114">
        <v>1506</v>
      </c>
      <c r="H28" s="140">
        <v>1827</v>
      </c>
      <c r="I28" s="115">
        <v>-202</v>
      </c>
      <c r="J28" s="116">
        <v>-11.056376573617953</v>
      </c>
    </row>
    <row r="29" spans="1:15" s="110" customFormat="1" ht="24.95" customHeight="1" x14ac:dyDescent="0.2">
      <c r="A29" s="193">
        <v>86</v>
      </c>
      <c r="B29" s="199" t="s">
        <v>165</v>
      </c>
      <c r="C29" s="113">
        <v>5.2940251679802044</v>
      </c>
      <c r="D29" s="115">
        <v>7745</v>
      </c>
      <c r="E29" s="114">
        <v>7727</v>
      </c>
      <c r="F29" s="114">
        <v>7685</v>
      </c>
      <c r="G29" s="114">
        <v>7530</v>
      </c>
      <c r="H29" s="140">
        <v>7590</v>
      </c>
      <c r="I29" s="115">
        <v>155</v>
      </c>
      <c r="J29" s="116">
        <v>2.0421607378129116</v>
      </c>
    </row>
    <row r="30" spans="1:15" s="110" customFormat="1" ht="24.95" customHeight="1" x14ac:dyDescent="0.2">
      <c r="A30" s="193">
        <v>87.88</v>
      </c>
      <c r="B30" s="204" t="s">
        <v>166</v>
      </c>
      <c r="C30" s="113">
        <v>3.7478553900626808</v>
      </c>
      <c r="D30" s="115">
        <v>5483</v>
      </c>
      <c r="E30" s="114">
        <v>5522</v>
      </c>
      <c r="F30" s="114">
        <v>5464</v>
      </c>
      <c r="G30" s="114">
        <v>5411</v>
      </c>
      <c r="H30" s="140">
        <v>5349</v>
      </c>
      <c r="I30" s="115">
        <v>134</v>
      </c>
      <c r="J30" s="116">
        <v>2.505141147878108</v>
      </c>
    </row>
    <row r="31" spans="1:15" s="110" customFormat="1" ht="24.95" customHeight="1" x14ac:dyDescent="0.2">
      <c r="A31" s="193" t="s">
        <v>167</v>
      </c>
      <c r="B31" s="199" t="s">
        <v>168</v>
      </c>
      <c r="C31" s="113">
        <v>1.6630552916327743</v>
      </c>
      <c r="D31" s="115">
        <v>2433</v>
      </c>
      <c r="E31" s="114">
        <v>2427</v>
      </c>
      <c r="F31" s="114">
        <v>2474</v>
      </c>
      <c r="G31" s="114">
        <v>2488</v>
      </c>
      <c r="H31" s="140">
        <v>2332</v>
      </c>
      <c r="I31" s="115">
        <v>101</v>
      </c>
      <c r="J31" s="116">
        <v>4.3310463121783878</v>
      </c>
    </row>
    <row r="32" spans="1:15" s="110" customFormat="1" ht="24.95" customHeight="1" x14ac:dyDescent="0.2">
      <c r="A32" s="193"/>
      <c r="B32" s="288" t="s">
        <v>224</v>
      </c>
      <c r="C32" s="113">
        <v>4.7847871111506048E-3</v>
      </c>
      <c r="D32" s="115">
        <v>7</v>
      </c>
      <c r="E32" s="114">
        <v>7</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0.55982009200462068</v>
      </c>
      <c r="D34" s="115">
        <v>819</v>
      </c>
      <c r="E34" s="114">
        <v>657</v>
      </c>
      <c r="F34" s="114">
        <v>1080</v>
      </c>
      <c r="G34" s="114">
        <v>934</v>
      </c>
      <c r="H34" s="140">
        <v>759</v>
      </c>
      <c r="I34" s="115">
        <v>60</v>
      </c>
      <c r="J34" s="116">
        <v>7.9051383399209483</v>
      </c>
    </row>
    <row r="35" spans="1:10" s="110" customFormat="1" ht="24.95" customHeight="1" x14ac:dyDescent="0.2">
      <c r="A35" s="292" t="s">
        <v>171</v>
      </c>
      <c r="B35" s="293" t="s">
        <v>172</v>
      </c>
      <c r="C35" s="113">
        <v>46.304435497652037</v>
      </c>
      <c r="D35" s="115">
        <v>67742</v>
      </c>
      <c r="E35" s="114">
        <v>68305</v>
      </c>
      <c r="F35" s="114">
        <v>68898</v>
      </c>
      <c r="G35" s="114">
        <v>68620</v>
      </c>
      <c r="H35" s="140">
        <v>68517</v>
      </c>
      <c r="I35" s="115">
        <v>-775</v>
      </c>
      <c r="J35" s="116">
        <v>-1.1311061488389742</v>
      </c>
    </row>
    <row r="36" spans="1:10" s="110" customFormat="1" ht="24.95" customHeight="1" x14ac:dyDescent="0.2">
      <c r="A36" s="294" t="s">
        <v>173</v>
      </c>
      <c r="B36" s="295" t="s">
        <v>174</v>
      </c>
      <c r="C36" s="125">
        <v>53.130959623232194</v>
      </c>
      <c r="D36" s="143">
        <v>77729</v>
      </c>
      <c r="E36" s="144">
        <v>77465</v>
      </c>
      <c r="F36" s="144">
        <v>77562</v>
      </c>
      <c r="G36" s="144">
        <v>76472</v>
      </c>
      <c r="H36" s="145">
        <v>74849</v>
      </c>
      <c r="I36" s="143">
        <v>2880</v>
      </c>
      <c r="J36" s="146">
        <v>3.8477467968843939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2020-09-25T09:51:36Z</dcterms:created>
  <dcterms:modified xsi:type="dcterms:W3CDTF">2020-09-28T08:09:44Z</dcterms:modified>
</cp:coreProperties>
</file>