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I31" i="24"/>
  <c r="K57" i="15"/>
  <c r="L57" i="15" s="1"/>
  <c r="C38" i="24"/>
  <c r="C37" i="24"/>
  <c r="C35" i="24"/>
  <c r="C34" i="24"/>
  <c r="E34" i="24" s="1"/>
  <c r="C33" i="24"/>
  <c r="C32" i="24"/>
  <c r="M32" i="24" s="1"/>
  <c r="C31" i="24"/>
  <c r="C30" i="24"/>
  <c r="C29" i="24"/>
  <c r="C28" i="24"/>
  <c r="M28" i="24" s="1"/>
  <c r="C27" i="24"/>
  <c r="C26" i="24"/>
  <c r="C25" i="24"/>
  <c r="C24" i="24"/>
  <c r="M24" i="24" s="1"/>
  <c r="C23" i="24"/>
  <c r="C22" i="24"/>
  <c r="C21" i="24"/>
  <c r="C20" i="24"/>
  <c r="C19" i="24"/>
  <c r="C18" i="24"/>
  <c r="E18" i="24" s="1"/>
  <c r="C17" i="24"/>
  <c r="C16" i="24"/>
  <c r="M16" i="24" s="1"/>
  <c r="C15" i="24"/>
  <c r="I15" i="24" s="1"/>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31" i="24"/>
  <c r="D31" i="24"/>
  <c r="J31" i="24"/>
  <c r="H31" i="24"/>
  <c r="K31" i="24"/>
  <c r="F7" i="24"/>
  <c r="D7" i="24"/>
  <c r="J7" i="24"/>
  <c r="H7" i="24"/>
  <c r="K7" i="24"/>
  <c r="F23" i="24"/>
  <c r="D23" i="24"/>
  <c r="J23" i="24"/>
  <c r="H23" i="24"/>
  <c r="K23" i="24"/>
  <c r="I37" i="24"/>
  <c r="G37" i="24"/>
  <c r="L37" i="24"/>
  <c r="M37" i="24"/>
  <c r="E37" i="24"/>
  <c r="F25" i="24"/>
  <c r="D25" i="24"/>
  <c r="J25" i="24"/>
  <c r="H25" i="24"/>
  <c r="K25" i="24"/>
  <c r="F9" i="24"/>
  <c r="D9" i="24"/>
  <c r="J9" i="24"/>
  <c r="H9" i="24"/>
  <c r="K9" i="24"/>
  <c r="F15" i="24"/>
  <c r="D15" i="24"/>
  <c r="J15" i="24"/>
  <c r="H15" i="24"/>
  <c r="K15" i="24"/>
  <c r="K34" i="24"/>
  <c r="J34" i="24"/>
  <c r="H34" i="24"/>
  <c r="F34" i="24"/>
  <c r="D34" i="24"/>
  <c r="I8" i="24"/>
  <c r="L8" i="24"/>
  <c r="G8" i="24"/>
  <c r="E8" i="24"/>
  <c r="K61" i="24"/>
  <c r="I61" i="24"/>
  <c r="J61" i="24"/>
  <c r="K16" i="24"/>
  <c r="J16" i="24"/>
  <c r="H16" i="24"/>
  <c r="F16" i="24"/>
  <c r="D16" i="24"/>
  <c r="K22" i="24"/>
  <c r="J22" i="24"/>
  <c r="H22" i="24"/>
  <c r="F22" i="24"/>
  <c r="D22" i="24"/>
  <c r="G9" i="24"/>
  <c r="M9" i="24"/>
  <c r="E9" i="24"/>
  <c r="L9" i="24"/>
  <c r="I9" i="24"/>
  <c r="I26" i="24"/>
  <c r="L26" i="24"/>
  <c r="M26" i="24"/>
  <c r="G26" i="24"/>
  <c r="M8" i="24"/>
  <c r="K26" i="24"/>
  <c r="J26" i="24"/>
  <c r="H26" i="24"/>
  <c r="F26" i="24"/>
  <c r="D26" i="24"/>
  <c r="C14" i="24"/>
  <c r="C6" i="24"/>
  <c r="G17" i="24"/>
  <c r="M17" i="24"/>
  <c r="E17" i="24"/>
  <c r="L17" i="24"/>
  <c r="I17" i="24"/>
  <c r="I20" i="24"/>
  <c r="L20" i="24"/>
  <c r="G20" i="24"/>
  <c r="E20" i="24"/>
  <c r="I30" i="24"/>
  <c r="L30" i="24"/>
  <c r="M30" i="24"/>
  <c r="G30" i="24"/>
  <c r="E30" i="24"/>
  <c r="G33" i="24"/>
  <c r="M33" i="24"/>
  <c r="E33" i="24"/>
  <c r="L33" i="24"/>
  <c r="I33" i="24"/>
  <c r="K28" i="24"/>
  <c r="J28" i="24"/>
  <c r="H28" i="24"/>
  <c r="F28" i="24"/>
  <c r="D28" i="24"/>
  <c r="G35" i="24"/>
  <c r="M35" i="24"/>
  <c r="E35" i="24"/>
  <c r="L35" i="24"/>
  <c r="I35" i="24"/>
  <c r="F17" i="24"/>
  <c r="D17" i="24"/>
  <c r="J17" i="24"/>
  <c r="H17" i="24"/>
  <c r="K17" i="24"/>
  <c r="K20" i="24"/>
  <c r="J20" i="24"/>
  <c r="H20" i="24"/>
  <c r="F20" i="24"/>
  <c r="D20" i="24"/>
  <c r="F29" i="24"/>
  <c r="D29" i="24"/>
  <c r="J29" i="24"/>
  <c r="H29" i="24"/>
  <c r="K29" i="24"/>
  <c r="K32" i="24"/>
  <c r="J32" i="24"/>
  <c r="H32" i="24"/>
  <c r="F32" i="24"/>
  <c r="D32" i="24"/>
  <c r="B45" i="24"/>
  <c r="B39" i="24"/>
  <c r="K69" i="24"/>
  <c r="I69" i="24"/>
  <c r="J69" i="24"/>
  <c r="D38" i="24"/>
  <c r="K38" i="24"/>
  <c r="J38" i="24"/>
  <c r="H38" i="24"/>
  <c r="F38" i="24"/>
  <c r="G23" i="24"/>
  <c r="M23" i="24"/>
  <c r="E23" i="24"/>
  <c r="L23" i="24"/>
  <c r="B14" i="24"/>
  <c r="B6" i="24"/>
  <c r="G15" i="24"/>
  <c r="M15" i="24"/>
  <c r="E15" i="24"/>
  <c r="L15" i="24"/>
  <c r="G21" i="24"/>
  <c r="M21" i="24"/>
  <c r="E21" i="24"/>
  <c r="L21" i="24"/>
  <c r="I21" i="24"/>
  <c r="G27" i="24"/>
  <c r="M27" i="24"/>
  <c r="E27" i="24"/>
  <c r="L27" i="24"/>
  <c r="I27" i="24"/>
  <c r="G31" i="24"/>
  <c r="M31" i="24"/>
  <c r="E31" i="24"/>
  <c r="L31" i="24"/>
  <c r="M38" i="24"/>
  <c r="E38" i="24"/>
  <c r="L38" i="24"/>
  <c r="I38" i="24"/>
  <c r="G38" i="24"/>
  <c r="M20" i="24"/>
  <c r="I41" i="24"/>
  <c r="G41" i="24"/>
  <c r="L41" i="24"/>
  <c r="M41" i="24"/>
  <c r="E41" i="24"/>
  <c r="K53" i="24"/>
  <c r="I53" i="24"/>
  <c r="J53" i="24"/>
  <c r="G29" i="24"/>
  <c r="M29" i="24"/>
  <c r="E29" i="24"/>
  <c r="L29" i="24"/>
  <c r="I29" i="24"/>
  <c r="K18" i="24"/>
  <c r="J18" i="24"/>
  <c r="H18" i="24"/>
  <c r="F18" i="24"/>
  <c r="D18" i="24"/>
  <c r="F33" i="24"/>
  <c r="D33" i="24"/>
  <c r="J33" i="24"/>
  <c r="H33" i="24"/>
  <c r="K33" i="24"/>
  <c r="H37" i="24"/>
  <c r="F37" i="24"/>
  <c r="D37" i="24"/>
  <c r="J37" i="24"/>
  <c r="K37" i="24"/>
  <c r="I18" i="24"/>
  <c r="L18" i="24"/>
  <c r="M18" i="24"/>
  <c r="G18" i="24"/>
  <c r="I34" i="24"/>
  <c r="L34" i="24"/>
  <c r="M34" i="24"/>
  <c r="G34" i="24"/>
  <c r="I23" i="24"/>
  <c r="G19" i="24"/>
  <c r="M19" i="24"/>
  <c r="E19" i="24"/>
  <c r="L19" i="24"/>
  <c r="I19" i="24"/>
  <c r="F21" i="24"/>
  <c r="D21" i="24"/>
  <c r="J21" i="24"/>
  <c r="H21" i="24"/>
  <c r="K21" i="24"/>
  <c r="K24" i="24"/>
  <c r="J24" i="24"/>
  <c r="H24" i="24"/>
  <c r="F24" i="24"/>
  <c r="D24" i="24"/>
  <c r="K30" i="24"/>
  <c r="J30" i="24"/>
  <c r="H30" i="24"/>
  <c r="F30" i="24"/>
  <c r="D30" i="24"/>
  <c r="G7" i="24"/>
  <c r="M7" i="24"/>
  <c r="E7" i="24"/>
  <c r="L7" i="24"/>
  <c r="I7" i="24"/>
  <c r="I22" i="24"/>
  <c r="L22" i="24"/>
  <c r="M22" i="24"/>
  <c r="G22" i="24"/>
  <c r="E22" i="24"/>
  <c r="G25" i="24"/>
  <c r="M25" i="24"/>
  <c r="E25" i="24"/>
  <c r="L25" i="24"/>
  <c r="I25" i="24"/>
  <c r="I28" i="24"/>
  <c r="L28" i="24"/>
  <c r="G28" i="24"/>
  <c r="E28" i="24"/>
  <c r="C45" i="24"/>
  <c r="C39" i="24"/>
  <c r="E26" i="24"/>
  <c r="J77" i="24"/>
  <c r="K58" i="24"/>
  <c r="I58" i="24"/>
  <c r="K66" i="24"/>
  <c r="I66" i="24"/>
  <c r="K74" i="24"/>
  <c r="I74" i="24"/>
  <c r="F19" i="24"/>
  <c r="D19" i="24"/>
  <c r="J19" i="24"/>
  <c r="H19" i="24"/>
  <c r="F27" i="24"/>
  <c r="D27" i="24"/>
  <c r="J27" i="24"/>
  <c r="H27" i="24"/>
  <c r="F35" i="24"/>
  <c r="D35" i="24"/>
  <c r="J35" i="24"/>
  <c r="H35" i="24"/>
  <c r="E16" i="24"/>
  <c r="E24" i="24"/>
  <c r="E32" i="24"/>
  <c r="K55" i="24"/>
  <c r="I55" i="24"/>
  <c r="K63" i="24"/>
  <c r="I63" i="24"/>
  <c r="K71" i="24"/>
  <c r="I71" i="24"/>
  <c r="G16" i="24"/>
  <c r="G24" i="24"/>
  <c r="G32" i="24"/>
  <c r="K52" i="24"/>
  <c r="I52" i="24"/>
  <c r="K60" i="24"/>
  <c r="I60" i="24"/>
  <c r="K68" i="24"/>
  <c r="I68" i="24"/>
  <c r="I43" i="24"/>
  <c r="G43" i="24"/>
  <c r="L43" i="24"/>
  <c r="K57" i="24"/>
  <c r="I57" i="24"/>
  <c r="K65" i="24"/>
  <c r="I65" i="24"/>
  <c r="K73" i="24"/>
  <c r="I73" i="24"/>
  <c r="I16" i="24"/>
  <c r="L16" i="24"/>
  <c r="I24" i="24"/>
  <c r="L24" i="24"/>
  <c r="I32" i="24"/>
  <c r="L32" i="24"/>
  <c r="K19" i="24"/>
  <c r="K27" i="24"/>
  <c r="K35"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K44" i="24"/>
  <c r="L44" i="24"/>
  <c r="E40" i="24"/>
  <c r="E42" i="24"/>
  <c r="E44" i="24"/>
  <c r="J79" i="24" l="1"/>
  <c r="K6" i="24"/>
  <c r="J6" i="24"/>
  <c r="H6" i="24"/>
  <c r="F6" i="24"/>
  <c r="D6" i="24"/>
  <c r="I6" i="24"/>
  <c r="L6" i="24"/>
  <c r="M6" i="24"/>
  <c r="G6" i="24"/>
  <c r="E6" i="24"/>
  <c r="I39" i="24"/>
  <c r="G39" i="24"/>
  <c r="L39" i="24"/>
  <c r="E39" i="24"/>
  <c r="M39" i="24"/>
  <c r="I14" i="24"/>
  <c r="L14" i="24"/>
  <c r="M14" i="24"/>
  <c r="G14" i="24"/>
  <c r="E14" i="24"/>
  <c r="I45" i="24"/>
  <c r="G45" i="24"/>
  <c r="L45" i="24"/>
  <c r="E45" i="24"/>
  <c r="M45" i="24"/>
  <c r="I77" i="24"/>
  <c r="J78" i="24" s="1"/>
  <c r="K77" i="24"/>
  <c r="H39" i="24"/>
  <c r="F39" i="24"/>
  <c r="D39" i="24"/>
  <c r="J39" i="24"/>
  <c r="K39" i="24"/>
  <c r="K14" i="24"/>
  <c r="J14" i="24"/>
  <c r="H14" i="24"/>
  <c r="F14" i="24"/>
  <c r="D14" i="24"/>
  <c r="H45" i="24"/>
  <c r="F45" i="24"/>
  <c r="D45" i="24"/>
  <c r="J45" i="24"/>
  <c r="K45" i="24"/>
  <c r="K79" i="24" l="1"/>
  <c r="K78" i="24"/>
  <c r="I78" i="24"/>
  <c r="I79" i="24"/>
  <c r="I83" i="24" l="1"/>
  <c r="I82" i="24"/>
  <c r="I81" i="24"/>
</calcChain>
</file>

<file path=xl/sharedStrings.xml><?xml version="1.0" encoding="utf-8"?>
<sst xmlns="http://schemas.openxmlformats.org/spreadsheetml/2006/main" count="1708" uniqueCount="521">
  <si>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</si>
  <si>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</si>
  <si>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</si>
  <si>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</si>
  <si>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</si>
  <si>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</si>
  <si>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</si>
  <si>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</si>
  <si>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</si>
  <si>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</si>
  <si>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</si>
  <si>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</si>
  <si>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</si>
  <si>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Hohenlohekreis (08126)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</si>
  <si>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</si>
  <si>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</si>
  <si>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</si>
  <si>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</si>
  <si>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</si>
  <si>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</si>
  <si>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</si>
  <si>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</si>
  <si>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</si>
  <si>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</si>
  <si>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</si>
  <si>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</si>
  <si>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</si>
  <si>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</si>
  <si>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</si>
  <si>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</si>
  <si>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</si>
  <si>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</si>
  <si>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</si>
  <si>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</si>
  <si>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</si>
  <si>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</si>
  <si>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</si>
  <si>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</si>
  <si>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</si>
  <si>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</si>
  <si>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</si>
  <si>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</si>
  <si>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</si>
  <si>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</si>
  <si>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</si>
  <si>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</si>
  <si>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</si>
  <si>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</si>
  <si>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</si>
  <si>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</si>
  <si>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</si>
  <si>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</si>
  <si>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</si>
  <si>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</si>
  <si>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</si>
  <si>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</si>
  <si>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</si>
  <si>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</si>
  <si>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</si>
  <si>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</si>
  <si>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</si>
  <si>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</si>
  <si>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</si>
  <si>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</si>
  <si>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</si>
  <si>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</si>
  <si>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</si>
  <si>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</si>
  <si>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</si>
  <si>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</si>
  <si>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</si>
  <si>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</si>
  <si>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</si>
  <si>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</si>
  <si>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</si>
  <si>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</si>
  <si>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</si>
  <si>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</si>
  <si>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</si>
  <si>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</si>
  <si>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</si>
  <si>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</si>
  <si>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</si>
  <si>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</si>
  <si>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</si>
  <si>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</si>
  <si>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</si>
  <si>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</si>
  <si>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</si>
  <si>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</si>
  <si>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</si>
  <si>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</si>
  <si>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Hohenlohekreis (08126);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</si>
  <si>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</si>
  <si>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</si>
  <si>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</si>
  <si>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</si>
  <si>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</si>
  <si>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</si>
  <si>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</si>
  <si>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</si>
  <si>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</si>
  <si>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</si>
  <si>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</si>
  <si>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</si>
  <si>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</si>
  <si>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</si>
  <si>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</si>
  <si>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</si>
  <si>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</si>
  <si>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</si>
  <si>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</si>
  <si>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</si>
  <si>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</si>
  <si>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</si>
  <si>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</si>
  <si>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</si>
  <si>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</si>
  <si>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</si>
  <si>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</si>
  <si>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</si>
  <si>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</si>
  <si>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</si>
  <si>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</si>
  <si>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</si>
  <si>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</si>
  <si>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</si>
  <si>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</si>
  <si>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</si>
  <si>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</si>
  <si>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</si>
  <si>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</si>
  <si>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</si>
  <si>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</si>
  <si>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</si>
  <si>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</si>
  <si>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</si>
  <si>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</si>
  <si>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</si>
  <si>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</si>
  <si>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</si>
  <si>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</si>
  <si>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</si>
  <si>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</si>
  <si>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</si>
  <si>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</si>
  <si>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</si>
  <si>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</si>
  <si>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</si>
  <si>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</si>
  <si>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</si>
  <si>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</si>
  <si>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</si>
  <si>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</si>
  <si>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</si>
  <si>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</si>
  <si>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</si>
  <si>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</si>
  <si>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</si>
  <si>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</si>
  <si>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</si>
  <si>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</si>
  <si>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</si>
  <si>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</si>
  <si>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</si>
  <si>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</si>
  <si>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</si>
  <si>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</si>
  <si>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</si>
  <si>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</si>
  <si>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</si>
  <si>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</si>
  <si>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</si>
  <si>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</si>
  <si>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</si>
  <si>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</si>
  <si>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</si>
  <si>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</si>
  <si>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</si>
  <si>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</si>
  <si>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</si>
  <si>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</si>
  <si>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</si>
  <si>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Hohenlohekreis (08126)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</si>
  <si>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</si>
  <si>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</si>
  <si>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</si>
  <si>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</si>
  <si>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</si>
  <si>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</si>
  <si>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</si>
  <si>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</si>
  <si>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</si>
  <si>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</si>
  <si>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</si>
  <si>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</si>
  <si>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</si>
  <si>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</si>
  <si>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</si>
  <si>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</si>
  <si>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</si>
  <si>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</si>
  <si>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</si>
  <si>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</si>
  <si>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</si>
  <si>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</si>
  <si>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</si>
  <si>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</si>
  <si>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</si>
  <si>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</si>
  <si>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</si>
  <si>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</si>
  <si>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</si>
  <si>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</si>
  <si>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</si>
  <si>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</si>
  <si>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</si>
  <si>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</si>
  <si>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</si>
  <si>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</si>
  <si>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</si>
  <si>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</si>
  <si>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</si>
  <si>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</si>
  <si>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</si>
  <si>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</si>
  <si>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</si>
  <si>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</si>
  <si>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</si>
  <si>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</si>
  <si>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</si>
  <si>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</si>
  <si>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</si>
  <si>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</si>
  <si>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</si>
  <si>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</si>
  <si>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</si>
  <si>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</si>
  <si>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</si>
  <si>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</si>
  <si>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</si>
  <si>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</si>
  <si>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</si>
  <si>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</si>
  <si>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</si>
  <si>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</si>
  <si>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</si>
  <si>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</si>
  <si>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</si>
  <si>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</si>
  <si>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</si>
  <si>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</si>
  <si>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</si>
  <si>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</si>
  <si>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</si>
  <si>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</si>
  <si>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</si>
  <si>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</si>
  <si>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</si>
  <si>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</si>
  <si>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</si>
  <si>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</si>
  <si>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</si>
  <si>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</si>
  <si>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</si>
  <si>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</si>
  <si>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</si>
  <si>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</si>
  <si>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</si>
  <si>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</si>
  <si>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</si>
  <si>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</si>
  <si>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</si>
  <si>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</si>
  <si>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</si>
  <si>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</si>
  <si>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</si>
  <si>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</si>
  <si>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</si>
  <si>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</si>
  <si>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</si>
  <si>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</si>
  <si>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</si>
  <si>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</si>
  <si>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</si>
  <si>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</si>
  <si>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</si>
  <si>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</si>
  <si>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</si>
  <si>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</si>
  <si>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</si>
  <si>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</si>
  <si>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</si>
  <si>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</si>
  <si>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</si>
  <si>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</si>
  <si>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</si>
  <si>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</si>
  <si>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</si>
  <si>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</si>
  <si>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</si>
  <si>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</si>
  <si>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</si>
  <si>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</si>
  <si>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</si>
  <si>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</si>
  <si>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</si>
  <si>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</si>
  <si>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</si>
  <si>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</si>
  <si>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</si>
  <si>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</si>
  <si>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</si>
  <si>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</si>
  <si>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</si>
  <si>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</si>
  <si>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</si>
  <si>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</si>
  <si>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</si>
  <si>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</si>
  <si>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</si>
  <si>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</si>
  <si>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</si>
  <si>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</si>
  <si>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</si>
  <si>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</si>
  <si>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</si>
  <si>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</si>
  <si>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</si>
  <si>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</si>
  <si>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</si>
  <si>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</si>
  <si>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</si>
  <si>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</si>
  <si>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</si>
  <si>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</si>
  <si>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</si>
  <si>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</si>
  <si>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</si>
  <si>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</si>
  <si>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</si>
  <si>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</si>
  <si>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</si>
  <si>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</si>
  <si>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</si>
  <si>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</si>
  <si>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</si>
  <si>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</si>
  <si>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</si>
  <si>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</si>
  <si>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</si>
  <si>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</si>
  <si>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</si>
  <si>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</si>
  <si>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</si>
  <si>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</si>
  <si>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</si>
  <si>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</si>
  <si>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</si>
  <si>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</si>
  <si>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</si>
  <si>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</si>
  <si>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</si>
  <si>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</si>
  <si>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</si>
  <si>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</si>
  <si>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</si>
  <si>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</si>
  <si>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</si>
  <si>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</si>
  <si>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</si>
  <si>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</si>
  <si>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</si>
  <si>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Hohenlohekreis (08126);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</si>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</sst>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{2A161443-20FC-4A87-8902-1C6D671A1937}</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9EFF-4B71-9EEA-DA6A2F485ADE}"/>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{D6B75A97-B56D-42BE-8F92-9D4B17EDF243}</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9EFF-4B71-9EEA-DA6A2F485AD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{472A0770-CF6E-4843-A9A0-201AFACD30A3}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EFF-4B71-9EEA-DA6A2F485AD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{52D71210-2718-40C1-837D-5F045041969F}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EFF-4B71-9EEA-DA6A2F485AD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0.90605948331031694</c:v>
                </c:pt>
                <c:pt idx="1">
                  <c:v>0.77822269034374059</c:v>
                </c:pt>
                <c:pt idx="2">
                  <c:v>1.1186464311118853</c:v>
                </c:pt>
                <c:pt idx="3">
                  <c:v>1.0875687030768</c:v>
                </c:pt>
              </c:numCache>
            </c:numRef>
          </c:val>
          <c:extLst>
            <c:ext xmlns:c16="http://schemas.microsoft.com/office/drawing/2014/chart" uri="{C3380CC4-5D6E-409C-BE32-E72D297353CC}">
              <c16:uniqueId val="{00000004-9EFF-4B71-9EEA-DA6A2F485AD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{16231549-8130-4996-86E5-D675C1BF029F}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EFF-4B71-9EEA-DA6A2F485AD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{94654A14-8167-4466-9EC3-6A796869CD52}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EFF-4B71-9EEA-DA6A2F485AD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{A4FA1B01-0E5D-4F34-A2E9-B253E2CC57EE}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EFF-4B71-9EEA-DA6A2F485AD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{BA804490-992A-410C-90E8-4302791EEFBE}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EFF-4B71-9EEA-DA6A2F485A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EFF-4B71-9EEA-DA6A2F485AD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EFF-4B71-9EEA-DA6A2F485AD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{7E80D13D-99EA-486E-9071-485BE2B5ACD4}</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46BC-4895-9AEE-223794C77C66}"/>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{958CF3D2-8F96-4117-89A8-584C2F6177B4}</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46BC-4895-9AEE-223794C77C6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{F4CEEE97-BDE7-41FE-BC69-507C3AA0E938}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6BC-4895-9AEE-223794C77C6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{E48A9324-F6A7-4B6B-A6D4-F8D8A7FA75E0}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6BC-4895-9AEE-223794C77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-1.7082429501084599</c:v>
                </c:pt>
                <c:pt idx="1">
                  <c:v>-2.6975865719528453</c:v>
                </c:pt>
                <c:pt idx="2">
                  <c:v>-2.7637010795899166</c:v>
                </c:pt>
                <c:pt idx="3">
                  <c:v>-2.8655893304673015</c:v>
                </c:pt>
              </c:numCache>
            </c:numRef>
          </c:val>
          <c:extLst>
            <c:ext xmlns:c16="http://schemas.microsoft.com/office/drawing/2014/chart" uri="{C3380CC4-5D6E-409C-BE32-E72D297353CC}">
              <c16:uniqueId val="{00000004-46BC-4895-9AEE-223794C77C6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{24DDE49E-A54E-4040-900A-A3B7F45B2716}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6BC-4895-9AEE-223794C77C6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{47F1C7AC-D53C-45AD-A94A-C8AFF8EF1588}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6BC-4895-9AEE-223794C77C6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{BA1E652B-A824-4202-9D33-9A3764614402}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6BC-4895-9AEE-223794C77C6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{35B731A3-D327-46F4-A3FD-F2229B5CB3F0}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6BC-4895-9AEE-223794C77C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6BC-4895-9AEE-223794C77C6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6BC-4895-9AEE-223794C77C6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{0394AB7F-DA1E-4399-AC8B-E667B3DAFF2D}</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C141-4253-ADE9-167C3F862F0C}"/>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{CFCAF70B-3283-4B0B-B862-A8314C8DF971}</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C141-4253-ADE9-167C3F862F0C}"/>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{A0F1A369-7E62-43B8-9BFF-3A24E1876E49}</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C141-4253-ADE9-167C3F862F0C}"/>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{ABD00858-D2D4-40E7-84B4-B6EEBB98786D}</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C141-4253-ADE9-167C3F862F0C}"/>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{27F71893-FF66-4EF2-B9BB-B00221E3AB52}</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C141-4253-ADE9-167C3F862F0C}"/>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{A0A6E619-48FD-4618-BCD9-D5AD795BA01F}</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C141-4253-ADE9-167C3F862F0C}"/>
                </c:ext>
              </c:extLst>
            </c:dLbl>
            <c:dLbl>
              <c:idx val="6"/>
              <c:tx>
                <c:strRef>
                  <c:f>Daten_Diagramme!$D$20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{E4071E4E-EF14-4484-A336-0CA1CEE8DEB4}</c15:txfldGUID>
                      <c15:f>Daten_Diagramme!$D$20</c15:f>
                      <c15:dlblFieldTableCache>
                        <c:ptCount val="1"/>
                        <c:pt idx="0">
                          <c:v>-4.0</c:v>
                        </c:pt>
                      </c15:dlblFieldTableCache>
                    </c15:dlblFTEntry>
                  </c15:dlblFieldTable>
                  <c15:showDataLabelsRange val="0"/>
                </c:ext>
                <c:ext xmlns:c16="http://schemas.microsoft.com/office/drawing/2014/chart" uri="{C3380CC4-5D6E-409C-BE32-E72D297353CC}">
                  <c16:uniqueId val="{00000006-C141-4253-ADE9-167C3F862F0C}"/>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{31230C92-9A2F-4389-B85D-A0C8EAFB2C39}</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C141-4253-ADE9-167C3F862F0C}"/>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{5868108B-11C0-43F9-9787-FF13990C201B}</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C141-4253-ADE9-167C3F862F0C}"/>
                </c:ext>
              </c:extLst>
            </c:dLbl>
            <c:dLbl>
              <c:idx val="9"/>
              <c:tx>
                <c:strRef>
                  <c:f>Daten_Diagramme!$D$23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{D54F4CA2-AB59-4F75-B654-ED33DF6F8EE2}</c15:txfldGUID>
                      <c15:f>Daten_Diagramme!$D$23</c15:f>
                      <c15:dlblFieldTableCache>
                        <c:ptCount val="1"/>
                        <c:pt idx="0">
                          <c:v>0.6</c:v>
                        </c:pt>
                      </c15:dlblFieldTableCache>
                    </c15:dlblFTEntry>
                  </c15:dlblFieldTable>
                  <c15:showDataLabelsRange val="0"/>
                </c:ext>
                <c:ext xmlns:c16="http://schemas.microsoft.com/office/drawing/2014/chart" uri="{C3380CC4-5D6E-409C-BE32-E72D297353CC}">
                  <c16:uniqueId val="{00000009-C141-4253-ADE9-167C3F862F0C}"/>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{04FE83DF-19AB-4777-B892-DE884DEB31ED}</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C141-4253-ADE9-167C3F862F0C}"/>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{F037AA43-8E9C-4C6F-B181-D7FAD9367371}</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C141-4253-ADE9-167C3F862F0C}"/>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{6A12B7E9-D517-4B1E-A3A1-C6900C4D5C61}</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C141-4253-ADE9-167C3F862F0C}"/>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{86C60F11-F38C-4619-9134-A2EA0D993EF5}</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C141-4253-ADE9-167C3F862F0C}"/>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{C205E6B1-AA57-42EA-9AFD-6AF7E6BEC245}</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C141-4253-ADE9-167C3F862F0C}"/>
                </c:ext>
              </c:extLst>
            </c:dLbl>
            <c:dLbl>
              <c:idx val="15"/>
              <c:tx>
                <c:strRef>
                  <c:f>Daten_Diagramme!$D$29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{F4AEC093-76DE-4B7B-A189-E1D491AFD504}</c15:txfldGUID>
                      <c15:f>Daten_Diagramme!$D$29</c15:f>
                      <c15:dlblFieldTableCache>
                        <c:ptCount val="1"/>
                        <c:pt idx="0">
                          <c:v>6.7</c:v>
                        </c:pt>
                      </c15:dlblFieldTableCache>
                    </c15:dlblFTEntry>
                  </c15:dlblFieldTable>
                  <c15:showDataLabelsRange val="0"/>
                </c:ext>
                <c:ext xmlns:c16="http://schemas.microsoft.com/office/drawing/2014/chart" uri="{C3380CC4-5D6E-409C-BE32-E72D297353CC}">
                  <c16:uniqueId val="{0000000F-C141-4253-ADE9-167C3F862F0C}"/>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{0E1B765B-37F3-42DF-88B4-7CBC515D9641}</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C141-4253-ADE9-167C3F862F0C}"/>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{906C51F9-3E9A-47BC-9628-847B93305A02}</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C141-4253-ADE9-167C3F862F0C}"/>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{0D03E54D-14E4-4A19-959E-D63515FFBD57}</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C141-4253-ADE9-167C3F862F0C}"/>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{B9798642-8CA2-4D3C-8AD8-38AA9E9391E7}</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C141-4253-ADE9-167C3F862F0C}"/>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{B59FB945-FACB-4DC4-9E8E-7E5C32F3981F}</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C141-4253-ADE9-167C3F862F0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{5E529FDB-2912-4207-AB9C-3E684E6A4CAA}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141-4253-ADE9-167C3F862F0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{43A453FB-8B15-486F-9CD0-E817A82BC3C1}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141-4253-ADE9-167C3F862F0C}"/>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{15531E03-E048-4260-BD2B-4AEFA165EE1A}</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C141-4253-ADE9-167C3F862F0C}"/>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{25DEB85C-AA93-433D-85FC-84B89A33975D}</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C141-4253-ADE9-167C3F862F0C}"/>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{650ACEFA-E40E-4546-B8C4-D08C54B1B019}</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C141-4253-ADE9-167C3F862F0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{631B2688-D783-41BE-B89E-9551E8147738}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141-4253-ADE9-167C3F862F0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{CD1F3951-345A-43AB-90B4-0B2D8F67169F}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141-4253-ADE9-167C3F862F0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{123C7BC0-351B-4815-AE60-E6D813E0DA1C}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141-4253-ADE9-167C3F862F0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{4ACF38ED-8034-406C-8F9E-1762E9CF1E65}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141-4253-ADE9-167C3F862F0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{ECFBF04F-FECF-4C20-943B-CC6AD2451BF1}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141-4253-ADE9-167C3F862F0C}"/>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{6C9FB66C-1DDC-4F39-BDCF-CDA44AED42FF}</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C141-4253-ADE9-167C3F862F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0.90605948331031694</c:v>
                </c:pt>
                <c:pt idx="1">
                  <c:v>0.93808630393996251</c:v>
                </c:pt>
                <c:pt idx="2">
                  <c:v>2.4390243902439024</c:v>
                </c:pt>
                <c:pt idx="3">
                  <c:v>0.55546675191815853</c:v>
                </c:pt>
                <c:pt idx="4">
                  <c:v>-1.5818431911966988</c:v>
                </c:pt>
                <c:pt idx="5">
                  <c:v>1.3504356243949662</c:v>
                </c:pt>
                <c:pt idx="6">
                  <c:v>-4.0206185567010309</c:v>
                </c:pt>
                <c:pt idx="7">
                  <c:v>1.8922852983988354</c:v>
                </c:pt>
                <c:pt idx="8">
                  <c:v>0.36913990402362495</c:v>
                </c:pt>
                <c:pt idx="9">
                  <c:v>0.58543724844493228</c:v>
                </c:pt>
                <c:pt idx="10">
                  <c:v>0.97891566265060237</c:v>
                </c:pt>
                <c:pt idx="11">
                  <c:v>4.4609665427509295</c:v>
                </c:pt>
                <c:pt idx="12">
                  <c:v>1.7598343685300206</c:v>
                </c:pt>
                <c:pt idx="13">
                  <c:v>2.4636765634870499</c:v>
                </c:pt>
                <c:pt idx="14">
                  <c:v>-0.74706510138740667</c:v>
                </c:pt>
                <c:pt idx="15">
                  <c:v>6.666666666666667</c:v>
                </c:pt>
                <c:pt idx="16">
                  <c:v>2.0491803278688523</c:v>
                </c:pt>
                <c:pt idx="17">
                  <c:v>0.7376185458377239</c:v>
                </c:pt>
                <c:pt idx="18">
                  <c:v>-1.8044237485448196</c:v>
                </c:pt>
                <c:pt idx="19">
                  <c:v>4.0989660265878873</c:v>
                </c:pt>
                <c:pt idx="20">
                  <c:v>0.26809651474530832</c:v>
                </c:pt>
                <c:pt idx="21">
                  <c:v>0</c:v>
                </c:pt>
                <c:pt idx="23">
                  <c:v>0.93808630393996251</c:v>
                </c:pt>
                <c:pt idx="24">
                  <c:v>0.71572830670020904</c:v>
                </c:pt>
                <c:pt idx="25">
                  <c:v>1.0809222127881914</c:v>
                </c:pt>
              </c:numCache>
            </c:numRef>
          </c:val>
          <c:extLst>
            <c:ext xmlns:c16="http://schemas.microsoft.com/office/drawing/2014/chart" uri="{C3380CC4-5D6E-409C-BE32-E72D297353CC}">
              <c16:uniqueId val="{00000020-C141-4253-ADE9-167C3F862F0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{02F64364-F67B-4678-A24C-89DC5D84C428}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141-4253-ADE9-167C3F862F0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{B5616E2F-9EE7-4BB0-9966-660060EFC86A}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141-4253-ADE9-167C3F862F0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{1363D843-6F9C-4B7E-87F7-2D20AF011D1F}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141-4253-ADE9-167C3F862F0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{D35BB746-C16F-449A-9168-880E6CADF92C}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141-4253-ADE9-167C3F862F0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{802342C9-7BC1-4FDE-AFD5-1A5F5602FAA1}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141-4253-ADE9-167C3F862F0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{33E37510-93C4-42F8-A746-A7011EF29181}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141-4253-ADE9-167C3F862F0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{B165AF17-C99D-4F50-BE5E-0DF87C461679}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141-4253-ADE9-167C3F862F0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{08C0C629-F37E-4CC2-9951-C05FA495EE02}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141-4253-ADE9-167C3F862F0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{07E1AC6C-F92D-4D1E-B7B6-07CB39CBA7DD}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141-4253-ADE9-167C3F862F0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{D9268056-8286-4B56-95D3-2F42DAEACC1A}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141-4253-ADE9-167C3F862F0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{A2373A92-3729-4707-BA8A-CB94F1DE6050}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141-4253-ADE9-167C3F862F0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{591CE783-B869-4A1E-9A61-D2883FE29103}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141-4253-ADE9-167C3F862F0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{DDC7E460-09A4-48E7-A6A7-797782B40CB2}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141-4253-ADE9-167C3F862F0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{75F43C8F-E425-49D8-93F4-A3D87BFE1618}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141-4253-ADE9-167C3F862F0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{3DF2222B-F77B-4CC0-AAA7-108F31E8924A}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141-4253-ADE9-167C3F862F0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{26AA04D3-717A-4B3D-9E09-AC51017BA63D}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141-4253-ADE9-167C3F862F0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{46A2FD60-167C-481D-AA9B-8555CC0EF3EB}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141-4253-ADE9-167C3F862F0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{F97D3D2D-A7EB-48B1-BDC5-4431FB823C13}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141-4253-ADE9-167C3F862F0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{41BAA363-3B8A-4FBD-96F1-2050E483F47F}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141-4253-ADE9-167C3F862F0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{CAE4A3AC-2382-47E8-8509-14689A5F0E37}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141-4253-ADE9-167C3F862F0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{F8B64689-8803-41DE-AF71-9690786E1BFA}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141-4253-ADE9-167C3F862F0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{A48E3AD7-A75B-4EA5-A950-65FCDEDD7230}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141-4253-ADE9-167C3F862F0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{F9B2341D-AADF-4990-B5DF-685A55C3F037}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141-4253-ADE9-167C3F862F0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{CFD89438-081C-4A85-A71F-B09125D7E1E4}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141-4253-ADE9-167C3F862F0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{2204D675-777D-4500-AFDD-162A18B8D4F3}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141-4253-ADE9-167C3F862F0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{779BEDC2-0B22-4031-9EF1-EC9D1A18D0CF}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141-4253-ADE9-167C3F862F0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{E0EE9E01-7089-4A6E-8AD9-5D9D5E540187}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141-4253-ADE9-167C3F862F0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{B5419393-2BC0-4286-9353-982C38EDD6EF}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141-4253-ADE9-167C3F862F0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{0DF05FD7-2FF1-4D29-9928-0547532EBE10}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141-4253-ADE9-167C3F862F0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{53D33BDE-869F-494D-9820-1B6B1DBDAAA4}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141-4253-ADE9-167C3F862F0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{E2837E72-20EC-41F8-B2BE-B6837EB6CE79}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141-4253-ADE9-167C3F862F0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{77212117-A1F2-44FA-A9E2-B0777AD1FD10}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141-4253-ADE9-167C3F862F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141-4253-ADE9-167C3F862F0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141-4253-ADE9-167C3F862F0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{936F1CFA-D11C-4770-9AAB-6CD380668C78}</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B78C-43B4-875D-A8B3C0970854}"/>
                </c:ext>
              </c:extLst>
            </c:dLbl>
            <c:dLbl>
              <c:idx val="1"/>
              <c:tx>
                <c:strRef>
                  <c:f>Daten_Diagramme!$E$15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{5EAEBF23-743D-483E-848F-3B6358FC514C}</c15:txfldGUID>
                      <c15:f>Daten_Diagramme!$E$15</c15:f>
                      <c15:dlblFieldTableCache>
                        <c:ptCount val="1"/>
                        <c:pt idx="0">
                          <c:v>1.7</c:v>
                        </c:pt>
                      </c15:dlblFieldTableCache>
                    </c15:dlblFTEntry>
                  </c15:dlblFieldTable>
                  <c15:showDataLabelsRange val="0"/>
                </c:ext>
                <c:ext xmlns:c16="http://schemas.microsoft.com/office/drawing/2014/chart" uri="{C3380CC4-5D6E-409C-BE32-E72D297353CC}">
                  <c16:uniqueId val="{00000001-B78C-43B4-875D-A8B3C0970854}"/>
                </c:ext>
              </c:extLst>
            </c:dLbl>
            <c:dLbl>
              <c:idx val="2"/>
              <c:tx>
                <c:strRef>
                  <c:f>Daten_Diagramme!$E$16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{06C30F63-88DD-473B-A3BB-A363E018EE38}</c15:txfldGUID>
                      <c15:f>Daten_Diagramme!$E$16</c15:f>
                      <c15:dlblFieldTableCache>
                        <c:ptCount val="1"/>
                        <c:pt idx="0">
                          <c:v>1.1</c:v>
                        </c:pt>
                      </c15:dlblFieldTableCache>
                    </c15:dlblFTEntry>
                  </c15:dlblFieldTable>
                  <c15:showDataLabelsRange val="0"/>
                </c:ext>
                <c:ext xmlns:c16="http://schemas.microsoft.com/office/drawing/2014/chart" uri="{C3380CC4-5D6E-409C-BE32-E72D297353CC}">
                  <c16:uniqueId val="{00000002-B78C-43B4-875D-A8B3C0970854}"/>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{A9F13AB5-F58A-46F8-9B2D-BDAD1E5CE67E}</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B78C-43B4-875D-A8B3C0970854}"/>
                </c:ext>
              </c:extLst>
            </c:dLbl>
            <c:dLbl>
              <c:idx val="4"/>
              <c:tx>
                <c:strRef>
                  <c:f>Daten_Diagramme!$E$18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{661CA8FD-24B6-4A0E-91DB-BFDE439FD9D8}</c15:txfldGUID>
                      <c15:f>Daten_Diagramme!$E$18</c15:f>
                      <c15:dlblFieldTableCache>
                        <c:ptCount val="1"/>
                        <c:pt idx="0">
                          <c:v>2.7</c:v>
                        </c:pt>
                      </c15:dlblFieldTableCache>
                    </c15:dlblFTEntry>
                  </c15:dlblFieldTable>
                  <c15:showDataLabelsRange val="0"/>
                </c:ext>
                <c:ext xmlns:c16="http://schemas.microsoft.com/office/drawing/2014/chart" uri="{C3380CC4-5D6E-409C-BE32-E72D297353CC}">
                  <c16:uniqueId val="{00000004-B78C-43B4-875D-A8B3C0970854}"/>
                </c:ext>
              </c:extLst>
            </c:dLbl>
            <c:dLbl>
              <c:idx val="5"/>
              <c:tx>
                <c:strRef>
                  <c:f>Daten_Diagramme!$E$19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{810D773E-CFDA-4DC9-BF7F-1912F216B006}</c15:txfldGUID>
                      <c15:f>Daten_Diagramme!$E$19</c15:f>
                      <c15:dlblFieldTableCache>
                        <c:ptCount val="1"/>
                        <c:pt idx="0">
                          <c:v>-13.1</c:v>
                        </c:pt>
                      </c15:dlblFieldTableCache>
                    </c15:dlblFTEntry>
                  </c15:dlblFieldTable>
                  <c15:showDataLabelsRange val="0"/>
                </c:ext>
                <c:ext xmlns:c16="http://schemas.microsoft.com/office/drawing/2014/chart" uri="{C3380CC4-5D6E-409C-BE32-E72D297353CC}">
                  <c16:uniqueId val="{00000005-B78C-43B4-875D-A8B3C0970854}"/>
                </c:ext>
              </c:extLst>
            </c:dLbl>
            <c:dLbl>
              <c:idx val="6"/>
              <c:tx>
                <c:strRef>
                  <c:f>Daten_Diagramme!$E$20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{D2629934-C9BB-445B-B217-656C4B33728B}</c15:txfldGUID>
                      <c15:f>Daten_Diagramme!$E$20</c15:f>
                      <c15:dlblFieldTableCache>
                        <c:ptCount val="1"/>
                        <c:pt idx="0">
                          <c:v>5.1</c:v>
                        </c:pt>
                      </c15:dlblFieldTableCache>
                    </c15:dlblFTEntry>
                  </c15:dlblFieldTable>
                  <c15:showDataLabelsRange val="0"/>
                </c:ext>
                <c:ext xmlns:c16="http://schemas.microsoft.com/office/drawing/2014/chart" uri="{C3380CC4-5D6E-409C-BE32-E72D297353CC}">
                  <c16:uniqueId val="{00000006-B78C-43B4-875D-A8B3C0970854}"/>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{5318820A-DEDE-4C76-8A3E-379072360154}</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B78C-43B4-875D-A8B3C0970854}"/>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{BF9870A4-BE7A-401C-B2D0-0E6B635498EC}</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B78C-43B4-875D-A8B3C0970854}"/>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{5CBAF411-6CCF-4A13-A2C2-702EEE3F2D83}</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B78C-43B4-875D-A8B3C0970854}"/>
                </c:ext>
              </c:extLst>
            </c:dLbl>
            <c:dLbl>
              <c:idx val="10"/>
              <c:tx>
                <c:strRef>
                  <c:f>Daten_Diagramme!$E$24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{D7072831-9594-4229-8B8B-D1F7C72A6CD1}</c15:txfldGUID>
                      <c15:f>Daten_Diagramme!$E$24</c15:f>
                      <c15:dlblFieldTableCache>
                        <c:ptCount val="1"/>
                        <c:pt idx="0">
                          <c:v>-3.8</c:v>
                        </c:pt>
                      </c15:dlblFieldTableCache>
                    </c15:dlblFTEntry>
                  </c15:dlblFieldTable>
                  <c15:showDataLabelsRange val="0"/>
                </c:ext>
                <c:ext xmlns:c16="http://schemas.microsoft.com/office/drawing/2014/chart" uri="{C3380CC4-5D6E-409C-BE32-E72D297353CC}">
                  <c16:uniqueId val="{0000000A-B78C-43B4-875D-A8B3C0970854}"/>
                </c:ext>
              </c:extLst>
            </c:dLbl>
            <c:dLbl>
              <c:idx val="11"/>
              <c:tx>
                <c:strRef>
                  <c:f>Daten_Diagramme!$E$25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{0C26F925-31AD-4503-B336-C6C373E1E75C}</c15:txfldGUID>
                      <c15:f>Daten_Diagramme!$E$25</c15:f>
                      <c15:dlblFieldTableCache>
                        <c:ptCount val="1"/>
                        <c:pt idx="0">
                          <c:v>1.5</c:v>
                        </c:pt>
                      </c15:dlblFieldTableCache>
                    </c15:dlblFTEntry>
                  </c15:dlblFieldTable>
                  <c15:showDataLabelsRange val="0"/>
                </c:ext>
                <c:ext xmlns:c16="http://schemas.microsoft.com/office/drawing/2014/chart" uri="{C3380CC4-5D6E-409C-BE32-E72D297353CC}">
                  <c16:uniqueId val="{0000000B-B78C-43B4-875D-A8B3C0970854}"/>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{8565C8A2-255E-435C-94E4-F8B5C6AF18B1}</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B78C-43B4-875D-A8B3C0970854}"/>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{9D96C362-4831-462C-836C-8871FDE0A33D}</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B78C-43B4-875D-A8B3C0970854}"/>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{644DF7C0-BDCC-4EFB-8A4B-26A5DDED281E}</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B78C-43B4-875D-A8B3C0970854}"/>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{9A5A9549-E0DC-4CCE-885F-3780ADC783D5}</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B78C-43B4-875D-A8B3C0970854}"/>
                </c:ext>
              </c:extLst>
            </c:dLbl>
            <c:dLbl>
              <c:idx val="16"/>
              <c:tx>
                <c:strRef>
                  <c:f>Daten_Diagramme!$E$30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{3EC90FA6-DDF4-41AC-A7CF-01AAA358E2C6}</c15:txfldGUID>
                      <c15:f>Daten_Diagramme!$E$30</c15:f>
                      <c15:dlblFieldTableCache>
                        <c:ptCount val="1"/>
                        <c:pt idx="0">
                          <c:v>7.1</c:v>
                        </c:pt>
                      </c15:dlblFieldTableCache>
                    </c15:dlblFTEntry>
                  </c15:dlblFieldTable>
                  <c15:showDataLabelsRange val="0"/>
                </c:ext>
                <c:ext xmlns:c16="http://schemas.microsoft.com/office/drawing/2014/chart" uri="{C3380CC4-5D6E-409C-BE32-E72D297353CC}">
                  <c16:uniqueId val="{00000010-B78C-43B4-875D-A8B3C0970854}"/>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{6461441A-9478-4D28-94A5-B5C630DC4BCD}</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B78C-43B4-875D-A8B3C0970854}"/>
                </c:ext>
              </c:extLst>
            </c:dLbl>
            <c:dLbl>
              <c:idx val="18"/>
              <c:tx>
                <c:strRef>
                  <c:f>Daten_Diagramme!$E$32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{CD428C2D-D6A8-462A-95B4-FDE971B3DD58}</c15:txfldGUID>
                      <c15:f>Daten_Diagramme!$E$32</c15:f>
                      <c15:dlblFieldTableCache>
                        <c:ptCount val="1"/>
                        <c:pt idx="0">
                          <c:v>-3.1</c:v>
                        </c:pt>
                      </c15:dlblFieldTableCache>
                    </c15:dlblFTEntry>
                  </c15:dlblFieldTable>
                  <c15:showDataLabelsRange val="0"/>
                </c:ext>
                <c:ext xmlns:c16="http://schemas.microsoft.com/office/drawing/2014/chart" uri="{C3380CC4-5D6E-409C-BE32-E72D297353CC}">
                  <c16:uniqueId val="{00000012-B78C-43B4-875D-A8B3C0970854}"/>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{13BEC672-871A-4BEB-A4ED-64BE6D220872}</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B78C-43B4-875D-A8B3C0970854}"/>
                </c:ext>
              </c:extLst>
            </c:dLbl>
            <c:dLbl>
              <c:idx val="20"/>
              <c:tx>
                <c:strRef>
                  <c:f>Daten_Diagramme!$E$34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{B4CED96A-4A9E-4A3D-8A31-8F9B142A2209}</c15:txfldGUID>
                      <c15:f>Daten_Diagramme!$E$34</c15:f>
                      <c15:dlblFieldTableCache>
                        <c:ptCount val="1"/>
                        <c:pt idx="0">
                          <c:v>-5.2</c:v>
                        </c:pt>
                      </c15:dlblFieldTableCache>
                    </c15:dlblFTEntry>
                  </c15:dlblFieldTable>
                  <c15:showDataLabelsRange val="0"/>
                </c:ext>
                <c:ext xmlns:c16="http://schemas.microsoft.com/office/drawing/2014/chart" uri="{C3380CC4-5D6E-409C-BE32-E72D297353CC}">
                  <c16:uniqueId val="{00000014-B78C-43B4-875D-A8B3C097085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{56772F30-4237-48D4-9B02-E0F505925058}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78C-43B4-875D-A8B3C097085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{C8489FE2-35C3-4D21-B294-69C5FE60A4B5}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78C-43B4-875D-A8B3C0970854}"/>
                </c:ext>
              </c:extLst>
            </c:dLbl>
            <c:dLbl>
              <c:idx val="23"/>
              <c:tx>
                <c:strRef>
                  <c:f>Daten_Diagramme!$E$37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{CD03AC72-E38C-4B33-BB0C-8AD9115DE17B}</c15:txfldGUID>
                      <c15:f>Daten_Diagramme!$E$37</c15:f>
                      <c15:dlblFieldTableCache>
                        <c:ptCount val="1"/>
                        <c:pt idx="0">
                          <c:v>1.7</c:v>
                        </c:pt>
                      </c15:dlblFieldTableCache>
                    </c15:dlblFTEntry>
                  </c15:dlblFieldTable>
                  <c15:showDataLabelsRange val="0"/>
                </c:ext>
                <c:ext xmlns:c16="http://schemas.microsoft.com/office/drawing/2014/chart" uri="{C3380CC4-5D6E-409C-BE32-E72D297353CC}">
                  <c16:uniqueId val="{00000017-B78C-43B4-875D-A8B3C0970854}"/>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{E664B82B-4E02-4E45-A617-2DA6F79B4C78}</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B78C-43B4-875D-A8B3C0970854}"/>
                </c:ext>
              </c:extLst>
            </c:dLbl>
            <c:dLbl>
              <c:idx val="25"/>
              <c:tx>
                <c:strRef>
                  <c:f>Daten_Diagramme!$E$39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{24D5E833-B1BD-4FC5-AB3A-2074E764A475}</c15:txfldGUID>
                      <c15:f>Daten_Diagramme!$E$39</c15:f>
                      <c15:dlblFieldTableCache>
                        <c:ptCount val="1"/>
                        <c:pt idx="0">
                          <c:v>-1.0</c:v>
                        </c:pt>
                      </c15:dlblFieldTableCache>
                    </c15:dlblFTEntry>
                  </c15:dlblFieldTable>
                  <c15:showDataLabelsRange val="0"/>
                </c:ext>
                <c:ext xmlns:c16="http://schemas.microsoft.com/office/drawing/2014/chart" uri="{C3380CC4-5D6E-409C-BE32-E72D297353CC}">
                  <c16:uniqueId val="{00000019-B78C-43B4-875D-A8B3C097085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{31D562D2-9081-4063-A89C-0536154BD798}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78C-43B4-875D-A8B3C097085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{30219BBE-6A9B-4594-A069-D51DA7EC2752}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78C-43B4-875D-A8B3C097085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{B130A7D1-A576-4FAF-9DF2-871984BAB40A}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78C-43B4-875D-A8B3C097085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{36C55622-D668-4922-95B6-78E54E0EBAE5}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78C-43B4-875D-A8B3C097085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{FA79292F-B06B-4713-A024-8C706200B8FC}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78C-43B4-875D-A8B3C0970854}"/>
                </c:ext>
              </c:extLst>
            </c:dLbl>
            <c:dLbl>
              <c:idx val="31"/>
              <c:tx>
                <c:strRef>
                  <c:f>Daten_Diagramme!$E$45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{E15141F1-8BF6-49B2-8EDD-7715652CE18A}</c15:txfldGUID>
                      <c15:f>Daten_Diagramme!$E$45</c15:f>
                      <c15:dlblFieldTableCache>
                        <c:ptCount val="1"/>
                        <c:pt idx="0">
                          <c:v>-1.0</c:v>
                        </c:pt>
                      </c15:dlblFieldTableCache>
                    </c15:dlblFTEntry>
                  </c15:dlblFieldTable>
                  <c15:showDataLabelsRange val="0"/>
                </c:ext>
                <c:ext xmlns:c16="http://schemas.microsoft.com/office/drawing/2014/chart" uri="{C3380CC4-5D6E-409C-BE32-E72D297353CC}">
                  <c16:uniqueId val="{0000001F-B78C-43B4-875D-A8B3C0970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-1.7082429501084599</c:v>
                </c:pt>
                <c:pt idx="1">
                  <c:v>1.6759776536312849</c:v>
                </c:pt>
                <c:pt idx="2">
                  <c:v>1.0638297872340425</c:v>
                </c:pt>
                <c:pt idx="3">
                  <c:v>-6.5295629820051415</c:v>
                </c:pt>
                <c:pt idx="4">
                  <c:v>2.6978417266187051</c:v>
                </c:pt>
                <c:pt idx="5">
                  <c:v>-13.054607508532424</c:v>
                </c:pt>
                <c:pt idx="6">
                  <c:v>5.0691244239631335</c:v>
                </c:pt>
                <c:pt idx="7">
                  <c:v>1.7612524461839529</c:v>
                </c:pt>
                <c:pt idx="8">
                  <c:v>0.52854122621564481</c:v>
                </c:pt>
                <c:pt idx="9">
                  <c:v>-3.5222052067381315</c:v>
                </c:pt>
                <c:pt idx="10">
                  <c:v>-3.7720033528918693</c:v>
                </c:pt>
                <c:pt idx="11">
                  <c:v>1.4705882352941178</c:v>
                </c:pt>
                <c:pt idx="12">
                  <c:v>-2.1897810218978102</c:v>
                </c:pt>
                <c:pt idx="13">
                  <c:v>0.49504950495049505</c:v>
                </c:pt>
                <c:pt idx="14">
                  <c:v>-1.7307692307692308</c:v>
                </c:pt>
                <c:pt idx="15">
                  <c:v>12.5</c:v>
                </c:pt>
                <c:pt idx="16">
                  <c:v>7.1278825995807127</c:v>
                </c:pt>
                <c:pt idx="17">
                  <c:v>6.5359477124183005</c:v>
                </c:pt>
                <c:pt idx="18">
                  <c:v>-3.1007751937984498</c:v>
                </c:pt>
                <c:pt idx="19">
                  <c:v>3.9603960396039604</c:v>
                </c:pt>
                <c:pt idx="20">
                  <c:v>-5.1776649746192893</c:v>
                </c:pt>
                <c:pt idx="21">
                  <c:v>0</c:v>
                </c:pt>
                <c:pt idx="23">
                  <c:v>1.6759776536312849</c:v>
                </c:pt>
                <c:pt idx="24">
                  <c:v>-4.5882352941176467</c:v>
                </c:pt>
                <c:pt idx="25">
                  <c:v>-0.95635115252574787</c:v>
                </c:pt>
              </c:numCache>
            </c:numRef>
          </c:val>
          <c:extLst>
            <c:ext xmlns:c16="http://schemas.microsoft.com/office/drawing/2014/chart" uri="{C3380CC4-5D6E-409C-BE32-E72D297353CC}">
              <c16:uniqueId val="{00000020-B78C-43B4-875D-A8B3C097085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{D38CE51A-C71E-4AF3-B226-610941F6307B}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78C-43B4-875D-A8B3C097085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{D65BD796-7AA1-4B57-84FA-5C57A53C6E5E}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78C-43B4-875D-A8B3C097085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{7781C7EE-0F8B-45F6-BC5F-B0E00CBC0AD4}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78C-43B4-875D-A8B3C097085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{CC878A87-B46B-489A-B23D-B65BAC7EE07F}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78C-43B4-875D-A8B3C097085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{2BE2D1CE-D3BD-4871-9D7A-E8C7E13E3FAA}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78C-43B4-875D-A8B3C097085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{F0430643-CFE7-43B1-98F1-2FD109878FBF}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78C-43B4-875D-A8B3C097085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{C35C2248-4083-468F-A2F5-A69FE05401A2}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78C-43B4-875D-A8B3C097085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{E2D14301-2E9D-4257-8FFB-B63CABDEC36D}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78C-43B4-875D-A8B3C097085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{F02711A1-5DAD-493D-B6BE-280BBDC0F335}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78C-43B4-875D-A8B3C097085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{70A9D846-9FD5-4B67-87D5-AFB4CE579F27}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78C-43B4-875D-A8B3C097085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{1A3BAF88-1B48-4E3C-9FA6-D40ACD5A8224}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78C-43B4-875D-A8B3C097085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{BB67913A-FEA1-473C-99CF-4827967F1D30}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78C-43B4-875D-A8B3C097085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{5EE03FF7-9E09-44F3-9BF1-C62BE85FB0A4}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78C-43B4-875D-A8B3C097085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{41D0D818-CACD-41DE-98E7-24886CF90512}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78C-43B4-875D-A8B3C097085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{593CFA5A-582B-4AE7-B54B-DC92F25F6FAE}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78C-43B4-875D-A8B3C097085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{F7C28B9A-AF3B-4CB0-B8EE-E0EA0DA700B4}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78C-43B4-875D-A8B3C097085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{CFF6E107-598E-44BE-96F2-DCF204AE4BC1}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78C-43B4-875D-A8B3C097085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{056C4DE6-3020-49EF-A9E7-C95658124918}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78C-43B4-875D-A8B3C097085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{5EF7E11D-C84C-4834-ADD8-AAF957D0C008}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78C-43B4-875D-A8B3C097085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{E14705AB-D01F-4BE8-B02C-D9B4CE713EA7}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78C-43B4-875D-A8B3C097085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{1F708815-D584-437C-B20A-22B097122581}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78C-43B4-875D-A8B3C097085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{72A44932-6E81-4803-9D82-DA31DD16B315}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78C-43B4-875D-A8B3C097085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{325821FC-7FAD-4B73-B54B-D76E4F53F909}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78C-43B4-875D-A8B3C097085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{5EAEECD8-FB36-4018-BC4B-9A5D86E4DEC1}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78C-43B4-875D-A8B3C097085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{6A5E2EA9-20F1-4761-9FBF-F2113034FF61}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78C-43B4-875D-A8B3C097085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{F3E381E6-BD9B-48D1-8D1A-7229E6DE4E0C}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78C-43B4-875D-A8B3C097085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{02190044-4F36-45FF-B686-D13431D8DFA0}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78C-43B4-875D-A8B3C097085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{F10E49C4-E5D5-4D11-91B8-04E7950FD7D4}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78C-43B4-875D-A8B3C097085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{8F2FC996-0968-4CD0-89D5-22287F6DF528}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78C-43B4-875D-A8B3C097085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{35CA797C-DB15-469B-9D25-C58EC030CF70}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78C-43B4-875D-A8B3C097085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{EB415744-8FC3-4AC1-ADB9-2F8F39E6839E}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78C-43B4-875D-A8B3C097085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{C345AAEA-AAB7-4459-82A3-18B83A27B6A3}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78C-43B4-875D-A8B3C0970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78C-43B4-875D-A8B3C097085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78C-43B4-875D-A8B3C097085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{A9546AA5-8C2C-4F7A-9FFE-FA5AF6A7EA0F}</c15:txfldGUID>
                      <c15:f>Diagramm!$I$46</c15:f>
                      <c15:dlblFieldTableCache>
                        <c:ptCount val="1"/>
                      </c15:dlblFieldTableCache>
                    </c15:dlblFTEntry>
                  </c15:dlblFieldTable>
                  <c15:showDataLabelsRange val="0"/>
                </c:ext>
                <c:ext xmlns:c16="http://schemas.microsoft.com/office/drawing/2014/chart" uri="{C3380CC4-5D6E-409C-BE32-E72D297353CC}">
                  <c16:uniqueId val="{00000000-091F-4349-B322-5B737BD9557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{9C932293-3731-4147-8D75-78BC402125B9}</c15:txfldGUID>
                      <c15:f>Diagramm!$I$47</c15:f>
                      <c15:dlblFieldTableCache>
                        <c:ptCount val="1"/>
                      </c15:dlblFieldTableCache>
                    </c15:dlblFTEntry>
                  </c15:dlblFieldTable>
                  <c15:showDataLabelsRange val="0"/>
                </c:ext>
                <c:ext xmlns:c16="http://schemas.microsoft.com/office/drawing/2014/chart" uri="{C3380CC4-5D6E-409C-BE32-E72D297353CC}">
                  <c16:uniqueId val="{00000001-091F-4349-B322-5B737BD9557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{9BA920A5-ED91-4D88-A5ED-9FB39FDA7157}</c15:txfldGUID>
                      <c15:f>Diagramm!$I$48</c15:f>
                      <c15:dlblFieldTableCache>
                        <c:ptCount val="1"/>
                      </c15:dlblFieldTableCache>
                    </c15:dlblFTEntry>
                  </c15:dlblFieldTable>
                  <c15:showDataLabelsRange val="0"/>
                </c:ext>
                <c:ext xmlns:c16="http://schemas.microsoft.com/office/drawing/2014/chart" uri="{C3380CC4-5D6E-409C-BE32-E72D297353CC}">
                  <c16:uniqueId val="{00000002-091F-4349-B322-5B737BD9557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{9072E32D-87C0-47FE-8604-BA32EDEB8459}</c15:txfldGUID>
                      <c15:f>Diagramm!$I$49</c15:f>
                      <c15:dlblFieldTableCache>
                        <c:ptCount val="1"/>
                      </c15:dlblFieldTableCache>
                    </c15:dlblFTEntry>
                  </c15:dlblFieldTable>
                  <c15:showDataLabelsRange val="0"/>
                </c:ext>
                <c:ext xmlns:c16="http://schemas.microsoft.com/office/drawing/2014/chart" uri="{C3380CC4-5D6E-409C-BE32-E72D297353CC}">
                  <c16:uniqueId val="{00000003-091F-4349-B322-5B737BD9557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{F9E00D5B-701B-4C00-9BF4-C9FB3AA9401F}</c15:txfldGUID>
                      <c15:f>Diagramm!$I$50</c15:f>
                      <c15:dlblFieldTableCache>
                        <c:ptCount val="1"/>
                      </c15:dlblFieldTableCache>
                    </c15:dlblFTEntry>
                  </c15:dlblFieldTable>
                  <c15:showDataLabelsRange val="0"/>
                </c:ext>
                <c:ext xmlns:c16="http://schemas.microsoft.com/office/drawing/2014/chart" uri="{C3380CC4-5D6E-409C-BE32-E72D297353CC}">
                  <c16:uniqueId val="{00000004-091F-4349-B322-5B737BD9557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{15427739-96C8-4878-AAF7-DC3C453264D4}</c15:txfldGUID>
                      <c15:f>Diagramm!$I$51</c15:f>
                      <c15:dlblFieldTableCache>
                        <c:ptCount val="1"/>
                      </c15:dlblFieldTableCache>
                    </c15:dlblFTEntry>
                  </c15:dlblFieldTable>
                  <c15:showDataLabelsRange val="0"/>
                </c:ext>
                <c:ext xmlns:c16="http://schemas.microsoft.com/office/drawing/2014/chart" uri="{C3380CC4-5D6E-409C-BE32-E72D297353CC}">
                  <c16:uniqueId val="{00000005-091F-4349-B322-5B737BD9557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{8CE634DB-D8B5-4BB9-8D34-962DFE12AEC1}</c15:txfldGUID>
                      <c15:f>Diagramm!$I$52</c15:f>
                      <c15:dlblFieldTableCache>
                        <c:ptCount val="1"/>
                      </c15:dlblFieldTableCache>
                    </c15:dlblFTEntry>
                  </c15:dlblFieldTable>
                  <c15:showDataLabelsRange val="0"/>
                </c:ext>
                <c:ext xmlns:c16="http://schemas.microsoft.com/office/drawing/2014/chart" uri="{C3380CC4-5D6E-409C-BE32-E72D297353CC}">
                  <c16:uniqueId val="{00000006-091F-4349-B322-5B737BD9557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{90A79692-BBC3-4DFD-B1F9-1BF19E9C7622}</c15:txfldGUID>
                      <c15:f>Diagramm!$I$53</c15:f>
                      <c15:dlblFieldTableCache>
                        <c:ptCount val="1"/>
                      </c15:dlblFieldTableCache>
                    </c15:dlblFTEntry>
                  </c15:dlblFieldTable>
                  <c15:showDataLabelsRange val="0"/>
                </c:ext>
                <c:ext xmlns:c16="http://schemas.microsoft.com/office/drawing/2014/chart" uri="{C3380CC4-5D6E-409C-BE32-E72D297353CC}">
                  <c16:uniqueId val="{00000007-091F-4349-B322-5B737BD9557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{C6BD3CF7-70EA-468D-9920-E77B928969B1}</c15:txfldGUID>
                      <c15:f>Diagramm!$I$54</c15:f>
                      <c15:dlblFieldTableCache>
                        <c:ptCount val="1"/>
                      </c15:dlblFieldTableCache>
                    </c15:dlblFTEntry>
                  </c15:dlblFieldTable>
                  <c15:showDataLabelsRange val="0"/>
                </c:ext>
                <c:ext xmlns:c16="http://schemas.microsoft.com/office/drawing/2014/chart" uri="{C3380CC4-5D6E-409C-BE32-E72D297353CC}">
                  <c16:uniqueId val="{00000008-091F-4349-B322-5B737BD9557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{E1DAB56A-9309-4FAD-8F5F-0987494D30D6}</c15:txfldGUID>
                      <c15:f>Diagramm!$I$55</c15:f>
                      <c15:dlblFieldTableCache>
                        <c:ptCount val="1"/>
                      </c15:dlblFieldTableCache>
                    </c15:dlblFTEntry>
                  </c15:dlblFieldTable>
                  <c15:showDataLabelsRange val="0"/>
                </c:ext>
                <c:ext xmlns:c16="http://schemas.microsoft.com/office/drawing/2014/chart" uri="{C3380CC4-5D6E-409C-BE32-E72D297353CC}">
                  <c16:uniqueId val="{00000009-091F-4349-B322-5B737BD9557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{CE9B89AA-3A9A-4950-A69F-CE9D59A7C20D}</c15:txfldGUID>
                      <c15:f>Diagramm!$I$56</c15:f>
                      <c15:dlblFieldTableCache>
                        <c:ptCount val="1"/>
                      </c15:dlblFieldTableCache>
                    </c15:dlblFTEntry>
                  </c15:dlblFieldTable>
                  <c15:showDataLabelsRange val="0"/>
                </c:ext>
                <c:ext xmlns:c16="http://schemas.microsoft.com/office/drawing/2014/chart" uri="{C3380CC4-5D6E-409C-BE32-E72D297353CC}">
                  <c16:uniqueId val="{0000000A-091F-4349-B322-5B737BD9557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{61E258F5-4207-4EFF-9E19-E76898BCED71}</c15:txfldGUID>
                      <c15:f>Diagramm!$I$57</c15:f>
                      <c15:dlblFieldTableCache>
                        <c:ptCount val="1"/>
                      </c15:dlblFieldTableCache>
                    </c15:dlblFTEntry>
                  </c15:dlblFieldTable>
                  <c15:showDataLabelsRange val="0"/>
                </c:ext>
                <c:ext xmlns:c16="http://schemas.microsoft.com/office/drawing/2014/chart" uri="{C3380CC4-5D6E-409C-BE32-E72D297353CC}">
                  <c16:uniqueId val="{0000000B-091F-4349-B322-5B737BD9557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{4A3865DC-618E-413A-BB38-5D7B69A1A5C0}</c15:txfldGUID>
                      <c15:f>Diagramm!$I$58</c15:f>
                      <c15:dlblFieldTableCache>
                        <c:ptCount val="1"/>
                      </c15:dlblFieldTableCache>
                    </c15:dlblFTEntry>
                  </c15:dlblFieldTable>
                  <c15:showDataLabelsRange val="0"/>
                </c:ext>
                <c:ext xmlns:c16="http://schemas.microsoft.com/office/drawing/2014/chart" uri="{C3380CC4-5D6E-409C-BE32-E72D297353CC}">
                  <c16:uniqueId val="{0000000C-091F-4349-B322-5B737BD9557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{A5E6B0A8-FD67-4D13-94CA-C03C2799AA26}</c15:txfldGUID>
                      <c15:f>Diagramm!$I$59</c15:f>
                      <c15:dlblFieldTableCache>
                        <c:ptCount val="1"/>
                      </c15:dlblFieldTableCache>
                    </c15:dlblFTEntry>
                  </c15:dlblFieldTable>
                  <c15:showDataLabelsRange val="0"/>
                </c:ext>
                <c:ext xmlns:c16="http://schemas.microsoft.com/office/drawing/2014/chart" uri="{C3380CC4-5D6E-409C-BE32-E72D297353CC}">
                  <c16:uniqueId val="{0000000D-091F-4349-B322-5B737BD9557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{47535FA9-0A30-40CC-86A6-DAE9E68B1F94}</c15:txfldGUID>
                      <c15:f>Diagramm!$I$60</c15:f>
                      <c15:dlblFieldTableCache>
                        <c:ptCount val="1"/>
                      </c15:dlblFieldTableCache>
                    </c15:dlblFTEntry>
                  </c15:dlblFieldTable>
                  <c15:showDataLabelsRange val="0"/>
                </c:ext>
                <c:ext xmlns:c16="http://schemas.microsoft.com/office/drawing/2014/chart" uri="{C3380CC4-5D6E-409C-BE32-E72D297353CC}">
                  <c16:uniqueId val="{0000000E-091F-4349-B322-5B737BD9557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{97926E34-2753-41E4-B8EC-C8BED705CFC0}</c15:txfldGUID>
                      <c15:f>Diagramm!$I$61</c15:f>
                      <c15:dlblFieldTableCache>
                        <c:ptCount val="1"/>
                      </c15:dlblFieldTableCache>
                    </c15:dlblFTEntry>
                  </c15:dlblFieldTable>
                  <c15:showDataLabelsRange val="0"/>
                </c:ext>
                <c:ext xmlns:c16="http://schemas.microsoft.com/office/drawing/2014/chart" uri="{C3380CC4-5D6E-409C-BE32-E72D297353CC}">
                  <c16:uniqueId val="{0000000F-091F-4349-B322-5B737BD9557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{2C0C044F-104A-4A31-B82B-422C87556E00}</c15:txfldGUID>
                      <c15:f>Diagramm!$I$62</c15:f>
                      <c15:dlblFieldTableCache>
                        <c:ptCount val="1"/>
                      </c15:dlblFieldTableCache>
                    </c15:dlblFTEntry>
                  </c15:dlblFieldTable>
                  <c15:showDataLabelsRange val="0"/>
                </c:ext>
                <c:ext xmlns:c16="http://schemas.microsoft.com/office/drawing/2014/chart" uri="{C3380CC4-5D6E-409C-BE32-E72D297353CC}">
                  <c16:uniqueId val="{00000010-091F-4349-B322-5B737BD9557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{C0D3D18D-7AA0-44F3-85DF-EEC577165918}</c15:txfldGUID>
                      <c15:f>Diagramm!$I$63</c15:f>
                      <c15:dlblFieldTableCache>
                        <c:ptCount val="1"/>
                      </c15:dlblFieldTableCache>
                    </c15:dlblFTEntry>
                  </c15:dlblFieldTable>
                  <c15:showDataLabelsRange val="0"/>
                </c:ext>
                <c:ext xmlns:c16="http://schemas.microsoft.com/office/drawing/2014/chart" uri="{C3380CC4-5D6E-409C-BE32-E72D297353CC}">
                  <c16:uniqueId val="{00000011-091F-4349-B322-5B737BD9557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{07EDCAB0-5FEE-4B43-8525-C61C19D6ACD5}</c15:txfldGUID>
                      <c15:f>Diagramm!$I$64</c15:f>
                      <c15:dlblFieldTableCache>
                        <c:ptCount val="1"/>
                      </c15:dlblFieldTableCache>
                    </c15:dlblFTEntry>
                  </c15:dlblFieldTable>
                  <c15:showDataLabelsRange val="0"/>
                </c:ext>
                <c:ext xmlns:c16="http://schemas.microsoft.com/office/drawing/2014/chart" uri="{C3380CC4-5D6E-409C-BE32-E72D297353CC}">
                  <c16:uniqueId val="{00000012-091F-4349-B322-5B737BD9557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{FC76CD9B-FB16-4907-9BE2-71B971240537}</c15:txfldGUID>
                      <c15:f>Diagramm!$I$65</c15:f>
                      <c15:dlblFieldTableCache>
                        <c:ptCount val="1"/>
                      </c15:dlblFieldTableCache>
                    </c15:dlblFTEntry>
                  </c15:dlblFieldTable>
                  <c15:showDataLabelsRange val="0"/>
                </c:ext>
                <c:ext xmlns:c16="http://schemas.microsoft.com/office/drawing/2014/chart" uri="{C3380CC4-5D6E-409C-BE32-E72D297353CC}">
                  <c16:uniqueId val="{00000013-091F-4349-B322-5B737BD9557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{34BB13BE-477D-4979-8FC1-3A52E62BD620}</c15:txfldGUID>
                      <c15:f>Diagramm!$I$66</c15:f>
                      <c15:dlblFieldTableCache>
                        <c:ptCount val="1"/>
                      </c15:dlblFieldTableCache>
                    </c15:dlblFTEntry>
                  </c15:dlblFieldTable>
                  <c15:showDataLabelsRange val="0"/>
                </c:ext>
                <c:ext xmlns:c16="http://schemas.microsoft.com/office/drawing/2014/chart" uri="{C3380CC4-5D6E-409C-BE32-E72D297353CC}">
                  <c16:uniqueId val="{00000014-091F-4349-B322-5B737BD9557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{9CBFE4C4-C003-4CA2-97E2-2ECDBD40E32F}</c15:txfldGUID>
                      <c15:f>Diagramm!$I$67</c15:f>
                      <c15:dlblFieldTableCache>
                        <c:ptCount val="1"/>
                      </c15:dlblFieldTableCache>
                    </c15:dlblFTEntry>
                  </c15:dlblFieldTable>
                  <c15:showDataLabelsRange val="0"/>
                </c:ext>
                <c:ext xmlns:c16="http://schemas.microsoft.com/office/drawing/2014/chart" uri="{C3380CC4-5D6E-409C-BE32-E72D297353CC}">
                  <c16:uniqueId val="{00000015-091F-4349-B322-5B737BD955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1F-4349-B322-5B737BD9557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{02A7EF33-840F-429A-874C-5280D237BF00}</c15:txfldGUID>
                      <c15:f>Diagramm!$K$46</c15:f>
                      <c15:dlblFieldTableCache>
                        <c:ptCount val="1"/>
                      </c15:dlblFieldTableCache>
                    </c15:dlblFTEntry>
                  </c15:dlblFieldTable>
                  <c15:showDataLabelsRange val="0"/>
                </c:ext>
                <c:ext xmlns:c16="http://schemas.microsoft.com/office/drawing/2014/chart" uri="{C3380CC4-5D6E-409C-BE32-E72D297353CC}">
                  <c16:uniqueId val="{00000017-091F-4349-B322-5B737BD9557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{CAC1D738-34D9-44A2-AD2A-630F4E411903}</c15:txfldGUID>
                      <c15:f>Diagramm!$K$47</c15:f>
                      <c15:dlblFieldTableCache>
                        <c:ptCount val="1"/>
                      </c15:dlblFieldTableCache>
                    </c15:dlblFTEntry>
                  </c15:dlblFieldTable>
                  <c15:showDataLabelsRange val="0"/>
                </c:ext>
                <c:ext xmlns:c16="http://schemas.microsoft.com/office/drawing/2014/chart" uri="{C3380CC4-5D6E-409C-BE32-E72D297353CC}">
                  <c16:uniqueId val="{00000018-091F-4349-B322-5B737BD9557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{94302A06-5992-4E47-BEA2-DDEEDB71DF0B}</c15:txfldGUID>
                      <c15:f>Diagramm!$K$48</c15:f>
                      <c15:dlblFieldTableCache>
                        <c:ptCount val="1"/>
                      </c15:dlblFieldTableCache>
                    </c15:dlblFTEntry>
                  </c15:dlblFieldTable>
                  <c15:showDataLabelsRange val="0"/>
                </c:ext>
                <c:ext xmlns:c16="http://schemas.microsoft.com/office/drawing/2014/chart" uri="{C3380CC4-5D6E-409C-BE32-E72D297353CC}">
                  <c16:uniqueId val="{00000019-091F-4349-B322-5B737BD9557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{4D3E7FA8-8612-41B9-B9F6-C043AB4A29C4}</c15:txfldGUID>
                      <c15:f>Diagramm!$K$49</c15:f>
                      <c15:dlblFieldTableCache>
                        <c:ptCount val="1"/>
                      </c15:dlblFieldTableCache>
                    </c15:dlblFTEntry>
                  </c15:dlblFieldTable>
                  <c15:showDataLabelsRange val="0"/>
                </c:ext>
                <c:ext xmlns:c16="http://schemas.microsoft.com/office/drawing/2014/chart" uri="{C3380CC4-5D6E-409C-BE32-E72D297353CC}">
                  <c16:uniqueId val="{0000001A-091F-4349-B322-5B737BD9557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{771BCB9C-DD2E-480C-9335-7AEEA966F9E0}</c15:txfldGUID>
                      <c15:f>Diagramm!$K$50</c15:f>
                      <c15:dlblFieldTableCache>
                        <c:ptCount val="1"/>
                      </c15:dlblFieldTableCache>
                    </c15:dlblFTEntry>
                  </c15:dlblFieldTable>
                  <c15:showDataLabelsRange val="0"/>
                </c:ext>
                <c:ext xmlns:c16="http://schemas.microsoft.com/office/drawing/2014/chart" uri="{C3380CC4-5D6E-409C-BE32-E72D297353CC}">
                  <c16:uniqueId val="{0000001B-091F-4349-B322-5B737BD9557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{32985DA5-85CB-4B48-97F9-BA815A4B859F}</c15:txfldGUID>
                      <c15:f>Diagramm!$K$51</c15:f>
                      <c15:dlblFieldTableCache>
                        <c:ptCount val="1"/>
                      </c15:dlblFieldTableCache>
                    </c15:dlblFTEntry>
                  </c15:dlblFieldTable>
                  <c15:showDataLabelsRange val="0"/>
                </c:ext>
                <c:ext xmlns:c16="http://schemas.microsoft.com/office/drawing/2014/chart" uri="{C3380CC4-5D6E-409C-BE32-E72D297353CC}">
                  <c16:uniqueId val="{0000001C-091F-4349-B322-5B737BD9557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{40830B7D-7DEF-4FE4-B5C2-FB691D3691D7}</c15:txfldGUID>
                      <c15:f>Diagramm!$K$52</c15:f>
                      <c15:dlblFieldTableCache>
                        <c:ptCount val="1"/>
                      </c15:dlblFieldTableCache>
                    </c15:dlblFTEntry>
                  </c15:dlblFieldTable>
                  <c15:showDataLabelsRange val="0"/>
                </c:ext>
                <c:ext xmlns:c16="http://schemas.microsoft.com/office/drawing/2014/chart" uri="{C3380CC4-5D6E-409C-BE32-E72D297353CC}">
                  <c16:uniqueId val="{0000001D-091F-4349-B322-5B737BD9557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{7A51F5CC-21E9-4053-8601-BFB4B3D40CC0}</c15:txfldGUID>
                      <c15:f>Diagramm!$K$53</c15:f>
                      <c15:dlblFieldTableCache>
                        <c:ptCount val="1"/>
                      </c15:dlblFieldTableCache>
                    </c15:dlblFTEntry>
                  </c15:dlblFieldTable>
                  <c15:showDataLabelsRange val="0"/>
                </c:ext>
                <c:ext xmlns:c16="http://schemas.microsoft.com/office/drawing/2014/chart" uri="{C3380CC4-5D6E-409C-BE32-E72D297353CC}">
                  <c16:uniqueId val="{0000001E-091F-4349-B322-5B737BD9557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{E4A82665-FA4E-4B96-8CD8-886DA9BD40D4}</c15:txfldGUID>
                      <c15:f>Diagramm!$K$54</c15:f>
                      <c15:dlblFieldTableCache>
                        <c:ptCount val="1"/>
                      </c15:dlblFieldTableCache>
                    </c15:dlblFTEntry>
                  </c15:dlblFieldTable>
                  <c15:showDataLabelsRange val="0"/>
                </c:ext>
                <c:ext xmlns:c16="http://schemas.microsoft.com/office/drawing/2014/chart" uri="{C3380CC4-5D6E-409C-BE32-E72D297353CC}">
                  <c16:uniqueId val="{0000001F-091F-4349-B322-5B737BD9557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{B0B319A8-9996-4064-A1F3-F2C7826B6F41}</c15:txfldGUID>
                      <c15:f>Diagramm!$K$55</c15:f>
                      <c15:dlblFieldTableCache>
                        <c:ptCount val="1"/>
                      </c15:dlblFieldTableCache>
                    </c15:dlblFTEntry>
                  </c15:dlblFieldTable>
                  <c15:showDataLabelsRange val="0"/>
                </c:ext>
                <c:ext xmlns:c16="http://schemas.microsoft.com/office/drawing/2014/chart" uri="{C3380CC4-5D6E-409C-BE32-E72D297353CC}">
                  <c16:uniqueId val="{00000020-091F-4349-B322-5B737BD9557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{451A49BC-8B77-4963-8EC6-A0D1608B7C79}</c15:txfldGUID>
                      <c15:f>Diagramm!$K$56</c15:f>
                      <c15:dlblFieldTableCache>
                        <c:ptCount val="1"/>
                      </c15:dlblFieldTableCache>
                    </c15:dlblFTEntry>
                  </c15:dlblFieldTable>
                  <c15:showDataLabelsRange val="0"/>
                </c:ext>
                <c:ext xmlns:c16="http://schemas.microsoft.com/office/drawing/2014/chart" uri="{C3380CC4-5D6E-409C-BE32-E72D297353CC}">
                  <c16:uniqueId val="{00000021-091F-4349-B322-5B737BD9557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{9BF313DC-2395-4DC3-9FA2-2E10B56F9318}</c15:txfldGUID>
                      <c15:f>Diagramm!$K$57</c15:f>
                      <c15:dlblFieldTableCache>
                        <c:ptCount val="1"/>
                      </c15:dlblFieldTableCache>
                    </c15:dlblFTEntry>
                  </c15:dlblFieldTable>
                  <c15:showDataLabelsRange val="0"/>
                </c:ext>
                <c:ext xmlns:c16="http://schemas.microsoft.com/office/drawing/2014/chart" uri="{C3380CC4-5D6E-409C-BE32-E72D297353CC}">
                  <c16:uniqueId val="{00000022-091F-4349-B322-5B737BD9557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{96941B7D-8933-4279-A95D-2A6A8688D6F8}</c15:txfldGUID>
                      <c15:f>Diagramm!$K$58</c15:f>
                      <c15:dlblFieldTableCache>
                        <c:ptCount val="1"/>
                      </c15:dlblFieldTableCache>
                    </c15:dlblFTEntry>
                  </c15:dlblFieldTable>
                  <c15:showDataLabelsRange val="0"/>
                </c:ext>
                <c:ext xmlns:c16="http://schemas.microsoft.com/office/drawing/2014/chart" uri="{C3380CC4-5D6E-409C-BE32-E72D297353CC}">
                  <c16:uniqueId val="{00000023-091F-4349-B322-5B737BD9557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{225979F2-0941-4645-A34D-B2D187B721BB}</c15:txfldGUID>
                      <c15:f>Diagramm!$K$59</c15:f>
                      <c15:dlblFieldTableCache>
                        <c:ptCount val="1"/>
                      </c15:dlblFieldTableCache>
                    </c15:dlblFTEntry>
                  </c15:dlblFieldTable>
                  <c15:showDataLabelsRange val="0"/>
                </c:ext>
                <c:ext xmlns:c16="http://schemas.microsoft.com/office/drawing/2014/chart" uri="{C3380CC4-5D6E-409C-BE32-E72D297353CC}">
                  <c16:uniqueId val="{00000024-091F-4349-B322-5B737BD9557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{0F2E8200-B52E-4212-A8A8-07F77B76C554}</c15:txfldGUID>
                      <c15:f>Diagramm!$K$60</c15:f>
                      <c15:dlblFieldTableCache>
                        <c:ptCount val="1"/>
                      </c15:dlblFieldTableCache>
                    </c15:dlblFTEntry>
                  </c15:dlblFieldTable>
                  <c15:showDataLabelsRange val="0"/>
                </c:ext>
                <c:ext xmlns:c16="http://schemas.microsoft.com/office/drawing/2014/chart" uri="{C3380CC4-5D6E-409C-BE32-E72D297353CC}">
                  <c16:uniqueId val="{00000025-091F-4349-B322-5B737BD9557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{EEFD3F60-ED10-47C0-A1B7-F6CF8E62DE3B}</c15:txfldGUID>
                      <c15:f>Diagramm!$K$61</c15:f>
                      <c15:dlblFieldTableCache>
                        <c:ptCount val="1"/>
                      </c15:dlblFieldTableCache>
                    </c15:dlblFTEntry>
                  </c15:dlblFieldTable>
                  <c15:showDataLabelsRange val="0"/>
                </c:ext>
                <c:ext xmlns:c16="http://schemas.microsoft.com/office/drawing/2014/chart" uri="{C3380CC4-5D6E-409C-BE32-E72D297353CC}">
                  <c16:uniqueId val="{00000026-091F-4349-B322-5B737BD9557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{5BE6CFB9-6B64-4661-AD4B-FB72AA276E90}</c15:txfldGUID>
                      <c15:f>Diagramm!$K$62</c15:f>
                      <c15:dlblFieldTableCache>
                        <c:ptCount val="1"/>
                      </c15:dlblFieldTableCache>
                    </c15:dlblFTEntry>
                  </c15:dlblFieldTable>
                  <c15:showDataLabelsRange val="0"/>
                </c:ext>
                <c:ext xmlns:c16="http://schemas.microsoft.com/office/drawing/2014/chart" uri="{C3380CC4-5D6E-409C-BE32-E72D297353CC}">
                  <c16:uniqueId val="{00000027-091F-4349-B322-5B737BD9557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{AF6A6A6D-F612-4F0C-829D-90CCF423878B}</c15:txfldGUID>
                      <c15:f>Diagramm!$K$63</c15:f>
                      <c15:dlblFieldTableCache>
                        <c:ptCount val="1"/>
                      </c15:dlblFieldTableCache>
                    </c15:dlblFTEntry>
                  </c15:dlblFieldTable>
                  <c15:showDataLabelsRange val="0"/>
                </c:ext>
                <c:ext xmlns:c16="http://schemas.microsoft.com/office/drawing/2014/chart" uri="{C3380CC4-5D6E-409C-BE32-E72D297353CC}">
                  <c16:uniqueId val="{00000028-091F-4349-B322-5B737BD9557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{2E3B35FC-4956-415C-AEE9-470023D9DAC9}</c15:txfldGUID>
                      <c15:f>Diagramm!$K$64</c15:f>
                      <c15:dlblFieldTableCache>
                        <c:ptCount val="1"/>
                      </c15:dlblFieldTableCache>
                    </c15:dlblFTEntry>
                  </c15:dlblFieldTable>
                  <c15:showDataLabelsRange val="0"/>
                </c:ext>
                <c:ext xmlns:c16="http://schemas.microsoft.com/office/drawing/2014/chart" uri="{C3380CC4-5D6E-409C-BE32-E72D297353CC}">
                  <c16:uniqueId val="{00000029-091F-4349-B322-5B737BD9557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{0C16BDD4-9510-4242-BE95-319C240E1571}</c15:txfldGUID>
                      <c15:f>Diagramm!$K$65</c15:f>
                      <c15:dlblFieldTableCache>
                        <c:ptCount val="1"/>
                      </c15:dlblFieldTableCache>
                    </c15:dlblFTEntry>
                  </c15:dlblFieldTable>
                  <c15:showDataLabelsRange val="0"/>
                </c:ext>
                <c:ext xmlns:c16="http://schemas.microsoft.com/office/drawing/2014/chart" uri="{C3380CC4-5D6E-409C-BE32-E72D297353CC}">
                  <c16:uniqueId val="{0000002A-091F-4349-B322-5B737BD9557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{EF58C80C-FD14-45AE-A14A-0FFF7F9F1554}</c15:txfldGUID>
                      <c15:f>Diagramm!$K$66</c15:f>
                      <c15:dlblFieldTableCache>
                        <c:ptCount val="1"/>
                      </c15:dlblFieldTableCache>
                    </c15:dlblFTEntry>
                  </c15:dlblFieldTable>
                  <c15:showDataLabelsRange val="0"/>
                </c:ext>
                <c:ext xmlns:c16="http://schemas.microsoft.com/office/drawing/2014/chart" uri="{C3380CC4-5D6E-409C-BE32-E72D297353CC}">
                  <c16:uniqueId val="{0000002B-091F-4349-B322-5B737BD9557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{E147ADBA-E90F-464B-882C-B53652F6C213}</c15:txfldGUID>
                      <c15:f>Diagramm!$K$67</c15:f>
                      <c15:dlblFieldTableCache>
                        <c:ptCount val="1"/>
                      </c15:dlblFieldTableCache>
                    </c15:dlblFTEntry>
                  </c15:dlblFieldTable>
                  <c15:showDataLabelsRange val="0"/>
                </c:ext>
                <c:ext xmlns:c16="http://schemas.microsoft.com/office/drawing/2014/chart" uri="{C3380CC4-5D6E-409C-BE32-E72D297353CC}">
                  <c16:uniqueId val="{0000002C-091F-4349-B322-5B737BD9557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1F-4349-B322-5B737BD9557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{3A808AE6-6ABB-4485-A927-89FF01AD842C}</c15:txfldGUID>
                      <c15:f>Diagramm!$J$46</c15:f>
                      <c15:dlblFieldTableCache>
                        <c:ptCount val="1"/>
                      </c15:dlblFieldTableCache>
                    </c15:dlblFTEntry>
                  </c15:dlblFieldTable>
                  <c15:showDataLabelsRange val="0"/>
                </c:ext>
                <c:ext xmlns:c16="http://schemas.microsoft.com/office/drawing/2014/chart" uri="{C3380CC4-5D6E-409C-BE32-E72D297353CC}">
                  <c16:uniqueId val="{0000002E-091F-4349-B322-5B737BD9557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{52BF210B-5336-4F41-AD91-EC071BC64149}</c15:txfldGUID>
                      <c15:f>Diagramm!$J$47</c15:f>
                      <c15:dlblFieldTableCache>
                        <c:ptCount val="1"/>
                      </c15:dlblFieldTableCache>
                    </c15:dlblFTEntry>
                  </c15:dlblFieldTable>
                  <c15:showDataLabelsRange val="0"/>
                </c:ext>
                <c:ext xmlns:c16="http://schemas.microsoft.com/office/drawing/2014/chart" uri="{C3380CC4-5D6E-409C-BE32-E72D297353CC}">
                  <c16:uniqueId val="{0000002F-091F-4349-B322-5B737BD9557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{7D7F5DE4-7888-4D47-9605-8CE12AA86E44}</c15:txfldGUID>
                      <c15:f>Diagramm!$J$48</c15:f>
                      <c15:dlblFieldTableCache>
                        <c:ptCount val="1"/>
                      </c15:dlblFieldTableCache>
                    </c15:dlblFTEntry>
                  </c15:dlblFieldTable>
                  <c15:showDataLabelsRange val="0"/>
                </c:ext>
                <c:ext xmlns:c16="http://schemas.microsoft.com/office/drawing/2014/chart" uri="{C3380CC4-5D6E-409C-BE32-E72D297353CC}">
                  <c16:uniqueId val="{00000030-091F-4349-B322-5B737BD9557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{876B961A-6145-43B3-B77B-ABC16686C7E4}</c15:txfldGUID>
                      <c15:f>Diagramm!$J$49</c15:f>
                      <c15:dlblFieldTableCache>
                        <c:ptCount val="1"/>
                      </c15:dlblFieldTableCache>
                    </c15:dlblFTEntry>
                  </c15:dlblFieldTable>
                  <c15:showDataLabelsRange val="0"/>
                </c:ext>
                <c:ext xmlns:c16="http://schemas.microsoft.com/office/drawing/2014/chart" uri="{C3380CC4-5D6E-409C-BE32-E72D297353CC}">
                  <c16:uniqueId val="{00000031-091F-4349-B322-5B737BD9557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{873A2964-E869-43A6-BBD0-06C80211352F}</c15:txfldGUID>
                      <c15:f>Diagramm!$J$50</c15:f>
                      <c15:dlblFieldTableCache>
                        <c:ptCount val="1"/>
                      </c15:dlblFieldTableCache>
                    </c15:dlblFTEntry>
                  </c15:dlblFieldTable>
                  <c15:showDataLabelsRange val="0"/>
                </c:ext>
                <c:ext xmlns:c16="http://schemas.microsoft.com/office/drawing/2014/chart" uri="{C3380CC4-5D6E-409C-BE32-E72D297353CC}">
                  <c16:uniqueId val="{00000032-091F-4349-B322-5B737BD9557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{64107A5F-92D5-43AE-80F5-B0CCD3917495}</c15:txfldGUID>
                      <c15:f>Diagramm!$J$51</c15:f>
                      <c15:dlblFieldTableCache>
                        <c:ptCount val="1"/>
                      </c15:dlblFieldTableCache>
                    </c15:dlblFTEntry>
                  </c15:dlblFieldTable>
                  <c15:showDataLabelsRange val="0"/>
                </c:ext>
                <c:ext xmlns:c16="http://schemas.microsoft.com/office/drawing/2014/chart" uri="{C3380CC4-5D6E-409C-BE32-E72D297353CC}">
                  <c16:uniqueId val="{00000033-091F-4349-B322-5B737BD9557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{B65A1D05-5693-4EF7-B798-10E211ECD6C4}</c15:txfldGUID>
                      <c15:f>Diagramm!$J$52</c15:f>
                      <c15:dlblFieldTableCache>
                        <c:ptCount val="1"/>
                      </c15:dlblFieldTableCache>
                    </c15:dlblFTEntry>
                  </c15:dlblFieldTable>
                  <c15:showDataLabelsRange val="0"/>
                </c:ext>
                <c:ext xmlns:c16="http://schemas.microsoft.com/office/drawing/2014/chart" uri="{C3380CC4-5D6E-409C-BE32-E72D297353CC}">
                  <c16:uniqueId val="{00000034-091F-4349-B322-5B737BD9557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{49B7560A-8B46-4A97-8F4D-0FF98FDF0257}</c15:txfldGUID>
                      <c15:f>Diagramm!$J$53</c15:f>
                      <c15:dlblFieldTableCache>
                        <c:ptCount val="1"/>
                      </c15:dlblFieldTableCache>
                    </c15:dlblFTEntry>
                  </c15:dlblFieldTable>
                  <c15:showDataLabelsRange val="0"/>
                </c:ext>
                <c:ext xmlns:c16="http://schemas.microsoft.com/office/drawing/2014/chart" uri="{C3380CC4-5D6E-409C-BE32-E72D297353CC}">
                  <c16:uniqueId val="{00000035-091F-4349-B322-5B737BD9557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{77DCF843-080B-49B6-8393-B23DC6BE73BF}</c15:txfldGUID>
                      <c15:f>Diagramm!$J$54</c15:f>
                      <c15:dlblFieldTableCache>
                        <c:ptCount val="1"/>
                      </c15:dlblFieldTableCache>
                    </c15:dlblFTEntry>
                  </c15:dlblFieldTable>
                  <c15:showDataLabelsRange val="0"/>
                </c:ext>
                <c:ext xmlns:c16="http://schemas.microsoft.com/office/drawing/2014/chart" uri="{C3380CC4-5D6E-409C-BE32-E72D297353CC}">
                  <c16:uniqueId val="{00000036-091F-4349-B322-5B737BD9557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{22D46BEE-9C3F-403E-AB75-C0C1566122D8}</c15:txfldGUID>
                      <c15:f>Diagramm!$J$55</c15:f>
                      <c15:dlblFieldTableCache>
                        <c:ptCount val="1"/>
                      </c15:dlblFieldTableCache>
                    </c15:dlblFTEntry>
                  </c15:dlblFieldTable>
                  <c15:showDataLabelsRange val="0"/>
                </c:ext>
                <c:ext xmlns:c16="http://schemas.microsoft.com/office/drawing/2014/chart" uri="{C3380CC4-5D6E-409C-BE32-E72D297353CC}">
                  <c16:uniqueId val="{00000037-091F-4349-B322-5B737BD9557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{248ADE11-B3D4-45C0-9E0F-2E6F76861A68}</c15:txfldGUID>
                      <c15:f>Diagramm!$J$56</c15:f>
                      <c15:dlblFieldTableCache>
                        <c:ptCount val="1"/>
                      </c15:dlblFieldTableCache>
                    </c15:dlblFTEntry>
                  </c15:dlblFieldTable>
                  <c15:showDataLabelsRange val="0"/>
                </c:ext>
                <c:ext xmlns:c16="http://schemas.microsoft.com/office/drawing/2014/chart" uri="{C3380CC4-5D6E-409C-BE32-E72D297353CC}">
                  <c16:uniqueId val="{00000038-091F-4349-B322-5B737BD9557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{B16A124F-1199-495F-AFE7-41CBF9619DA1}</c15:txfldGUID>
                      <c15:f>Diagramm!$J$57</c15:f>
                      <c15:dlblFieldTableCache>
                        <c:ptCount val="1"/>
                      </c15:dlblFieldTableCache>
                    </c15:dlblFTEntry>
                  </c15:dlblFieldTable>
                  <c15:showDataLabelsRange val="0"/>
                </c:ext>
                <c:ext xmlns:c16="http://schemas.microsoft.com/office/drawing/2014/chart" uri="{C3380CC4-5D6E-409C-BE32-E72D297353CC}">
                  <c16:uniqueId val="{00000039-091F-4349-B322-5B737BD9557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{9E332F9C-6625-4964-8E93-EEA0A1975A19}</c15:txfldGUID>
                      <c15:f>Diagramm!$J$58</c15:f>
                      <c15:dlblFieldTableCache>
                        <c:ptCount val="1"/>
                      </c15:dlblFieldTableCache>
                    </c15:dlblFTEntry>
                  </c15:dlblFieldTable>
                  <c15:showDataLabelsRange val="0"/>
                </c:ext>
                <c:ext xmlns:c16="http://schemas.microsoft.com/office/drawing/2014/chart" uri="{C3380CC4-5D6E-409C-BE32-E72D297353CC}">
                  <c16:uniqueId val="{0000003A-091F-4349-B322-5B737BD9557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{EEA14FCF-FF77-4456-96A6-B8F4C61B6D5F}</c15:txfldGUID>
                      <c15:f>Diagramm!$J$59</c15:f>
                      <c15:dlblFieldTableCache>
                        <c:ptCount val="1"/>
                      </c15:dlblFieldTableCache>
                    </c15:dlblFTEntry>
                  </c15:dlblFieldTable>
                  <c15:showDataLabelsRange val="0"/>
                </c:ext>
                <c:ext xmlns:c16="http://schemas.microsoft.com/office/drawing/2014/chart" uri="{C3380CC4-5D6E-409C-BE32-E72D297353CC}">
                  <c16:uniqueId val="{0000003B-091F-4349-B322-5B737BD9557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{D61D4F74-124E-42A7-96A1-090FA71C20F8}</c15:txfldGUID>
                      <c15:f>Diagramm!$J$60</c15:f>
                      <c15:dlblFieldTableCache>
                        <c:ptCount val="1"/>
                      </c15:dlblFieldTableCache>
                    </c15:dlblFTEntry>
                  </c15:dlblFieldTable>
                  <c15:showDataLabelsRange val="0"/>
                </c:ext>
                <c:ext xmlns:c16="http://schemas.microsoft.com/office/drawing/2014/chart" uri="{C3380CC4-5D6E-409C-BE32-E72D297353CC}">
                  <c16:uniqueId val="{0000003C-091F-4349-B322-5B737BD9557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{F98DE83A-D727-42BE-A378-F64E755D0B80}</c15:txfldGUID>
                      <c15:f>Diagramm!$J$61</c15:f>
                      <c15:dlblFieldTableCache>
                        <c:ptCount val="1"/>
                      </c15:dlblFieldTableCache>
                    </c15:dlblFTEntry>
                  </c15:dlblFieldTable>
                  <c15:showDataLabelsRange val="0"/>
                </c:ext>
                <c:ext xmlns:c16="http://schemas.microsoft.com/office/drawing/2014/chart" uri="{C3380CC4-5D6E-409C-BE32-E72D297353CC}">
                  <c16:uniqueId val="{0000003D-091F-4349-B322-5B737BD9557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{E25B12C0-662C-44C4-9408-C424868A3070}</c15:txfldGUID>
                      <c15:f>Diagramm!$J$62</c15:f>
                      <c15:dlblFieldTableCache>
                        <c:ptCount val="1"/>
                      </c15:dlblFieldTableCache>
                    </c15:dlblFTEntry>
                  </c15:dlblFieldTable>
                  <c15:showDataLabelsRange val="0"/>
                </c:ext>
                <c:ext xmlns:c16="http://schemas.microsoft.com/office/drawing/2014/chart" uri="{C3380CC4-5D6E-409C-BE32-E72D297353CC}">
                  <c16:uniqueId val="{0000003E-091F-4349-B322-5B737BD9557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{F0DB9FF9-DC0D-40ED-ABA9-8FC586C60975}</c15:txfldGUID>
                      <c15:f>Diagramm!$J$63</c15:f>
                      <c15:dlblFieldTableCache>
                        <c:ptCount val="1"/>
                      </c15:dlblFieldTableCache>
                    </c15:dlblFTEntry>
                  </c15:dlblFieldTable>
                  <c15:showDataLabelsRange val="0"/>
                </c:ext>
                <c:ext xmlns:c16="http://schemas.microsoft.com/office/drawing/2014/chart" uri="{C3380CC4-5D6E-409C-BE32-E72D297353CC}">
                  <c16:uniqueId val="{0000003F-091F-4349-B322-5B737BD9557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{F6618DD7-8A40-412F-BBD4-8213AE210A37}</c15:txfldGUID>
                      <c15:f>Diagramm!$J$64</c15:f>
                      <c15:dlblFieldTableCache>
                        <c:ptCount val="1"/>
                      </c15:dlblFieldTableCache>
                    </c15:dlblFTEntry>
                  </c15:dlblFieldTable>
                  <c15:showDataLabelsRange val="0"/>
                </c:ext>
                <c:ext xmlns:c16="http://schemas.microsoft.com/office/drawing/2014/chart" uri="{C3380CC4-5D6E-409C-BE32-E72D297353CC}">
                  <c16:uniqueId val="{00000040-091F-4349-B322-5B737BD9557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{050D671A-A078-42AE-9909-683B388F80B0}</c15:txfldGUID>
                      <c15:f>Diagramm!$J$65</c15:f>
                      <c15:dlblFieldTableCache>
                        <c:ptCount val="1"/>
                      </c15:dlblFieldTableCache>
                    </c15:dlblFTEntry>
                  </c15:dlblFieldTable>
                  <c15:showDataLabelsRange val="0"/>
                </c:ext>
                <c:ext xmlns:c16="http://schemas.microsoft.com/office/drawing/2014/chart" uri="{C3380CC4-5D6E-409C-BE32-E72D297353CC}">
                  <c16:uniqueId val="{00000041-091F-4349-B322-5B737BD9557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{8B10B285-113A-4B08-90F6-A754AB81D248}</c15:txfldGUID>
                      <c15:f>Diagramm!$J$66</c15:f>
                      <c15:dlblFieldTableCache>
                        <c:ptCount val="1"/>
                      </c15:dlblFieldTableCache>
                    </c15:dlblFTEntry>
                  </c15:dlblFieldTable>
                  <c15:showDataLabelsRange val="0"/>
                </c:ext>
                <c:ext xmlns:c16="http://schemas.microsoft.com/office/drawing/2014/chart" uri="{C3380CC4-5D6E-409C-BE32-E72D297353CC}">
                  <c16:uniqueId val="{00000042-091F-4349-B322-5B737BD9557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{F0497E50-C240-4A91-B7F4-616909596225}</c15:txfldGUID>
                      <c15:f>Diagramm!$J$67</c15:f>
                      <c15:dlblFieldTableCache>
                        <c:ptCount val="1"/>
                      </c15:dlblFieldTableCache>
                    </c15:dlblFTEntry>
                  </c15:dlblFieldTable>
                  <c15:showDataLabelsRange val="0"/>
                </c:ext>
                <c:ext xmlns:c16="http://schemas.microsoft.com/office/drawing/2014/chart" uri="{C3380CC4-5D6E-409C-BE32-E72D297353CC}">
                  <c16:uniqueId val="{00000043-091F-4349-B322-5B737BD9557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1F-4349-B322-5B737BD9557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C9-4B34-A7B1-B5784BD009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C9-4B34-A7B1-B5784BD009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C9-4B34-A7B1-B5784BD009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C9-4B34-A7B1-B5784BD009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C9-4B34-A7B1-B5784BD009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C9-4B34-A7B1-B5784BD009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C9-4B34-A7B1-B5784BD009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C9-4B34-A7B1-B5784BD009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C9-4B34-A7B1-B5784BD009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CC9-4B34-A7B1-B5784BD009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CC9-4B34-A7B1-B5784BD009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CC9-4B34-A7B1-B5784BD009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CC9-4B34-A7B1-B5784BD009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CC9-4B34-A7B1-B5784BD009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CC9-4B34-A7B1-B5784BD009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CC9-4B34-A7B1-B5784BD009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C9-4B34-A7B1-B5784BD009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CC9-4B34-A7B1-B5784BD009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CC9-4B34-A7B1-B5784BD009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CC9-4B34-A7B1-B5784BD009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CC9-4B34-A7B1-B5784BD009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CC9-4B34-A7B1-B5784BD009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CC9-4B34-A7B1-B5784BD009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CC9-4B34-A7B1-B5784BD009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CC9-4B34-A7B1-B5784BD009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CC9-4B34-A7B1-B5784BD009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CC9-4B34-A7B1-B5784BD009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CC9-4B34-A7B1-B5784BD009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CC9-4B34-A7B1-B5784BD009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CC9-4B34-A7B1-B5784BD009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CC9-4B34-A7B1-B5784BD009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CC9-4B34-A7B1-B5784BD009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CC9-4B34-A7B1-B5784BD009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CC9-4B34-A7B1-B5784BD009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CC9-4B34-A7B1-B5784BD009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CC9-4B34-A7B1-B5784BD009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CC9-4B34-A7B1-B5784BD009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CC9-4B34-A7B1-B5784BD009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CC9-4B34-A7B1-B5784BD009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CC9-4B34-A7B1-B5784BD009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CC9-4B34-A7B1-B5784BD009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CC9-4B34-A7B1-B5784BD009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CC9-4B34-A7B1-B5784BD009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CC9-4B34-A7B1-B5784BD009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CC9-4B34-A7B1-B5784BD009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CC9-4B34-A7B1-B5784BD009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CC9-4B34-A7B1-B5784BD009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CC9-4B34-A7B1-B5784BD009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CC9-4B34-A7B1-B5784BD009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CC9-4B34-A7B1-B5784BD009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CC9-4B34-A7B1-B5784BD009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CC9-4B34-A7B1-B5784BD009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CC9-4B34-A7B1-B5784BD009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CC9-4B34-A7B1-B5784BD009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CC9-4B34-A7B1-B5784BD009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CC9-4B34-A7B1-B5784BD009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CC9-4B34-A7B1-B5784BD009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CC9-4B34-A7B1-B5784BD009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CC9-4B34-A7B1-B5784BD009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CC9-4B34-A7B1-B5784BD009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CC9-4B34-A7B1-B5784BD009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CC9-4B34-A7B1-B5784BD009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CC9-4B34-A7B1-B5784BD009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CC9-4B34-A7B1-B5784BD009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CC9-4B34-A7B1-B5784BD009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CC9-4B34-A7B1-B5784BD009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CC9-4B34-A7B1-B5784BD009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CC9-4B34-A7B1-B5784BD009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CC9-4B34-A7B1-B5784BD009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100.94653610111777</c:v>
                </c:pt>
                <c:pt idx="2">
                  <c:v>102.77612112583927</c:v>
                </c:pt>
                <c:pt idx="3">
                  <c:v>101.98926489543854</c:v>
                </c:pt>
                <c:pt idx="4">
                  <c:v>102.45868523826931</c:v>
                </c:pt>
                <c:pt idx="5">
                  <c:v>103.13011023682641</c:v>
                </c:pt>
                <c:pt idx="6">
                  <c:v>105.12129898612901</c:v>
                </c:pt>
                <c:pt idx="7">
                  <c:v>104.34983358664076</c:v>
                </c:pt>
                <c:pt idx="8">
                  <c:v>104.6249446892014</c:v>
                </c:pt>
                <c:pt idx="9">
                  <c:v>105.07127878566345</c:v>
                </c:pt>
                <c:pt idx="10">
                  <c:v>107.07016295042229</c:v>
                </c:pt>
                <c:pt idx="11">
                  <c:v>106.81236653263817</c:v>
                </c:pt>
                <c:pt idx="12">
                  <c:v>107.40491352276882</c:v>
                </c:pt>
                <c:pt idx="13">
                  <c:v>107.74543565670751</c:v>
                </c:pt>
                <c:pt idx="14">
                  <c:v>110.05790800130822</c:v>
                </c:pt>
                <c:pt idx="15">
                  <c:v>109.80973085284442</c:v>
                </c:pt>
                <c:pt idx="16">
                  <c:v>110.16179610996748</c:v>
                </c:pt>
                <c:pt idx="17">
                  <c:v>111.32380384386002</c:v>
                </c:pt>
                <c:pt idx="18">
                  <c:v>113.90176802170106</c:v>
                </c:pt>
                <c:pt idx="19">
                  <c:v>114.07491486946653</c:v>
                </c:pt>
                <c:pt idx="20">
                  <c:v>114.23459474018354</c:v>
                </c:pt>
                <c:pt idx="21">
                  <c:v>114.30385347928971</c:v>
                </c:pt>
                <c:pt idx="22">
                  <c:v>116.71059466322937</c:v>
                </c:pt>
                <c:pt idx="23">
                  <c:v>115.91989072510052</c:v>
                </c:pt>
                <c:pt idx="24">
                  <c:v>115.26962811904808</c:v>
                </c:pt>
              </c:numCache>
            </c:numRef>
          </c:val>
          <c:smooth val="0"/>
          <c:extLst>
            <c:ext xmlns:c16="http://schemas.microsoft.com/office/drawing/2014/chart" uri="{C3380CC4-5D6E-409C-BE32-E72D297353CC}">
              <c16:uniqueId val="{00000000-1C45-4AF3-BC2B-FFD457405FE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102.15982721382288</c:v>
                </c:pt>
                <c:pt idx="2">
                  <c:v>104.68682505399569</c:v>
                </c:pt>
                <c:pt idx="3">
                  <c:v>101.9438444924406</c:v>
                </c:pt>
                <c:pt idx="4">
                  <c:v>100.43196544276458</c:v>
                </c:pt>
                <c:pt idx="5">
                  <c:v>101.46868250539957</c:v>
                </c:pt>
                <c:pt idx="6">
                  <c:v>104.03887688984881</c:v>
                </c:pt>
                <c:pt idx="7">
                  <c:v>103.41252699784019</c:v>
                </c:pt>
                <c:pt idx="8">
                  <c:v>102.15982721382288</c:v>
                </c:pt>
                <c:pt idx="9">
                  <c:v>103.84449244060474</c:v>
                </c:pt>
                <c:pt idx="10">
                  <c:v>106.39308855291576</c:v>
                </c:pt>
                <c:pt idx="11">
                  <c:v>105.09719222462203</c:v>
                </c:pt>
                <c:pt idx="12">
                  <c:v>104.19006479481641</c:v>
                </c:pt>
                <c:pt idx="13">
                  <c:v>106.39308855291576</c:v>
                </c:pt>
                <c:pt idx="14">
                  <c:v>110.84233261339094</c:v>
                </c:pt>
                <c:pt idx="15">
                  <c:v>110.12958963282938</c:v>
                </c:pt>
                <c:pt idx="16">
                  <c:v>108.83369330453563</c:v>
                </c:pt>
                <c:pt idx="17">
                  <c:v>110.38876889848812</c:v>
                </c:pt>
                <c:pt idx="18">
                  <c:v>112.95896328293738</c:v>
                </c:pt>
                <c:pt idx="19">
                  <c:v>112.26781857451404</c:v>
                </c:pt>
                <c:pt idx="20">
                  <c:v>111.85745140388769</c:v>
                </c:pt>
                <c:pt idx="21">
                  <c:v>114.42764578833693</c:v>
                </c:pt>
                <c:pt idx="22">
                  <c:v>115.18358531317494</c:v>
                </c:pt>
                <c:pt idx="23">
                  <c:v>116.69546436285097</c:v>
                </c:pt>
                <c:pt idx="24">
                  <c:v>112.00863930885529</c:v>
                </c:pt>
              </c:numCache>
            </c:numRef>
          </c:val>
          <c:smooth val="0"/>
          <c:extLst>
            <c:ext xmlns:c16="http://schemas.microsoft.com/office/drawing/2014/chart" uri="{C3380CC4-5D6E-409C-BE32-E72D297353CC}">
              <c16:uniqueId val="{00000001-1C45-4AF3-BC2B-FFD457405FE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103.16874327026611</c:v>
                </c:pt>
                <c:pt idx="2">
                  <c:v>100.36917397323488</c:v>
                </c:pt>
                <c:pt idx="3">
                  <c:v>101.30749115520689</c:v>
                </c:pt>
                <c:pt idx="4">
                  <c:v>96.708198738655597</c:v>
                </c:pt>
                <c:pt idx="5">
                  <c:v>99.415474542378092</c:v>
                </c:pt>
                <c:pt idx="6">
                  <c:v>95.923704045531451</c:v>
                </c:pt>
                <c:pt idx="7">
                  <c:v>96.785109983079536</c:v>
                </c:pt>
                <c:pt idx="8">
                  <c:v>96.662051992001224</c:v>
                </c:pt>
                <c:pt idx="9">
                  <c:v>96.877403476388253</c:v>
                </c:pt>
                <c:pt idx="10">
                  <c:v>96.354407014305494</c:v>
                </c:pt>
                <c:pt idx="11">
                  <c:v>96.431318258729419</c:v>
                </c:pt>
                <c:pt idx="12">
                  <c:v>94.016305183817877</c:v>
                </c:pt>
                <c:pt idx="13">
                  <c:v>95.154591601292111</c:v>
                </c:pt>
                <c:pt idx="14">
                  <c:v>93.170281495154597</c:v>
                </c:pt>
                <c:pt idx="15">
                  <c:v>92.847254268574062</c:v>
                </c:pt>
                <c:pt idx="16">
                  <c:v>90.509152438086446</c:v>
                </c:pt>
                <c:pt idx="17">
                  <c:v>92.985694508537151</c:v>
                </c:pt>
                <c:pt idx="18">
                  <c:v>90.370712198123371</c:v>
                </c:pt>
                <c:pt idx="19">
                  <c:v>91.016766651284414</c:v>
                </c:pt>
                <c:pt idx="20">
                  <c:v>90.524534686971236</c:v>
                </c:pt>
                <c:pt idx="21">
                  <c:v>91.324411628980158</c:v>
                </c:pt>
                <c:pt idx="22">
                  <c:v>89.401630518381793</c:v>
                </c:pt>
                <c:pt idx="23">
                  <c:v>90.370712198123371</c:v>
                </c:pt>
                <c:pt idx="24">
                  <c:v>87.509613905552996</c:v>
                </c:pt>
              </c:numCache>
            </c:numRef>
          </c:val>
          <c:smooth val="0"/>
          <c:extLst>
            <c:ext xmlns:c16="http://schemas.microsoft.com/office/drawing/2014/chart" uri="{C3380CC4-5D6E-409C-BE32-E72D297353CC}">
              <c16:uniqueId val="{00000002-1C45-4AF3-BC2B-FFD457405FE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C45-4AF3-BC2B-FFD457405FE4}"/>
                </c:ext>
              </c:extLst>
            </c:dLbl>
            <c:dLbl>
              <c:idx val="1"/>
              <c:delete val="1"/>
              <c:extLst>
                <c:ext xmlns:c15="http://schemas.microsoft.com/office/drawing/2012/chart" uri="{CE6537A1-D6FC-4f65-9D91-7224C49458BB}"/>
                <c:ext xmlns:c16="http://schemas.microsoft.com/office/drawing/2014/chart" uri="{C3380CC4-5D6E-409C-BE32-E72D297353CC}">
                  <c16:uniqueId val="{00000004-1C45-4AF3-BC2B-FFD457405FE4}"/>
                </c:ext>
              </c:extLst>
            </c:dLbl>
            <c:dLbl>
              <c:idx val="2"/>
              <c:delete val="1"/>
              <c:extLst>
                <c:ext xmlns:c15="http://schemas.microsoft.com/office/drawing/2012/chart" uri="{CE6537A1-D6FC-4f65-9D91-7224C49458BB}"/>
                <c:ext xmlns:c16="http://schemas.microsoft.com/office/drawing/2014/chart" uri="{C3380CC4-5D6E-409C-BE32-E72D297353CC}">
                  <c16:uniqueId val="{00000005-1C45-4AF3-BC2B-FFD457405FE4}"/>
                </c:ext>
              </c:extLst>
            </c:dLbl>
            <c:dLbl>
              <c:idx val="3"/>
              <c:delete val="1"/>
              <c:extLst>
                <c:ext xmlns:c15="http://schemas.microsoft.com/office/drawing/2012/chart" uri="{CE6537A1-D6FC-4f65-9D91-7224C49458BB}"/>
                <c:ext xmlns:c16="http://schemas.microsoft.com/office/drawing/2014/chart" uri="{C3380CC4-5D6E-409C-BE32-E72D297353CC}">
                  <c16:uniqueId val="{00000006-1C45-4AF3-BC2B-FFD457405FE4}"/>
                </c:ext>
              </c:extLst>
            </c:dLbl>
            <c:dLbl>
              <c:idx val="4"/>
              <c:delete val="1"/>
              <c:extLst>
                <c:ext xmlns:c15="http://schemas.microsoft.com/office/drawing/2012/chart" uri="{CE6537A1-D6FC-4f65-9D91-7224C49458BB}"/>
                <c:ext xmlns:c16="http://schemas.microsoft.com/office/drawing/2014/chart" uri="{C3380CC4-5D6E-409C-BE32-E72D297353CC}">
                  <c16:uniqueId val="{00000007-1C45-4AF3-BC2B-FFD457405FE4}"/>
                </c:ext>
              </c:extLst>
            </c:dLbl>
            <c:dLbl>
              <c:idx val="5"/>
              <c:delete val="1"/>
              <c:extLst>
                <c:ext xmlns:c15="http://schemas.microsoft.com/office/drawing/2012/chart" uri="{CE6537A1-D6FC-4f65-9D91-7224C49458BB}"/>
                <c:ext xmlns:c16="http://schemas.microsoft.com/office/drawing/2014/chart" uri="{C3380CC4-5D6E-409C-BE32-E72D297353CC}">
                  <c16:uniqueId val="{00000008-1C45-4AF3-BC2B-FFD457405FE4}"/>
                </c:ext>
              </c:extLst>
            </c:dLbl>
            <c:dLbl>
              <c:idx val="6"/>
              <c:delete val="1"/>
              <c:extLst>
                <c:ext xmlns:c15="http://schemas.microsoft.com/office/drawing/2012/chart" uri="{CE6537A1-D6FC-4f65-9D91-7224C49458BB}"/>
                <c:ext xmlns:c16="http://schemas.microsoft.com/office/drawing/2014/chart" uri="{C3380CC4-5D6E-409C-BE32-E72D297353CC}">
                  <c16:uniqueId val="{00000009-1C45-4AF3-BC2B-FFD457405FE4}"/>
                </c:ext>
              </c:extLst>
            </c:dLbl>
            <c:dLbl>
              <c:idx val="7"/>
              <c:delete val="1"/>
              <c:extLst>
                <c:ext xmlns:c15="http://schemas.microsoft.com/office/drawing/2012/chart" uri="{CE6537A1-D6FC-4f65-9D91-7224C49458BB}"/>
                <c:ext xmlns:c16="http://schemas.microsoft.com/office/drawing/2014/chart" uri="{C3380CC4-5D6E-409C-BE32-E72D297353CC}">
                  <c16:uniqueId val="{0000000A-1C45-4AF3-BC2B-FFD457405FE4}"/>
                </c:ext>
              </c:extLst>
            </c:dLbl>
            <c:dLbl>
              <c:idx val="8"/>
              <c:delete val="1"/>
              <c:extLst>
                <c:ext xmlns:c15="http://schemas.microsoft.com/office/drawing/2012/chart" uri="{CE6537A1-D6FC-4f65-9D91-7224C49458BB}"/>
                <c:ext xmlns:c16="http://schemas.microsoft.com/office/drawing/2014/chart" uri="{C3380CC4-5D6E-409C-BE32-E72D297353CC}">
                  <c16:uniqueId val="{0000000B-1C45-4AF3-BC2B-FFD457405FE4}"/>
                </c:ext>
              </c:extLst>
            </c:dLbl>
            <c:dLbl>
              <c:idx val="9"/>
              <c:delete val="1"/>
              <c:extLst>
                <c:ext xmlns:c15="http://schemas.microsoft.com/office/drawing/2012/chart" uri="{CE6537A1-D6FC-4f65-9D91-7224C49458BB}"/>
                <c:ext xmlns:c16="http://schemas.microsoft.com/office/drawing/2014/chart" uri="{C3380CC4-5D6E-409C-BE32-E72D297353CC}">
                  <c16:uniqueId val="{0000000C-1C45-4AF3-BC2B-FFD457405FE4}"/>
                </c:ext>
              </c:extLst>
            </c:dLbl>
            <c:dLbl>
              <c:idx val="10"/>
              <c:delete val="1"/>
              <c:extLst>
                <c:ext xmlns:c15="http://schemas.microsoft.com/office/drawing/2012/chart" uri="{CE6537A1-D6FC-4f65-9D91-7224C49458BB}"/>
                <c:ext xmlns:c16="http://schemas.microsoft.com/office/drawing/2014/chart" uri="{C3380CC4-5D6E-409C-BE32-E72D297353CC}">
                  <c16:uniqueId val="{0000000D-1C45-4AF3-BC2B-FFD457405FE4}"/>
                </c:ext>
              </c:extLst>
            </c:dLbl>
            <c:dLbl>
              <c:idx val="11"/>
              <c:delete val="1"/>
              <c:extLst>
                <c:ext xmlns:c15="http://schemas.microsoft.com/office/drawing/2012/chart" uri="{CE6537A1-D6FC-4f65-9D91-7224C49458BB}"/>
                <c:ext xmlns:c16="http://schemas.microsoft.com/office/drawing/2014/chart" uri="{C3380CC4-5D6E-409C-BE32-E72D297353CC}">
                  <c16:uniqueId val="{0000000E-1C45-4AF3-BC2B-FFD457405FE4}"/>
                </c:ext>
              </c:extLst>
            </c:dLbl>
            <c:dLbl>
              <c:idx val="12"/>
              <c:delete val="1"/>
              <c:extLst>
                <c:ext xmlns:c15="http://schemas.microsoft.com/office/drawing/2012/chart" uri="{CE6537A1-D6FC-4f65-9D91-7224C49458BB}"/>
                <c:ext xmlns:c16="http://schemas.microsoft.com/office/drawing/2014/chart" uri="{C3380CC4-5D6E-409C-BE32-E72D297353CC}">
                  <c16:uniqueId val="{0000000F-1C45-4AF3-BC2B-FFD457405FE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45-4AF3-BC2B-FFD457405FE4}"/>
                </c:ext>
              </c:extLst>
            </c:dLbl>
            <c:dLbl>
              <c:idx val="14"/>
              <c:delete val="1"/>
              <c:extLst>
                <c:ext xmlns:c15="http://schemas.microsoft.com/office/drawing/2012/chart" uri="{CE6537A1-D6FC-4f65-9D91-7224C49458BB}"/>
                <c:ext xmlns:c16="http://schemas.microsoft.com/office/drawing/2014/chart" uri="{C3380CC4-5D6E-409C-BE32-E72D297353CC}">
                  <c16:uniqueId val="{00000011-1C45-4AF3-BC2B-FFD457405FE4}"/>
                </c:ext>
              </c:extLst>
            </c:dLbl>
            <c:dLbl>
              <c:idx val="15"/>
              <c:delete val="1"/>
              <c:extLst>
                <c:ext xmlns:c15="http://schemas.microsoft.com/office/drawing/2012/chart" uri="{CE6537A1-D6FC-4f65-9D91-7224C49458BB}"/>
                <c:ext xmlns:c16="http://schemas.microsoft.com/office/drawing/2014/chart" uri="{C3380CC4-5D6E-409C-BE32-E72D297353CC}">
                  <c16:uniqueId val="{00000012-1C45-4AF3-BC2B-FFD457405FE4}"/>
                </c:ext>
              </c:extLst>
            </c:dLbl>
            <c:dLbl>
              <c:idx val="16"/>
              <c:delete val="1"/>
              <c:extLst>
                <c:ext xmlns:c15="http://schemas.microsoft.com/office/drawing/2012/chart" uri="{CE6537A1-D6FC-4f65-9D91-7224C49458BB}"/>
                <c:ext xmlns:c16="http://schemas.microsoft.com/office/drawing/2014/chart" uri="{C3380CC4-5D6E-409C-BE32-E72D297353CC}">
                  <c16:uniqueId val="{00000013-1C45-4AF3-BC2B-FFD457405FE4}"/>
                </c:ext>
              </c:extLst>
            </c:dLbl>
            <c:dLbl>
              <c:idx val="17"/>
              <c:delete val="1"/>
              <c:extLst>
                <c:ext xmlns:c15="http://schemas.microsoft.com/office/drawing/2012/chart" uri="{CE6537A1-D6FC-4f65-9D91-7224C49458BB}"/>
                <c:ext xmlns:c16="http://schemas.microsoft.com/office/drawing/2014/chart" uri="{C3380CC4-5D6E-409C-BE32-E72D297353CC}">
                  <c16:uniqueId val="{00000014-1C45-4AF3-BC2B-FFD457405FE4}"/>
                </c:ext>
              </c:extLst>
            </c:dLbl>
            <c:dLbl>
              <c:idx val="18"/>
              <c:delete val="1"/>
              <c:extLst>
                <c:ext xmlns:c15="http://schemas.microsoft.com/office/drawing/2012/chart" uri="{CE6537A1-D6FC-4f65-9D91-7224C49458BB}"/>
                <c:ext xmlns:c16="http://schemas.microsoft.com/office/drawing/2014/chart" uri="{C3380CC4-5D6E-409C-BE32-E72D297353CC}">
                  <c16:uniqueId val="{00000015-1C45-4AF3-BC2B-FFD457405FE4}"/>
                </c:ext>
              </c:extLst>
            </c:dLbl>
            <c:dLbl>
              <c:idx val="19"/>
              <c:delete val="1"/>
              <c:extLst>
                <c:ext xmlns:c15="http://schemas.microsoft.com/office/drawing/2012/chart" uri="{CE6537A1-D6FC-4f65-9D91-7224C49458BB}"/>
                <c:ext xmlns:c16="http://schemas.microsoft.com/office/drawing/2014/chart" uri="{C3380CC4-5D6E-409C-BE32-E72D297353CC}">
                  <c16:uniqueId val="{00000016-1C45-4AF3-BC2B-FFD457405FE4}"/>
                </c:ext>
              </c:extLst>
            </c:dLbl>
            <c:dLbl>
              <c:idx val="20"/>
              <c:delete val="1"/>
              <c:extLst>
                <c:ext xmlns:c15="http://schemas.microsoft.com/office/drawing/2012/chart" uri="{CE6537A1-D6FC-4f65-9D91-7224C49458BB}"/>
                <c:ext xmlns:c16="http://schemas.microsoft.com/office/drawing/2014/chart" uri="{C3380CC4-5D6E-409C-BE32-E72D297353CC}">
                  <c16:uniqueId val="{00000017-1C45-4AF3-BC2B-FFD457405FE4}"/>
                </c:ext>
              </c:extLst>
            </c:dLbl>
            <c:dLbl>
              <c:idx val="21"/>
              <c:delete val="1"/>
              <c:extLst>
                <c:ext xmlns:c15="http://schemas.microsoft.com/office/drawing/2012/chart" uri="{CE6537A1-D6FC-4f65-9D91-7224C49458BB}"/>
                <c:ext xmlns:c16="http://schemas.microsoft.com/office/drawing/2014/chart" uri="{C3380CC4-5D6E-409C-BE32-E72D297353CC}">
                  <c16:uniqueId val="{00000018-1C45-4AF3-BC2B-FFD457405FE4}"/>
                </c:ext>
              </c:extLst>
            </c:dLbl>
            <c:dLbl>
              <c:idx val="22"/>
              <c:delete val="1"/>
              <c:extLst>
                <c:ext xmlns:c15="http://schemas.microsoft.com/office/drawing/2012/chart" uri="{CE6537A1-D6FC-4f65-9D91-7224C49458BB}"/>
                <c:ext xmlns:c16="http://schemas.microsoft.com/office/drawing/2014/chart" uri="{C3380CC4-5D6E-409C-BE32-E72D297353CC}">
                  <c16:uniqueId val="{00000019-1C45-4AF3-BC2B-FFD457405FE4}"/>
                </c:ext>
              </c:extLst>
            </c:dLbl>
            <c:dLbl>
              <c:idx val="23"/>
              <c:delete val="1"/>
              <c:extLst>
                <c:ext xmlns:c15="http://schemas.microsoft.com/office/drawing/2012/chart" uri="{CE6537A1-D6FC-4f65-9D91-7224C49458BB}"/>
                <c:ext xmlns:c16="http://schemas.microsoft.com/office/drawing/2014/chart" uri="{C3380CC4-5D6E-409C-BE32-E72D297353CC}">
                  <c16:uniqueId val="{0000001A-1C45-4AF3-BC2B-FFD457405FE4}"/>
                </c:ext>
              </c:extLst>
            </c:dLbl>
            <c:dLbl>
              <c:idx val="24"/>
              <c:delete val="1"/>
              <c:extLst>
                <c:ext xmlns:c15="http://schemas.microsoft.com/office/drawing/2012/chart" uri="{CE6537A1-D6FC-4f65-9D91-7224C49458BB}"/>
                <c:ext xmlns:c16="http://schemas.microsoft.com/office/drawing/2014/chart" uri="{C3380CC4-5D6E-409C-BE32-E72D297353CC}">
                  <c16:uniqueId val="{0000001B-1C45-4AF3-BC2B-FFD457405FE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C45-4AF3-BC2B-FFD457405FE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Hohenlohekreis (08126)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59916</v>
      </c>
      <c r="F11" s="238">
        <v>60254</v>
      </c>
      <c r="G11" s="238">
        <v>60665</v>
      </c>
      <c r="H11" s="238">
        <v>59414</v>
      </c>
      <c r="I11" s="265">
        <v>59378</v>
      </c>
      <c r="J11" s="263">
        <v>538</v>
      </c>
      <c r="K11" s="266">
        <v>0.90605948331031694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17.399359102743841</v>
      </c>
      <c r="E13" s="115">
        <v>10425</v>
      </c>
      <c r="F13" s="114">
        <v>10355</v>
      </c>
      <c r="G13" s="114">
        <v>10626</v>
      </c>
      <c r="H13" s="114">
        <v>10486</v>
      </c>
      <c r="I13" s="140">
        <v>10362</v>
      </c>
      <c r="J13" s="115">
        <v>63</v>
      </c>
      <c r="K13" s="116">
        <v>0.6079907353792704</v>
      </c>
    </row>
    <row r="14" spans="1:255" ht="14.1" customHeight="1" x14ac:dyDescent="0.2">
      <c r="A14" s="306" t="s">
        <v>230</v>
      </c>
      <c r="B14" s="307"/>
      <c r="C14" s="308"/>
      <c r="D14" s="113">
        <v>56.166967087255493</v>
      </c>
      <c r="E14" s="115">
        <v>33653</v>
      </c>
      <c r="F14" s="114">
        <v>33992</v>
      </c>
      <c r="G14" s="114">
        <v>34075</v>
      </c>
      <c r="H14" s="114">
        <v>33231</v>
      </c>
      <c r="I14" s="140">
        <v>33323</v>
      </c>
      <c r="J14" s="115">
        <v>330</v>
      </c>
      <c r="K14" s="116">
        <v>0.99030699516850229</v>
      </c>
    </row>
    <row r="15" spans="1:255" ht="14.1" customHeight="1" x14ac:dyDescent="0.2">
      <c r="A15" s="306" t="s">
        <v>231</v>
      </c>
      <c r="B15" s="307"/>
      <c r="C15" s="308"/>
      <c r="D15" s="113">
        <v>17.915081113558983</v>
      </c>
      <c r="E15" s="115">
        <v>10734</v>
      </c>
      <c r="F15" s="114">
        <v>10817</v>
      </c>
      <c r="G15" s="114">
        <v>10850</v>
      </c>
      <c r="H15" s="114">
        <v>10706</v>
      </c>
      <c r="I15" s="140">
        <v>10726</v>
      </c>
      <c r="J15" s="115">
        <v>8</v>
      </c>
      <c r="K15" s="116">
        <v>7.458512026850643E-2</v>
      </c>
    </row>
    <row r="16" spans="1:255" ht="14.1" customHeight="1" x14ac:dyDescent="0.2">
      <c r="A16" s="306" t="s">
        <v>232</v>
      </c>
      <c r="B16" s="307"/>
      <c r="C16" s="308"/>
      <c r="D16" s="113">
        <v>8.2699112090259703</v>
      </c>
      <c r="E16" s="115">
        <v>4955</v>
      </c>
      <c r="F16" s="114">
        <v>4946</v>
      </c>
      <c r="G16" s="114">
        <v>4971</v>
      </c>
      <c r="H16" s="114">
        <v>4854</v>
      </c>
      <c r="I16" s="140">
        <v>4824</v>
      </c>
      <c r="J16" s="115">
        <v>131</v>
      </c>
      <c r="K16" s="116">
        <v>2.7155887230514097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0.71433340009346413</v>
      </c>
      <c r="E18" s="115">
        <v>428</v>
      </c>
      <c r="F18" s="114">
        <v>384</v>
      </c>
      <c r="G18" s="114">
        <v>528</v>
      </c>
      <c r="H18" s="114">
        <v>477</v>
      </c>
      <c r="I18" s="140">
        <v>452</v>
      </c>
      <c r="J18" s="115">
        <v>-24</v>
      </c>
      <c r="K18" s="116">
        <v>-5.3097345132743365</v>
      </c>
    </row>
    <row r="19" spans="1:255" ht="14.1" customHeight="1" x14ac:dyDescent="0.2">
      <c r="A19" s="306" t="s">
        <v>235</v>
      </c>
      <c r="B19" s="307" t="s">
        <v>236</v>
      </c>
      <c r="C19" s="308"/>
      <c r="D19" s="113">
        <v>0.433940850524067</v>
      </c>
      <c r="E19" s="115">
        <v>260</v>
      </c>
      <c r="F19" s="114">
        <v>218</v>
      </c>
      <c r="G19" s="114">
        <v>332</v>
      </c>
      <c r="H19" s="114">
        <v>292</v>
      </c>
      <c r="I19" s="140">
        <v>259</v>
      </c>
      <c r="J19" s="115">
        <v>1</v>
      </c>
      <c r="K19" s="116">
        <v>0.38610038610038611</v>
      </c>
    </row>
    <row r="20" spans="1:255" ht="14.1" customHeight="1" x14ac:dyDescent="0.2">
      <c r="A20" s="306">
        <v>12</v>
      </c>
      <c r="B20" s="307" t="s">
        <v>237</v>
      </c>
      <c r="C20" s="308"/>
      <c r="D20" s="113">
        <v>0.46565191267774886</v>
      </c>
      <c r="E20" s="115">
        <v>279</v>
      </c>
      <c r="F20" s="114">
        <v>260</v>
      </c>
      <c r="G20" s="114">
        <v>267</v>
      </c>
      <c r="H20" s="114">
        <v>269</v>
      </c>
      <c r="I20" s="140">
        <v>272</v>
      </c>
      <c r="J20" s="115">
        <v>7</v>
      </c>
      <c r="K20" s="116">
        <v>2.5735294117647061</v>
      </c>
    </row>
    <row r="21" spans="1:255" ht="14.1" customHeight="1" x14ac:dyDescent="0.2">
      <c r="A21" s="306">
        <v>21</v>
      </c>
      <c r="B21" s="307" t="s">
        <v>238</v>
      </c>
      <c r="C21" s="308"/>
      <c r="D21" s="113">
        <v>0.12684424861472729</v>
      </c>
      <c r="E21" s="115">
        <v>76</v>
      </c>
      <c r="F21" s="114">
        <v>81</v>
      </c>
      <c r="G21" s="114">
        <v>81</v>
      </c>
      <c r="H21" s="114">
        <v>74</v>
      </c>
      <c r="I21" s="140">
        <v>74</v>
      </c>
      <c r="J21" s="115">
        <v>2</v>
      </c>
      <c r="K21" s="116">
        <v>2.7027027027027026</v>
      </c>
    </row>
    <row r="22" spans="1:255" ht="14.1" customHeight="1" x14ac:dyDescent="0.2">
      <c r="A22" s="306">
        <v>22</v>
      </c>
      <c r="B22" s="307" t="s">
        <v>239</v>
      </c>
      <c r="C22" s="308"/>
      <c r="D22" s="113">
        <v>2.6136591227718808</v>
      </c>
      <c r="E22" s="115">
        <v>1566</v>
      </c>
      <c r="F22" s="114">
        <v>1564</v>
      </c>
      <c r="G22" s="114">
        <v>1587</v>
      </c>
      <c r="H22" s="114">
        <v>1572</v>
      </c>
      <c r="I22" s="140">
        <v>1570</v>
      </c>
      <c r="J22" s="115">
        <v>-4</v>
      </c>
      <c r="K22" s="116">
        <v>-0.25477707006369427</v>
      </c>
    </row>
    <row r="23" spans="1:255" ht="14.1" customHeight="1" x14ac:dyDescent="0.2">
      <c r="A23" s="306">
        <v>23</v>
      </c>
      <c r="B23" s="307" t="s">
        <v>240</v>
      </c>
      <c r="C23" s="308"/>
      <c r="D23" s="113">
        <v>0.52907403698511246</v>
      </c>
      <c r="E23" s="115">
        <v>317</v>
      </c>
      <c r="F23" s="114">
        <v>317</v>
      </c>
      <c r="G23" s="114">
        <v>318</v>
      </c>
      <c r="H23" s="114">
        <v>330</v>
      </c>
      <c r="I23" s="140">
        <v>340</v>
      </c>
      <c r="J23" s="115">
        <v>-23</v>
      </c>
      <c r="K23" s="116">
        <v>-6.7647058823529411</v>
      </c>
    </row>
    <row r="24" spans="1:255" ht="14.1" customHeight="1" x14ac:dyDescent="0.2">
      <c r="A24" s="306">
        <v>24</v>
      </c>
      <c r="B24" s="307" t="s">
        <v>241</v>
      </c>
      <c r="C24" s="308"/>
      <c r="D24" s="113">
        <v>6.8896455037051876</v>
      </c>
      <c r="E24" s="115">
        <v>4128</v>
      </c>
      <c r="F24" s="114">
        <v>4185</v>
      </c>
      <c r="G24" s="114">
        <v>4255</v>
      </c>
      <c r="H24" s="114">
        <v>4192</v>
      </c>
      <c r="I24" s="140">
        <v>4188</v>
      </c>
      <c r="J24" s="115">
        <v>-60</v>
      </c>
      <c r="K24" s="116">
        <v>-1.4326647564469914</v>
      </c>
    </row>
    <row r="25" spans="1:255" ht="14.1" customHeight="1" x14ac:dyDescent="0.2">
      <c r="A25" s="306">
        <v>25</v>
      </c>
      <c r="B25" s="307" t="s">
        <v>242</v>
      </c>
      <c r="C25" s="308"/>
      <c r="D25" s="113">
        <v>8.6370919287001797</v>
      </c>
      <c r="E25" s="115">
        <v>5175</v>
      </c>
      <c r="F25" s="114">
        <v>5234</v>
      </c>
      <c r="G25" s="114">
        <v>5302</v>
      </c>
      <c r="H25" s="114">
        <v>5164</v>
      </c>
      <c r="I25" s="140">
        <v>5154</v>
      </c>
      <c r="J25" s="115">
        <v>21</v>
      </c>
      <c r="K25" s="116">
        <v>0.40745052386495928</v>
      </c>
    </row>
    <row r="26" spans="1:255" ht="14.1" customHeight="1" x14ac:dyDescent="0.2">
      <c r="A26" s="306">
        <v>26</v>
      </c>
      <c r="B26" s="307" t="s">
        <v>243</v>
      </c>
      <c r="C26" s="308"/>
      <c r="D26" s="113">
        <v>7.2635022364643831</v>
      </c>
      <c r="E26" s="115">
        <v>4352</v>
      </c>
      <c r="F26" s="114">
        <v>4378</v>
      </c>
      <c r="G26" s="114">
        <v>4429</v>
      </c>
      <c r="H26" s="114">
        <v>4332</v>
      </c>
      <c r="I26" s="140">
        <v>4340</v>
      </c>
      <c r="J26" s="115">
        <v>12</v>
      </c>
      <c r="K26" s="116">
        <v>0.27649769585253459</v>
      </c>
    </row>
    <row r="27" spans="1:255" ht="14.1" customHeight="1" x14ac:dyDescent="0.2">
      <c r="A27" s="306">
        <v>27</v>
      </c>
      <c r="B27" s="307" t="s">
        <v>244</v>
      </c>
      <c r="C27" s="308"/>
      <c r="D27" s="113">
        <v>4.9035316109219576</v>
      </c>
      <c r="E27" s="115">
        <v>2938</v>
      </c>
      <c r="F27" s="114">
        <v>2947</v>
      </c>
      <c r="G27" s="114">
        <v>2957</v>
      </c>
      <c r="H27" s="114">
        <v>2865</v>
      </c>
      <c r="I27" s="140">
        <v>2859</v>
      </c>
      <c r="J27" s="115">
        <v>79</v>
      </c>
      <c r="K27" s="116">
        <v>2.7632039174536551</v>
      </c>
    </row>
    <row r="28" spans="1:255" ht="14.1" customHeight="1" x14ac:dyDescent="0.2">
      <c r="A28" s="306">
        <v>28</v>
      </c>
      <c r="B28" s="307" t="s">
        <v>245</v>
      </c>
      <c r="C28" s="308"/>
      <c r="D28" s="113">
        <v>0.15521730422591629</v>
      </c>
      <c r="E28" s="115">
        <v>93</v>
      </c>
      <c r="F28" s="114">
        <v>94</v>
      </c>
      <c r="G28" s="114">
        <v>93</v>
      </c>
      <c r="H28" s="114">
        <v>93</v>
      </c>
      <c r="I28" s="140">
        <v>97</v>
      </c>
      <c r="J28" s="115">
        <v>-4</v>
      </c>
      <c r="K28" s="116">
        <v>-4.1237113402061851</v>
      </c>
    </row>
    <row r="29" spans="1:255" ht="14.1" customHeight="1" x14ac:dyDescent="0.2">
      <c r="A29" s="306">
        <v>29</v>
      </c>
      <c r="B29" s="307" t="s">
        <v>246</v>
      </c>
      <c r="C29" s="308"/>
      <c r="D29" s="113">
        <v>1.625609186194005</v>
      </c>
      <c r="E29" s="115">
        <v>974</v>
      </c>
      <c r="F29" s="114">
        <v>981</v>
      </c>
      <c r="G29" s="114">
        <v>970</v>
      </c>
      <c r="H29" s="114">
        <v>967</v>
      </c>
      <c r="I29" s="140">
        <v>993</v>
      </c>
      <c r="J29" s="115">
        <v>-19</v>
      </c>
      <c r="K29" s="116">
        <v>-1.9133937562940584</v>
      </c>
    </row>
    <row r="30" spans="1:255" ht="14.1" customHeight="1" x14ac:dyDescent="0.2">
      <c r="A30" s="306" t="s">
        <v>247</v>
      </c>
      <c r="B30" s="307" t="s">
        <v>248</v>
      </c>
      <c r="C30" s="308"/>
      <c r="D30" s="113">
        <v>0.49402496828893783</v>
      </c>
      <c r="E30" s="115">
        <v>296</v>
      </c>
      <c r="F30" s="114">
        <v>285</v>
      </c>
      <c r="G30" s="114">
        <v>282</v>
      </c>
      <c r="H30" s="114">
        <v>284</v>
      </c>
      <c r="I30" s="140">
        <v>301</v>
      </c>
      <c r="J30" s="115">
        <v>-5</v>
      </c>
      <c r="K30" s="116">
        <v>-1.6611295681063123</v>
      </c>
    </row>
    <row r="31" spans="1:255" ht="14.1" customHeight="1" x14ac:dyDescent="0.2">
      <c r="A31" s="306" t="s">
        <v>249</v>
      </c>
      <c r="B31" s="307" t="s">
        <v>250</v>
      </c>
      <c r="C31" s="308"/>
      <c r="D31" s="113">
        <v>1.1065491688363709</v>
      </c>
      <c r="E31" s="115">
        <v>663</v>
      </c>
      <c r="F31" s="114">
        <v>683</v>
      </c>
      <c r="G31" s="114">
        <v>675</v>
      </c>
      <c r="H31" s="114">
        <v>671</v>
      </c>
      <c r="I31" s="140">
        <v>679</v>
      </c>
      <c r="J31" s="115">
        <v>-16</v>
      </c>
      <c r="K31" s="116">
        <v>-2.3564064801178204</v>
      </c>
    </row>
    <row r="32" spans="1:255" ht="14.1" customHeight="1" x14ac:dyDescent="0.2">
      <c r="A32" s="306">
        <v>31</v>
      </c>
      <c r="B32" s="307" t="s">
        <v>251</v>
      </c>
      <c r="C32" s="308"/>
      <c r="D32" s="113">
        <v>0.5641231056812871</v>
      </c>
      <c r="E32" s="115">
        <v>338</v>
      </c>
      <c r="F32" s="114">
        <v>336</v>
      </c>
      <c r="G32" s="114">
        <v>332</v>
      </c>
      <c r="H32" s="114">
        <v>327</v>
      </c>
      <c r="I32" s="140">
        <v>314</v>
      </c>
      <c r="J32" s="115">
        <v>24</v>
      </c>
      <c r="K32" s="116">
        <v>7.6433121019108281</v>
      </c>
    </row>
    <row r="33" spans="1:11" ht="14.1" customHeight="1" x14ac:dyDescent="0.2">
      <c r="A33" s="306">
        <v>32</v>
      </c>
      <c r="B33" s="307" t="s">
        <v>252</v>
      </c>
      <c r="C33" s="308"/>
      <c r="D33" s="113">
        <v>1.4353428132719139</v>
      </c>
      <c r="E33" s="115">
        <v>860</v>
      </c>
      <c r="F33" s="114">
        <v>842</v>
      </c>
      <c r="G33" s="114">
        <v>861</v>
      </c>
      <c r="H33" s="114">
        <v>840</v>
      </c>
      <c r="I33" s="140">
        <v>837</v>
      </c>
      <c r="J33" s="115">
        <v>23</v>
      </c>
      <c r="K33" s="116">
        <v>2.7479091995221028</v>
      </c>
    </row>
    <row r="34" spans="1:11" ht="14.1" customHeight="1" x14ac:dyDescent="0.2">
      <c r="A34" s="306">
        <v>33</v>
      </c>
      <c r="B34" s="307" t="s">
        <v>253</v>
      </c>
      <c r="C34" s="308"/>
      <c r="D34" s="113">
        <v>0.76774150477334935</v>
      </c>
      <c r="E34" s="115">
        <v>460</v>
      </c>
      <c r="F34" s="114">
        <v>461</v>
      </c>
      <c r="G34" s="114">
        <v>482</v>
      </c>
      <c r="H34" s="114">
        <v>457</v>
      </c>
      <c r="I34" s="140">
        <v>452</v>
      </c>
      <c r="J34" s="115">
        <v>8</v>
      </c>
      <c r="K34" s="116">
        <v>1.7699115044247788</v>
      </c>
    </row>
    <row r="35" spans="1:11" ht="14.1" customHeight="1" x14ac:dyDescent="0.2">
      <c r="A35" s="306">
        <v>34</v>
      </c>
      <c r="B35" s="307" t="s">
        <v>254</v>
      </c>
      <c r="C35" s="308"/>
      <c r="D35" s="113">
        <v>1.5104479604780026</v>
      </c>
      <c r="E35" s="115">
        <v>905</v>
      </c>
      <c r="F35" s="114">
        <v>902</v>
      </c>
      <c r="G35" s="114">
        <v>902</v>
      </c>
      <c r="H35" s="114">
        <v>887</v>
      </c>
      <c r="I35" s="140">
        <v>890</v>
      </c>
      <c r="J35" s="115">
        <v>15</v>
      </c>
      <c r="K35" s="116">
        <v>1.6853932584269662</v>
      </c>
    </row>
    <row r="36" spans="1:11" ht="14.1" customHeight="1" x14ac:dyDescent="0.2">
      <c r="A36" s="306">
        <v>41</v>
      </c>
      <c r="B36" s="307" t="s">
        <v>255</v>
      </c>
      <c r="C36" s="308"/>
      <c r="D36" s="113">
        <v>0.15855531076840912</v>
      </c>
      <c r="E36" s="115">
        <v>95</v>
      </c>
      <c r="F36" s="114">
        <v>92</v>
      </c>
      <c r="G36" s="114">
        <v>91</v>
      </c>
      <c r="H36" s="114">
        <v>91</v>
      </c>
      <c r="I36" s="140">
        <v>83</v>
      </c>
      <c r="J36" s="115">
        <v>12</v>
      </c>
      <c r="K36" s="116">
        <v>14.457831325301205</v>
      </c>
    </row>
    <row r="37" spans="1:11" ht="14.1" customHeight="1" x14ac:dyDescent="0.2">
      <c r="A37" s="306">
        <v>42</v>
      </c>
      <c r="B37" s="307" t="s">
        <v>256</v>
      </c>
      <c r="C37" s="308"/>
      <c r="D37" s="113">
        <v>4.8401094866145938E-2</v>
      </c>
      <c r="E37" s="115">
        <v>29</v>
      </c>
      <c r="F37" s="114" t="s">
        <v>513</v>
      </c>
      <c r="G37" s="114" t="s">
        <v>513</v>
      </c>
      <c r="H37" s="114">
        <v>29</v>
      </c>
      <c r="I37" s="140">
        <v>28</v>
      </c>
      <c r="J37" s="115">
        <v>1</v>
      </c>
      <c r="K37" s="116">
        <v>3.5714285714285716</v>
      </c>
    </row>
    <row r="38" spans="1:11" ht="14.1" customHeight="1" x14ac:dyDescent="0.2">
      <c r="A38" s="306">
        <v>43</v>
      </c>
      <c r="B38" s="307" t="s">
        <v>257</v>
      </c>
      <c r="C38" s="308"/>
      <c r="D38" s="113">
        <v>1.5121169637492489</v>
      </c>
      <c r="E38" s="115">
        <v>906</v>
      </c>
      <c r="F38" s="114">
        <v>908</v>
      </c>
      <c r="G38" s="114">
        <v>882</v>
      </c>
      <c r="H38" s="114">
        <v>834</v>
      </c>
      <c r="I38" s="140">
        <v>826</v>
      </c>
      <c r="J38" s="115">
        <v>80</v>
      </c>
      <c r="K38" s="116">
        <v>9.6852300242130749</v>
      </c>
    </row>
    <row r="39" spans="1:11" ht="14.1" customHeight="1" x14ac:dyDescent="0.2">
      <c r="A39" s="306">
        <v>51</v>
      </c>
      <c r="B39" s="307" t="s">
        <v>258</v>
      </c>
      <c r="C39" s="308"/>
      <c r="D39" s="113">
        <v>9.4098404432872691</v>
      </c>
      <c r="E39" s="115">
        <v>5638</v>
      </c>
      <c r="F39" s="114">
        <v>5657</v>
      </c>
      <c r="G39" s="114">
        <v>5657</v>
      </c>
      <c r="H39" s="114">
        <v>5596</v>
      </c>
      <c r="I39" s="140">
        <v>5578</v>
      </c>
      <c r="J39" s="115">
        <v>60</v>
      </c>
      <c r="K39" s="116">
        <v>1.0756543564001435</v>
      </c>
    </row>
    <row r="40" spans="1:11" ht="14.1" customHeight="1" x14ac:dyDescent="0.2">
      <c r="A40" s="306" t="s">
        <v>259</v>
      </c>
      <c r="B40" s="307" t="s">
        <v>260</v>
      </c>
      <c r="C40" s="308"/>
      <c r="D40" s="113">
        <v>8.5135856866279465</v>
      </c>
      <c r="E40" s="115">
        <v>5101</v>
      </c>
      <c r="F40" s="114">
        <v>5109</v>
      </c>
      <c r="G40" s="114">
        <v>5093</v>
      </c>
      <c r="H40" s="114">
        <v>5069</v>
      </c>
      <c r="I40" s="140">
        <v>5053</v>
      </c>
      <c r="J40" s="115">
        <v>48</v>
      </c>
      <c r="K40" s="116">
        <v>0.94993073421729668</v>
      </c>
    </row>
    <row r="41" spans="1:11" ht="14.1" customHeight="1" x14ac:dyDescent="0.2">
      <c r="A41" s="306"/>
      <c r="B41" s="307" t="s">
        <v>261</v>
      </c>
      <c r="C41" s="308"/>
      <c r="D41" s="113">
        <v>8.0295747379664864</v>
      </c>
      <c r="E41" s="115">
        <v>4811</v>
      </c>
      <c r="F41" s="114">
        <v>4810</v>
      </c>
      <c r="G41" s="114">
        <v>4810</v>
      </c>
      <c r="H41" s="114">
        <v>4797</v>
      </c>
      <c r="I41" s="140">
        <v>4775</v>
      </c>
      <c r="J41" s="115">
        <v>36</v>
      </c>
      <c r="K41" s="116">
        <v>0.75392670157068065</v>
      </c>
    </row>
    <row r="42" spans="1:11" ht="14.1" customHeight="1" x14ac:dyDescent="0.2">
      <c r="A42" s="306">
        <v>52</v>
      </c>
      <c r="B42" s="307" t="s">
        <v>262</v>
      </c>
      <c r="C42" s="308"/>
      <c r="D42" s="113">
        <v>2.9457907737499167</v>
      </c>
      <c r="E42" s="115">
        <v>1765</v>
      </c>
      <c r="F42" s="114">
        <v>1830</v>
      </c>
      <c r="G42" s="114">
        <v>1827</v>
      </c>
      <c r="H42" s="114">
        <v>1798</v>
      </c>
      <c r="I42" s="140">
        <v>1806</v>
      </c>
      <c r="J42" s="115">
        <v>-41</v>
      </c>
      <c r="K42" s="116">
        <v>-2.2702104097452933</v>
      </c>
    </row>
    <row r="43" spans="1:11" ht="14.1" customHeight="1" x14ac:dyDescent="0.2">
      <c r="A43" s="306" t="s">
        <v>263</v>
      </c>
      <c r="B43" s="307" t="s">
        <v>264</v>
      </c>
      <c r="C43" s="308"/>
      <c r="D43" s="113">
        <v>2.5235329461245746</v>
      </c>
      <c r="E43" s="115">
        <v>1512</v>
      </c>
      <c r="F43" s="114">
        <v>1585</v>
      </c>
      <c r="G43" s="114">
        <v>1575</v>
      </c>
      <c r="H43" s="114">
        <v>1546</v>
      </c>
      <c r="I43" s="140">
        <v>1561</v>
      </c>
      <c r="J43" s="115">
        <v>-49</v>
      </c>
      <c r="K43" s="116">
        <v>-3.1390134529147984</v>
      </c>
    </row>
    <row r="44" spans="1:11" ht="14.1" customHeight="1" x14ac:dyDescent="0.2">
      <c r="A44" s="306">
        <v>53</v>
      </c>
      <c r="B44" s="307" t="s">
        <v>265</v>
      </c>
      <c r="C44" s="308"/>
      <c r="D44" s="113">
        <v>0.38220174911542826</v>
      </c>
      <c r="E44" s="115">
        <v>229</v>
      </c>
      <c r="F44" s="114">
        <v>224</v>
      </c>
      <c r="G44" s="114">
        <v>218</v>
      </c>
      <c r="H44" s="114">
        <v>221</v>
      </c>
      <c r="I44" s="140">
        <v>222</v>
      </c>
      <c r="J44" s="115">
        <v>7</v>
      </c>
      <c r="K44" s="116">
        <v>3.1531531531531534</v>
      </c>
    </row>
    <row r="45" spans="1:11" ht="14.1" customHeight="1" x14ac:dyDescent="0.2">
      <c r="A45" s="306" t="s">
        <v>266</v>
      </c>
      <c r="B45" s="307" t="s">
        <v>267</v>
      </c>
      <c r="C45" s="308"/>
      <c r="D45" s="113">
        <v>0.30375859536684691</v>
      </c>
      <c r="E45" s="115">
        <v>182</v>
      </c>
      <c r="F45" s="114">
        <v>178</v>
      </c>
      <c r="G45" s="114">
        <v>174</v>
      </c>
      <c r="H45" s="114">
        <v>177</v>
      </c>
      <c r="I45" s="140">
        <v>176</v>
      </c>
      <c r="J45" s="115">
        <v>6</v>
      </c>
      <c r="K45" s="116">
        <v>3.4090909090909092</v>
      </c>
    </row>
    <row r="46" spans="1:11" ht="14.1" customHeight="1" x14ac:dyDescent="0.2">
      <c r="A46" s="306">
        <v>54</v>
      </c>
      <c r="B46" s="307" t="s">
        <v>268</v>
      </c>
      <c r="C46" s="308"/>
      <c r="D46" s="113">
        <v>1.5638560651578877</v>
      </c>
      <c r="E46" s="115">
        <v>937</v>
      </c>
      <c r="F46" s="114">
        <v>958</v>
      </c>
      <c r="G46" s="114">
        <v>965</v>
      </c>
      <c r="H46" s="114">
        <v>948</v>
      </c>
      <c r="I46" s="140">
        <v>931</v>
      </c>
      <c r="J46" s="115">
        <v>6</v>
      </c>
      <c r="K46" s="116">
        <v>0.64446831364124602</v>
      </c>
    </row>
    <row r="47" spans="1:11" ht="14.1" customHeight="1" x14ac:dyDescent="0.2">
      <c r="A47" s="306">
        <v>61</v>
      </c>
      <c r="B47" s="307" t="s">
        <v>269</v>
      </c>
      <c r="C47" s="308"/>
      <c r="D47" s="113">
        <v>11.19066693370719</v>
      </c>
      <c r="E47" s="115">
        <v>6705</v>
      </c>
      <c r="F47" s="114">
        <v>6771</v>
      </c>
      <c r="G47" s="114">
        <v>6811</v>
      </c>
      <c r="H47" s="114">
        <v>6749</v>
      </c>
      <c r="I47" s="140">
        <v>6787</v>
      </c>
      <c r="J47" s="115">
        <v>-82</v>
      </c>
      <c r="K47" s="116">
        <v>-1.2081921320170914</v>
      </c>
    </row>
    <row r="48" spans="1:11" ht="14.1" customHeight="1" x14ac:dyDescent="0.2">
      <c r="A48" s="306">
        <v>62</v>
      </c>
      <c r="B48" s="307" t="s">
        <v>270</v>
      </c>
      <c r="C48" s="308"/>
      <c r="D48" s="113">
        <v>4.3494225248681486</v>
      </c>
      <c r="E48" s="115">
        <v>2606</v>
      </c>
      <c r="F48" s="114">
        <v>2632</v>
      </c>
      <c r="G48" s="114">
        <v>2627</v>
      </c>
      <c r="H48" s="114">
        <v>2556</v>
      </c>
      <c r="I48" s="140">
        <v>2532</v>
      </c>
      <c r="J48" s="115">
        <v>74</v>
      </c>
      <c r="K48" s="116">
        <v>2.9225908372827805</v>
      </c>
    </row>
    <row r="49" spans="1:11" ht="14.1" customHeight="1" x14ac:dyDescent="0.2">
      <c r="A49" s="306">
        <v>63</v>
      </c>
      <c r="B49" s="307" t="s">
        <v>271</v>
      </c>
      <c r="C49" s="308"/>
      <c r="D49" s="113">
        <v>1.4053007543894787</v>
      </c>
      <c r="E49" s="115">
        <v>842</v>
      </c>
      <c r="F49" s="114">
        <v>844</v>
      </c>
      <c r="G49" s="114">
        <v>855</v>
      </c>
      <c r="H49" s="114">
        <v>831</v>
      </c>
      <c r="I49" s="140">
        <v>828</v>
      </c>
      <c r="J49" s="115">
        <v>14</v>
      </c>
      <c r="K49" s="116">
        <v>1.6908212560386473</v>
      </c>
    </row>
    <row r="50" spans="1:11" ht="14.1" customHeight="1" x14ac:dyDescent="0.2">
      <c r="A50" s="306" t="s">
        <v>272</v>
      </c>
      <c r="B50" s="307" t="s">
        <v>273</v>
      </c>
      <c r="C50" s="308"/>
      <c r="D50" s="113">
        <v>0.27705454302690435</v>
      </c>
      <c r="E50" s="115">
        <v>166</v>
      </c>
      <c r="F50" s="114">
        <v>160</v>
      </c>
      <c r="G50" s="114">
        <v>168</v>
      </c>
      <c r="H50" s="114">
        <v>156</v>
      </c>
      <c r="I50" s="140">
        <v>152</v>
      </c>
      <c r="J50" s="115">
        <v>14</v>
      </c>
      <c r="K50" s="116">
        <v>9.2105263157894743</v>
      </c>
    </row>
    <row r="51" spans="1:11" ht="14.1" customHeight="1" x14ac:dyDescent="0.2">
      <c r="A51" s="306" t="s">
        <v>274</v>
      </c>
      <c r="B51" s="307" t="s">
        <v>275</v>
      </c>
      <c r="C51" s="308"/>
      <c r="D51" s="113">
        <v>0.9930569463916149</v>
      </c>
      <c r="E51" s="115">
        <v>595</v>
      </c>
      <c r="F51" s="114">
        <v>594</v>
      </c>
      <c r="G51" s="114">
        <v>594</v>
      </c>
      <c r="H51" s="114">
        <v>585</v>
      </c>
      <c r="I51" s="140">
        <v>585</v>
      </c>
      <c r="J51" s="115">
        <v>10</v>
      </c>
      <c r="K51" s="116">
        <v>1.7094017094017093</v>
      </c>
    </row>
    <row r="52" spans="1:11" ht="14.1" customHeight="1" x14ac:dyDescent="0.2">
      <c r="A52" s="306">
        <v>71</v>
      </c>
      <c r="B52" s="307" t="s">
        <v>276</v>
      </c>
      <c r="C52" s="308"/>
      <c r="D52" s="113">
        <v>13.582348621403298</v>
      </c>
      <c r="E52" s="115">
        <v>8138</v>
      </c>
      <c r="F52" s="114">
        <v>8178</v>
      </c>
      <c r="G52" s="114">
        <v>8211</v>
      </c>
      <c r="H52" s="114">
        <v>8035</v>
      </c>
      <c r="I52" s="140">
        <v>8014</v>
      </c>
      <c r="J52" s="115">
        <v>124</v>
      </c>
      <c r="K52" s="116">
        <v>1.5472922385824806</v>
      </c>
    </row>
    <row r="53" spans="1:11" ht="14.1" customHeight="1" x14ac:dyDescent="0.2">
      <c r="A53" s="306" t="s">
        <v>277</v>
      </c>
      <c r="B53" s="307" t="s">
        <v>278</v>
      </c>
      <c r="C53" s="308"/>
      <c r="D53" s="113">
        <v>4.16750116830229</v>
      </c>
      <c r="E53" s="115">
        <v>2497</v>
      </c>
      <c r="F53" s="114">
        <v>2550</v>
      </c>
      <c r="G53" s="114">
        <v>2601</v>
      </c>
      <c r="H53" s="114">
        <v>2497</v>
      </c>
      <c r="I53" s="140">
        <v>2485</v>
      </c>
      <c r="J53" s="115">
        <v>12</v>
      </c>
      <c r="K53" s="116">
        <v>0.48289738430583501</v>
      </c>
    </row>
    <row r="54" spans="1:11" ht="14.1" customHeight="1" x14ac:dyDescent="0.2">
      <c r="A54" s="306" t="s">
        <v>279</v>
      </c>
      <c r="B54" s="307" t="s">
        <v>280</v>
      </c>
      <c r="C54" s="308"/>
      <c r="D54" s="113">
        <v>8.4685225983042933</v>
      </c>
      <c r="E54" s="115">
        <v>5074</v>
      </c>
      <c r="F54" s="114">
        <v>5075</v>
      </c>
      <c r="G54" s="114">
        <v>5068</v>
      </c>
      <c r="H54" s="114">
        <v>5006</v>
      </c>
      <c r="I54" s="140">
        <v>4998</v>
      </c>
      <c r="J54" s="115">
        <v>76</v>
      </c>
      <c r="K54" s="116">
        <v>1.5206082432973189</v>
      </c>
    </row>
    <row r="55" spans="1:11" ht="14.1" customHeight="1" x14ac:dyDescent="0.2">
      <c r="A55" s="306">
        <v>72</v>
      </c>
      <c r="B55" s="307" t="s">
        <v>281</v>
      </c>
      <c r="C55" s="308"/>
      <c r="D55" s="113">
        <v>2.5736030442619668</v>
      </c>
      <c r="E55" s="115">
        <v>1542</v>
      </c>
      <c r="F55" s="114">
        <v>1565</v>
      </c>
      <c r="G55" s="114">
        <v>1512</v>
      </c>
      <c r="H55" s="114">
        <v>1467</v>
      </c>
      <c r="I55" s="140">
        <v>1474</v>
      </c>
      <c r="J55" s="115">
        <v>68</v>
      </c>
      <c r="K55" s="116">
        <v>4.6132971506105838</v>
      </c>
    </row>
    <row r="56" spans="1:11" ht="14.1" customHeight="1" x14ac:dyDescent="0.2">
      <c r="A56" s="306" t="s">
        <v>282</v>
      </c>
      <c r="B56" s="307" t="s">
        <v>283</v>
      </c>
      <c r="C56" s="308"/>
      <c r="D56" s="113">
        <v>1.3468856398958542</v>
      </c>
      <c r="E56" s="115">
        <v>807</v>
      </c>
      <c r="F56" s="114">
        <v>820</v>
      </c>
      <c r="G56" s="114">
        <v>765</v>
      </c>
      <c r="H56" s="114">
        <v>733</v>
      </c>
      <c r="I56" s="140">
        <v>737</v>
      </c>
      <c r="J56" s="115">
        <v>70</v>
      </c>
      <c r="K56" s="116">
        <v>9.4979647218453191</v>
      </c>
    </row>
    <row r="57" spans="1:11" ht="14.1" customHeight="1" x14ac:dyDescent="0.2">
      <c r="A57" s="306" t="s">
        <v>284</v>
      </c>
      <c r="B57" s="307" t="s">
        <v>285</v>
      </c>
      <c r="C57" s="308"/>
      <c r="D57" s="113">
        <v>0.9713599038654116</v>
      </c>
      <c r="E57" s="115">
        <v>582</v>
      </c>
      <c r="F57" s="114">
        <v>583</v>
      </c>
      <c r="G57" s="114">
        <v>584</v>
      </c>
      <c r="H57" s="114">
        <v>574</v>
      </c>
      <c r="I57" s="140">
        <v>575</v>
      </c>
      <c r="J57" s="115">
        <v>7</v>
      </c>
      <c r="K57" s="116">
        <v>1.2173913043478262</v>
      </c>
    </row>
    <row r="58" spans="1:11" ht="14.1" customHeight="1" x14ac:dyDescent="0.2">
      <c r="A58" s="306">
        <v>73</v>
      </c>
      <c r="B58" s="307" t="s">
        <v>286</v>
      </c>
      <c r="C58" s="308"/>
      <c r="D58" s="113">
        <v>1.6773482876026438</v>
      </c>
      <c r="E58" s="115">
        <v>1005</v>
      </c>
      <c r="F58" s="114">
        <v>993</v>
      </c>
      <c r="G58" s="114">
        <v>984</v>
      </c>
      <c r="H58" s="114">
        <v>969</v>
      </c>
      <c r="I58" s="140">
        <v>977</v>
      </c>
      <c r="J58" s="115">
        <v>28</v>
      </c>
      <c r="K58" s="116">
        <v>2.8659160696008188</v>
      </c>
    </row>
    <row r="59" spans="1:11" ht="14.1" customHeight="1" x14ac:dyDescent="0.2">
      <c r="A59" s="306" t="s">
        <v>287</v>
      </c>
      <c r="B59" s="307" t="s">
        <v>288</v>
      </c>
      <c r="C59" s="308"/>
      <c r="D59" s="113">
        <v>1.4019627478469858</v>
      </c>
      <c r="E59" s="115">
        <v>840</v>
      </c>
      <c r="F59" s="114">
        <v>826</v>
      </c>
      <c r="G59" s="114">
        <v>821</v>
      </c>
      <c r="H59" s="114">
        <v>811</v>
      </c>
      <c r="I59" s="140">
        <v>814</v>
      </c>
      <c r="J59" s="115">
        <v>26</v>
      </c>
      <c r="K59" s="116">
        <v>3.1941031941031941</v>
      </c>
    </row>
    <row r="60" spans="1:11" ht="14.1" customHeight="1" x14ac:dyDescent="0.2">
      <c r="A60" s="306">
        <v>81</v>
      </c>
      <c r="B60" s="307" t="s">
        <v>289</v>
      </c>
      <c r="C60" s="308"/>
      <c r="D60" s="113">
        <v>3.0592829961946726</v>
      </c>
      <c r="E60" s="115">
        <v>1833</v>
      </c>
      <c r="F60" s="114">
        <v>1841</v>
      </c>
      <c r="G60" s="114">
        <v>1882</v>
      </c>
      <c r="H60" s="114">
        <v>1843</v>
      </c>
      <c r="I60" s="140">
        <v>1848</v>
      </c>
      <c r="J60" s="115">
        <v>-15</v>
      </c>
      <c r="K60" s="116">
        <v>-0.81168831168831168</v>
      </c>
    </row>
    <row r="61" spans="1:11" ht="14.1" customHeight="1" x14ac:dyDescent="0.2">
      <c r="A61" s="306" t="s">
        <v>290</v>
      </c>
      <c r="B61" s="307" t="s">
        <v>291</v>
      </c>
      <c r="C61" s="308"/>
      <c r="D61" s="113">
        <v>1.1532812604312705</v>
      </c>
      <c r="E61" s="115">
        <v>691</v>
      </c>
      <c r="F61" s="114">
        <v>684</v>
      </c>
      <c r="G61" s="114">
        <v>697</v>
      </c>
      <c r="H61" s="114">
        <v>675</v>
      </c>
      <c r="I61" s="140">
        <v>665</v>
      </c>
      <c r="J61" s="115">
        <v>26</v>
      </c>
      <c r="K61" s="116">
        <v>3.9097744360902253</v>
      </c>
    </row>
    <row r="62" spans="1:11" ht="14.1" customHeight="1" x14ac:dyDescent="0.2">
      <c r="A62" s="306" t="s">
        <v>292</v>
      </c>
      <c r="B62" s="307" t="s">
        <v>293</v>
      </c>
      <c r="C62" s="308"/>
      <c r="D62" s="113">
        <v>1.0965351492088924</v>
      </c>
      <c r="E62" s="115">
        <v>657</v>
      </c>
      <c r="F62" s="114">
        <v>653</v>
      </c>
      <c r="G62" s="114">
        <v>683</v>
      </c>
      <c r="H62" s="114">
        <v>672</v>
      </c>
      <c r="I62" s="140">
        <v>679</v>
      </c>
      <c r="J62" s="115">
        <v>-22</v>
      </c>
      <c r="K62" s="116">
        <v>-3.240058910162003</v>
      </c>
    </row>
    <row r="63" spans="1:11" ht="14.1" customHeight="1" x14ac:dyDescent="0.2">
      <c r="A63" s="306"/>
      <c r="B63" s="307" t="s">
        <v>294</v>
      </c>
      <c r="C63" s="308"/>
      <c r="D63" s="113">
        <v>0.85286067160691637</v>
      </c>
      <c r="E63" s="115">
        <v>511</v>
      </c>
      <c r="F63" s="114">
        <v>518</v>
      </c>
      <c r="G63" s="114">
        <v>547</v>
      </c>
      <c r="H63" s="114">
        <v>547</v>
      </c>
      <c r="I63" s="140">
        <v>551</v>
      </c>
      <c r="J63" s="115">
        <v>-40</v>
      </c>
      <c r="K63" s="116">
        <v>-7.259528130671506</v>
      </c>
    </row>
    <row r="64" spans="1:11" ht="14.1" customHeight="1" x14ac:dyDescent="0.2">
      <c r="A64" s="306" t="s">
        <v>295</v>
      </c>
      <c r="B64" s="307" t="s">
        <v>296</v>
      </c>
      <c r="C64" s="308"/>
      <c r="D64" s="113">
        <v>0.20862540890580145</v>
      </c>
      <c r="E64" s="115">
        <v>125</v>
      </c>
      <c r="F64" s="114">
        <v>127</v>
      </c>
      <c r="G64" s="114">
        <v>126</v>
      </c>
      <c r="H64" s="114">
        <v>125</v>
      </c>
      <c r="I64" s="140">
        <v>124</v>
      </c>
      <c r="J64" s="115">
        <v>1</v>
      </c>
      <c r="K64" s="116">
        <v>0.80645161290322576</v>
      </c>
    </row>
    <row r="65" spans="1:11" ht="14.1" customHeight="1" x14ac:dyDescent="0.2">
      <c r="A65" s="306" t="s">
        <v>297</v>
      </c>
      <c r="B65" s="307" t="s">
        <v>298</v>
      </c>
      <c r="C65" s="308"/>
      <c r="D65" s="113">
        <v>0.29374457573936846</v>
      </c>
      <c r="E65" s="115">
        <v>176</v>
      </c>
      <c r="F65" s="114">
        <v>182</v>
      </c>
      <c r="G65" s="114">
        <v>177</v>
      </c>
      <c r="H65" s="114">
        <v>174</v>
      </c>
      <c r="I65" s="140">
        <v>180</v>
      </c>
      <c r="J65" s="115">
        <v>-4</v>
      </c>
      <c r="K65" s="116">
        <v>-2.2222222222222223</v>
      </c>
    </row>
    <row r="66" spans="1:11" ht="14.1" customHeight="1" x14ac:dyDescent="0.2">
      <c r="A66" s="306">
        <v>82</v>
      </c>
      <c r="B66" s="307" t="s">
        <v>299</v>
      </c>
      <c r="C66" s="308"/>
      <c r="D66" s="113">
        <v>1.8258895787435743</v>
      </c>
      <c r="E66" s="115">
        <v>1094</v>
      </c>
      <c r="F66" s="114">
        <v>1105</v>
      </c>
      <c r="G66" s="114">
        <v>1096</v>
      </c>
      <c r="H66" s="114">
        <v>1037</v>
      </c>
      <c r="I66" s="140">
        <v>1041</v>
      </c>
      <c r="J66" s="115">
        <v>53</v>
      </c>
      <c r="K66" s="116">
        <v>5.0912584053794427</v>
      </c>
    </row>
    <row r="67" spans="1:11" ht="14.1" customHeight="1" x14ac:dyDescent="0.2">
      <c r="A67" s="306" t="s">
        <v>300</v>
      </c>
      <c r="B67" s="307" t="s">
        <v>301</v>
      </c>
      <c r="C67" s="308"/>
      <c r="D67" s="113">
        <v>1.2667734828760264</v>
      </c>
      <c r="E67" s="115">
        <v>759</v>
      </c>
      <c r="F67" s="114">
        <v>767</v>
      </c>
      <c r="G67" s="114">
        <v>758</v>
      </c>
      <c r="H67" s="114">
        <v>720</v>
      </c>
      <c r="I67" s="140">
        <v>717</v>
      </c>
      <c r="J67" s="115">
        <v>42</v>
      </c>
      <c r="K67" s="116">
        <v>5.8577405857740583</v>
      </c>
    </row>
    <row r="68" spans="1:11" ht="14.1" customHeight="1" x14ac:dyDescent="0.2">
      <c r="A68" s="306" t="s">
        <v>302</v>
      </c>
      <c r="B68" s="307" t="s">
        <v>303</v>
      </c>
      <c r="C68" s="308"/>
      <c r="D68" s="113">
        <v>0.26203351358568661</v>
      </c>
      <c r="E68" s="115">
        <v>157</v>
      </c>
      <c r="F68" s="114">
        <v>155</v>
      </c>
      <c r="G68" s="114">
        <v>157</v>
      </c>
      <c r="H68" s="114">
        <v>145</v>
      </c>
      <c r="I68" s="140">
        <v>154</v>
      </c>
      <c r="J68" s="115">
        <v>3</v>
      </c>
      <c r="K68" s="116">
        <v>1.948051948051948</v>
      </c>
    </row>
    <row r="69" spans="1:11" ht="14.1" customHeight="1" x14ac:dyDescent="0.2">
      <c r="A69" s="306">
        <v>83</v>
      </c>
      <c r="B69" s="307" t="s">
        <v>304</v>
      </c>
      <c r="C69" s="308"/>
      <c r="D69" s="113">
        <v>3.8136724747980506</v>
      </c>
      <c r="E69" s="115">
        <v>2285</v>
      </c>
      <c r="F69" s="114">
        <v>2292</v>
      </c>
      <c r="G69" s="114">
        <v>2286</v>
      </c>
      <c r="H69" s="114">
        <v>2215</v>
      </c>
      <c r="I69" s="140">
        <v>2208</v>
      </c>
      <c r="J69" s="115">
        <v>77</v>
      </c>
      <c r="K69" s="116">
        <v>3.48731884057971</v>
      </c>
    </row>
    <row r="70" spans="1:11" ht="14.1" customHeight="1" x14ac:dyDescent="0.2">
      <c r="A70" s="306" t="s">
        <v>305</v>
      </c>
      <c r="B70" s="307" t="s">
        <v>306</v>
      </c>
      <c r="C70" s="308"/>
      <c r="D70" s="113">
        <v>3.1393951532145001</v>
      </c>
      <c r="E70" s="115">
        <v>1881</v>
      </c>
      <c r="F70" s="114">
        <v>1893</v>
      </c>
      <c r="G70" s="114">
        <v>1890</v>
      </c>
      <c r="H70" s="114">
        <v>1817</v>
      </c>
      <c r="I70" s="140">
        <v>1825</v>
      </c>
      <c r="J70" s="115">
        <v>56</v>
      </c>
      <c r="K70" s="116">
        <v>3.0684931506849313</v>
      </c>
    </row>
    <row r="71" spans="1:11" ht="14.1" customHeight="1" x14ac:dyDescent="0.2">
      <c r="A71" s="306"/>
      <c r="B71" s="307" t="s">
        <v>307</v>
      </c>
      <c r="C71" s="308"/>
      <c r="D71" s="113">
        <v>2.064557046531811</v>
      </c>
      <c r="E71" s="115">
        <v>1237</v>
      </c>
      <c r="F71" s="114">
        <v>1245</v>
      </c>
      <c r="G71" s="114">
        <v>1246</v>
      </c>
      <c r="H71" s="114">
        <v>1180</v>
      </c>
      <c r="I71" s="140">
        <v>1187</v>
      </c>
      <c r="J71" s="115">
        <v>50</v>
      </c>
      <c r="K71" s="116">
        <v>4.2122999157540013</v>
      </c>
    </row>
    <row r="72" spans="1:11" ht="14.1" customHeight="1" x14ac:dyDescent="0.2">
      <c r="A72" s="306">
        <v>84</v>
      </c>
      <c r="B72" s="307" t="s">
        <v>308</v>
      </c>
      <c r="C72" s="308"/>
      <c r="D72" s="113">
        <v>0.71600240336471055</v>
      </c>
      <c r="E72" s="115">
        <v>429</v>
      </c>
      <c r="F72" s="114">
        <v>425</v>
      </c>
      <c r="G72" s="114">
        <v>425</v>
      </c>
      <c r="H72" s="114">
        <v>432</v>
      </c>
      <c r="I72" s="140">
        <v>441</v>
      </c>
      <c r="J72" s="115">
        <v>-12</v>
      </c>
      <c r="K72" s="116">
        <v>-2.7210884353741496</v>
      </c>
    </row>
    <row r="73" spans="1:11" ht="14.1" customHeight="1" x14ac:dyDescent="0.2">
      <c r="A73" s="306" t="s">
        <v>309</v>
      </c>
      <c r="B73" s="307" t="s">
        <v>310</v>
      </c>
      <c r="C73" s="308"/>
      <c r="D73" s="113">
        <v>0.25702650377194741</v>
      </c>
      <c r="E73" s="115">
        <v>154</v>
      </c>
      <c r="F73" s="114">
        <v>148</v>
      </c>
      <c r="G73" s="114">
        <v>150</v>
      </c>
      <c r="H73" s="114">
        <v>150</v>
      </c>
      <c r="I73" s="140">
        <v>154</v>
      </c>
      <c r="J73" s="115">
        <v>0</v>
      </c>
      <c r="K73" s="116">
        <v>0</v>
      </c>
    </row>
    <row r="74" spans="1:11" ht="14.1" customHeight="1" x14ac:dyDescent="0.2">
      <c r="A74" s="306" t="s">
        <v>311</v>
      </c>
      <c r="B74" s="307" t="s">
        <v>312</v>
      </c>
      <c r="C74" s="308"/>
      <c r="D74" s="113">
        <v>0.18192135656585887</v>
      </c>
      <c r="E74" s="115">
        <v>109</v>
      </c>
      <c r="F74" s="114">
        <v>107</v>
      </c>
      <c r="G74" s="114">
        <v>107</v>
      </c>
      <c r="H74" s="114">
        <v>110</v>
      </c>
      <c r="I74" s="140">
        <v>113</v>
      </c>
      <c r="J74" s="115">
        <v>-4</v>
      </c>
      <c r="K74" s="116">
        <v>-3.5398230088495577</v>
      </c>
    </row>
    <row r="75" spans="1:11" ht="14.1" customHeight="1" x14ac:dyDescent="0.2">
      <c r="A75" s="306" t="s">
        <v>313</v>
      </c>
      <c r="B75" s="307" t="s">
        <v>314</v>
      </c>
      <c r="C75" s="308"/>
      <c r="D75" s="113">
        <v>1.6690032712464116E-2</v>
      </c>
      <c r="E75" s="115">
        <v>10</v>
      </c>
      <c r="F75" s="114">
        <v>11</v>
      </c>
      <c r="G75" s="114">
        <v>11</v>
      </c>
      <c r="H75" s="114">
        <v>12</v>
      </c>
      <c r="I75" s="140">
        <v>13</v>
      </c>
      <c r="J75" s="115">
        <v>-3</v>
      </c>
      <c r="K75" s="116">
        <v>-23.076923076923077</v>
      </c>
    </row>
    <row r="76" spans="1:11" ht="14.1" customHeight="1" x14ac:dyDescent="0.2">
      <c r="A76" s="306">
        <v>91</v>
      </c>
      <c r="B76" s="307" t="s">
        <v>315</v>
      </c>
      <c r="C76" s="308"/>
      <c r="D76" s="113">
        <v>9.8471193003538293E-2</v>
      </c>
      <c r="E76" s="115">
        <v>59</v>
      </c>
      <c r="F76" s="114">
        <v>54</v>
      </c>
      <c r="G76" s="114">
        <v>46</v>
      </c>
      <c r="H76" s="114">
        <v>46</v>
      </c>
      <c r="I76" s="140">
        <v>47</v>
      </c>
      <c r="J76" s="115">
        <v>12</v>
      </c>
      <c r="K76" s="116">
        <v>25.531914893617021</v>
      </c>
    </row>
    <row r="77" spans="1:11" ht="14.1" customHeight="1" x14ac:dyDescent="0.2">
      <c r="A77" s="306">
        <v>92</v>
      </c>
      <c r="B77" s="307" t="s">
        <v>316</v>
      </c>
      <c r="C77" s="308"/>
      <c r="D77" s="113">
        <v>1.0114159823753255</v>
      </c>
      <c r="E77" s="115">
        <v>606</v>
      </c>
      <c r="F77" s="114">
        <v>604</v>
      </c>
      <c r="G77" s="114">
        <v>603</v>
      </c>
      <c r="H77" s="114">
        <v>587</v>
      </c>
      <c r="I77" s="140">
        <v>584</v>
      </c>
      <c r="J77" s="115">
        <v>22</v>
      </c>
      <c r="K77" s="116">
        <v>3.7671232876712328</v>
      </c>
    </row>
    <row r="78" spans="1:11" ht="14.1" customHeight="1" x14ac:dyDescent="0.2">
      <c r="A78" s="306">
        <v>93</v>
      </c>
      <c r="B78" s="307" t="s">
        <v>317</v>
      </c>
      <c r="C78" s="308"/>
      <c r="D78" s="113">
        <v>0.12517524534348087</v>
      </c>
      <c r="E78" s="115">
        <v>75</v>
      </c>
      <c r="F78" s="114">
        <v>79</v>
      </c>
      <c r="G78" s="114">
        <v>81</v>
      </c>
      <c r="H78" s="114">
        <v>78</v>
      </c>
      <c r="I78" s="140">
        <v>79</v>
      </c>
      <c r="J78" s="115">
        <v>-4</v>
      </c>
      <c r="K78" s="116">
        <v>-5.0632911392405067</v>
      </c>
    </row>
    <row r="79" spans="1:11" ht="14.1" customHeight="1" x14ac:dyDescent="0.2">
      <c r="A79" s="306">
        <v>94</v>
      </c>
      <c r="B79" s="307" t="s">
        <v>318</v>
      </c>
      <c r="C79" s="308"/>
      <c r="D79" s="113">
        <v>0.1001401962747847</v>
      </c>
      <c r="E79" s="115">
        <v>60</v>
      </c>
      <c r="F79" s="114">
        <v>61</v>
      </c>
      <c r="G79" s="114">
        <v>67</v>
      </c>
      <c r="H79" s="114">
        <v>69</v>
      </c>
      <c r="I79" s="140">
        <v>69</v>
      </c>
      <c r="J79" s="115">
        <v>-9</v>
      </c>
      <c r="K79" s="116">
        <v>-13.043478260869565</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224</v>
      </c>
      <c r="C81" s="312"/>
      <c r="D81" s="125">
        <v>0.24868148741571533</v>
      </c>
      <c r="E81" s="143">
        <v>149</v>
      </c>
      <c r="F81" s="144">
        <v>144</v>
      </c>
      <c r="G81" s="144">
        <v>143</v>
      </c>
      <c r="H81" s="144">
        <v>137</v>
      </c>
      <c r="I81" s="145">
        <v>143</v>
      </c>
      <c r="J81" s="143">
        <v>6</v>
      </c>
      <c r="K81" s="146">
        <v>4.1958041958041958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10875</v>
      </c>
      <c r="E12" s="114">
        <v>11278</v>
      </c>
      <c r="F12" s="114">
        <v>11145</v>
      </c>
      <c r="G12" s="114">
        <v>11235</v>
      </c>
      <c r="H12" s="140">
        <v>11064</v>
      </c>
      <c r="I12" s="115">
        <v>-189</v>
      </c>
      <c r="J12" s="116">
        <v>-1.7082429501084599</v>
      </c>
      <c r="K12"/>
      <c r="L12"/>
      <c r="M12"/>
      <c r="N12"/>
      <c r="O12"/>
      <c r="P12"/>
    </row>
    <row r="13" spans="1:16" s="110" customFormat="1" ht="14.45" customHeight="1" x14ac:dyDescent="0.2">
      <c r="A13" s="120" t="s">
        <v>105</v>
      </c>
      <c r="B13" s="119" t="s">
        <v>106</v>
      </c>
      <c r="C13" s="113">
        <v>41.259770114942526</v>
      </c>
      <c r="D13" s="115">
        <v>4487</v>
      </c>
      <c r="E13" s="114">
        <v>4590</v>
      </c>
      <c r="F13" s="114">
        <v>4532</v>
      </c>
      <c r="G13" s="114">
        <v>4522</v>
      </c>
      <c r="H13" s="140">
        <v>4438</v>
      </c>
      <c r="I13" s="115">
        <v>49</v>
      </c>
      <c r="J13" s="116">
        <v>1.1041009463722398</v>
      </c>
      <c r="K13"/>
      <c r="L13"/>
      <c r="M13"/>
      <c r="N13"/>
      <c r="O13"/>
      <c r="P13"/>
    </row>
    <row r="14" spans="1:16" s="110" customFormat="1" ht="14.45" customHeight="1" x14ac:dyDescent="0.2">
      <c r="A14" s="120"/>
      <c r="B14" s="119" t="s">
        <v>107</v>
      </c>
      <c r="C14" s="113">
        <v>58.740229885057474</v>
      </c>
      <c r="D14" s="115">
        <v>6388</v>
      </c>
      <c r="E14" s="114">
        <v>6688</v>
      </c>
      <c r="F14" s="114">
        <v>6613</v>
      </c>
      <c r="G14" s="114">
        <v>6713</v>
      </c>
      <c r="H14" s="140">
        <v>6626</v>
      </c>
      <c r="I14" s="115">
        <v>-238</v>
      </c>
      <c r="J14" s="116">
        <v>-3.5919106549954725</v>
      </c>
      <c r="K14"/>
      <c r="L14"/>
      <c r="M14"/>
      <c r="N14"/>
      <c r="O14"/>
      <c r="P14"/>
    </row>
    <row r="15" spans="1:16" s="110" customFormat="1" ht="14.45" customHeight="1" x14ac:dyDescent="0.2">
      <c r="A15" s="118" t="s">
        <v>105</v>
      </c>
      <c r="B15" s="121" t="s">
        <v>108</v>
      </c>
      <c r="C15" s="113">
        <v>13.103448275862069</v>
      </c>
      <c r="D15" s="115">
        <v>1425</v>
      </c>
      <c r="E15" s="114">
        <v>1520</v>
      </c>
      <c r="F15" s="114">
        <v>1459</v>
      </c>
      <c r="G15" s="114">
        <v>1491</v>
      </c>
      <c r="H15" s="140">
        <v>1437</v>
      </c>
      <c r="I15" s="115">
        <v>-12</v>
      </c>
      <c r="J15" s="116">
        <v>-0.83507306889352817</v>
      </c>
      <c r="K15"/>
      <c r="L15"/>
      <c r="M15"/>
      <c r="N15"/>
      <c r="O15"/>
      <c r="P15"/>
    </row>
    <row r="16" spans="1:16" s="110" customFormat="1" ht="14.45" customHeight="1" x14ac:dyDescent="0.2">
      <c r="A16" s="118"/>
      <c r="B16" s="121" t="s">
        <v>109</v>
      </c>
      <c r="C16" s="113">
        <v>50.501149425287359</v>
      </c>
      <c r="D16" s="115">
        <v>5492</v>
      </c>
      <c r="E16" s="114">
        <v>5683</v>
      </c>
      <c r="F16" s="114">
        <v>5673</v>
      </c>
      <c r="G16" s="114">
        <v>5744</v>
      </c>
      <c r="H16" s="140">
        <v>5708</v>
      </c>
      <c r="I16" s="115">
        <v>-216</v>
      </c>
      <c r="J16" s="116">
        <v>-3.7841625788367206</v>
      </c>
      <c r="K16"/>
      <c r="L16"/>
      <c r="M16"/>
      <c r="N16"/>
      <c r="O16"/>
      <c r="P16"/>
    </row>
    <row r="17" spans="1:16" s="110" customFormat="1" ht="14.45" customHeight="1" x14ac:dyDescent="0.2">
      <c r="A17" s="118"/>
      <c r="B17" s="121" t="s">
        <v>110</v>
      </c>
      <c r="C17" s="113">
        <v>19.531034482758621</v>
      </c>
      <c r="D17" s="115">
        <v>2124</v>
      </c>
      <c r="E17" s="114">
        <v>2173</v>
      </c>
      <c r="F17" s="114">
        <v>2120</v>
      </c>
      <c r="G17" s="114">
        <v>2130</v>
      </c>
      <c r="H17" s="140">
        <v>2101</v>
      </c>
      <c r="I17" s="115">
        <v>23</v>
      </c>
      <c r="J17" s="116">
        <v>1.0947168015230841</v>
      </c>
      <c r="K17"/>
      <c r="L17"/>
      <c r="M17"/>
      <c r="N17"/>
      <c r="O17"/>
      <c r="P17"/>
    </row>
    <row r="18" spans="1:16" s="110" customFormat="1" ht="14.45" customHeight="1" x14ac:dyDescent="0.2">
      <c r="A18" s="120"/>
      <c r="B18" s="121" t="s">
        <v>111</v>
      </c>
      <c r="C18" s="113">
        <v>16.864367816091953</v>
      </c>
      <c r="D18" s="115">
        <v>1834</v>
      </c>
      <c r="E18" s="114">
        <v>1902</v>
      </c>
      <c r="F18" s="114">
        <v>1893</v>
      </c>
      <c r="G18" s="114">
        <v>1870</v>
      </c>
      <c r="H18" s="140">
        <v>1818</v>
      </c>
      <c r="I18" s="115">
        <v>16</v>
      </c>
      <c r="J18" s="116">
        <v>0.88008800880088012</v>
      </c>
      <c r="K18"/>
      <c r="L18"/>
      <c r="M18"/>
      <c r="N18"/>
      <c r="O18"/>
      <c r="P18"/>
    </row>
    <row r="19" spans="1:16" s="110" customFormat="1" ht="14.45" customHeight="1" x14ac:dyDescent="0.2">
      <c r="A19" s="120"/>
      <c r="B19" s="121" t="s">
        <v>112</v>
      </c>
      <c r="C19" s="113">
        <v>1.3977011494252873</v>
      </c>
      <c r="D19" s="115">
        <v>152</v>
      </c>
      <c r="E19" s="114">
        <v>183</v>
      </c>
      <c r="F19" s="114">
        <v>205</v>
      </c>
      <c r="G19" s="114">
        <v>169</v>
      </c>
      <c r="H19" s="140">
        <v>145</v>
      </c>
      <c r="I19" s="115">
        <v>7</v>
      </c>
      <c r="J19" s="116">
        <v>4.8275862068965516</v>
      </c>
      <c r="K19"/>
      <c r="L19"/>
      <c r="M19"/>
      <c r="N19"/>
      <c r="O19"/>
      <c r="P19"/>
    </row>
    <row r="20" spans="1:16" s="110" customFormat="1" ht="14.45" customHeight="1" x14ac:dyDescent="0.2">
      <c r="A20" s="120" t="s">
        <v>113</v>
      </c>
      <c r="B20" s="119" t="s">
        <v>116</v>
      </c>
      <c r="C20" s="113">
        <v>88.836781609195398</v>
      </c>
      <c r="D20" s="115">
        <v>9661</v>
      </c>
      <c r="E20" s="114">
        <v>10030</v>
      </c>
      <c r="F20" s="114">
        <v>9937</v>
      </c>
      <c r="G20" s="114">
        <v>10038</v>
      </c>
      <c r="H20" s="140">
        <v>9897</v>
      </c>
      <c r="I20" s="115">
        <v>-236</v>
      </c>
      <c r="J20" s="116">
        <v>-2.3845609780741639</v>
      </c>
      <c r="K20"/>
      <c r="L20"/>
      <c r="M20"/>
      <c r="N20"/>
      <c r="O20"/>
      <c r="P20"/>
    </row>
    <row r="21" spans="1:16" s="110" customFormat="1" ht="14.45" customHeight="1" x14ac:dyDescent="0.2">
      <c r="A21" s="123"/>
      <c r="B21" s="124" t="s">
        <v>117</v>
      </c>
      <c r="C21" s="125">
        <v>11.117241379310345</v>
      </c>
      <c r="D21" s="143">
        <v>1209</v>
      </c>
      <c r="E21" s="144">
        <v>1243</v>
      </c>
      <c r="F21" s="144">
        <v>1203</v>
      </c>
      <c r="G21" s="144">
        <v>1193</v>
      </c>
      <c r="H21" s="145">
        <v>1163</v>
      </c>
      <c r="I21" s="143">
        <v>46</v>
      </c>
      <c r="J21" s="146">
        <v>3.9552880481513326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12043</v>
      </c>
      <c r="E56" s="114">
        <v>12436</v>
      </c>
      <c r="F56" s="114">
        <v>12369</v>
      </c>
      <c r="G56" s="114">
        <v>12447</v>
      </c>
      <c r="H56" s="140">
        <v>12288</v>
      </c>
      <c r="I56" s="115">
        <v>-245</v>
      </c>
      <c r="J56" s="116">
        <v>-1.9938151041666667</v>
      </c>
      <c r="K56"/>
      <c r="L56"/>
      <c r="M56"/>
      <c r="N56"/>
      <c r="O56"/>
      <c r="P56"/>
    </row>
    <row r="57" spans="1:16" s="110" customFormat="1" ht="14.45" customHeight="1" x14ac:dyDescent="0.2">
      <c r="A57" s="120" t="s">
        <v>105</v>
      </c>
      <c r="B57" s="119" t="s">
        <v>106</v>
      </c>
      <c r="C57" s="113">
        <v>41.094411691439014</v>
      </c>
      <c r="D57" s="115">
        <v>4949</v>
      </c>
      <c r="E57" s="114">
        <v>5087</v>
      </c>
      <c r="F57" s="114">
        <v>5077</v>
      </c>
      <c r="G57" s="114">
        <v>5111</v>
      </c>
      <c r="H57" s="140">
        <v>5000</v>
      </c>
      <c r="I57" s="115">
        <v>-51</v>
      </c>
      <c r="J57" s="116">
        <v>-1.02</v>
      </c>
    </row>
    <row r="58" spans="1:16" s="110" customFormat="1" ht="14.45" customHeight="1" x14ac:dyDescent="0.2">
      <c r="A58" s="120"/>
      <c r="B58" s="119" t="s">
        <v>107</v>
      </c>
      <c r="C58" s="113">
        <v>58.905588308560986</v>
      </c>
      <c r="D58" s="115">
        <v>7094</v>
      </c>
      <c r="E58" s="114">
        <v>7349</v>
      </c>
      <c r="F58" s="114">
        <v>7292</v>
      </c>
      <c r="G58" s="114">
        <v>7336</v>
      </c>
      <c r="H58" s="140">
        <v>7288</v>
      </c>
      <c r="I58" s="115">
        <v>-194</v>
      </c>
      <c r="J58" s="116">
        <v>-2.6619099890230515</v>
      </c>
    </row>
    <row r="59" spans="1:16" s="110" customFormat="1" ht="14.45" customHeight="1" x14ac:dyDescent="0.2">
      <c r="A59" s="118" t="s">
        <v>105</v>
      </c>
      <c r="B59" s="121" t="s">
        <v>108</v>
      </c>
      <c r="C59" s="113">
        <v>13.900190982313378</v>
      </c>
      <c r="D59" s="115">
        <v>1674</v>
      </c>
      <c r="E59" s="114">
        <v>1778</v>
      </c>
      <c r="F59" s="114">
        <v>1757</v>
      </c>
      <c r="G59" s="114">
        <v>1784</v>
      </c>
      <c r="H59" s="140">
        <v>1716</v>
      </c>
      <c r="I59" s="115">
        <v>-42</v>
      </c>
      <c r="J59" s="116">
        <v>-2.4475524475524475</v>
      </c>
    </row>
    <row r="60" spans="1:16" s="110" customFormat="1" ht="14.45" customHeight="1" x14ac:dyDescent="0.2">
      <c r="A60" s="118"/>
      <c r="B60" s="121" t="s">
        <v>109</v>
      </c>
      <c r="C60" s="113">
        <v>50.494062941127623</v>
      </c>
      <c r="D60" s="115">
        <v>6081</v>
      </c>
      <c r="E60" s="114">
        <v>6276</v>
      </c>
      <c r="F60" s="114">
        <v>6283</v>
      </c>
      <c r="G60" s="114">
        <v>6349</v>
      </c>
      <c r="H60" s="140">
        <v>6319</v>
      </c>
      <c r="I60" s="115">
        <v>-238</v>
      </c>
      <c r="J60" s="116">
        <v>-3.7664187371419526</v>
      </c>
    </row>
    <row r="61" spans="1:16" s="110" customFormat="1" ht="14.45" customHeight="1" x14ac:dyDescent="0.2">
      <c r="A61" s="118"/>
      <c r="B61" s="121" t="s">
        <v>110</v>
      </c>
      <c r="C61" s="113">
        <v>19.231088599186251</v>
      </c>
      <c r="D61" s="115">
        <v>2316</v>
      </c>
      <c r="E61" s="114">
        <v>2367</v>
      </c>
      <c r="F61" s="114">
        <v>2304</v>
      </c>
      <c r="G61" s="114">
        <v>2313</v>
      </c>
      <c r="H61" s="140">
        <v>2286</v>
      </c>
      <c r="I61" s="115">
        <v>30</v>
      </c>
      <c r="J61" s="116">
        <v>1.3123359580052494</v>
      </c>
    </row>
    <row r="62" spans="1:16" s="110" customFormat="1" ht="14.45" customHeight="1" x14ac:dyDescent="0.2">
      <c r="A62" s="120"/>
      <c r="B62" s="121" t="s">
        <v>111</v>
      </c>
      <c r="C62" s="113">
        <v>16.374657477372747</v>
      </c>
      <c r="D62" s="115">
        <v>1972</v>
      </c>
      <c r="E62" s="114">
        <v>2015</v>
      </c>
      <c r="F62" s="114">
        <v>2025</v>
      </c>
      <c r="G62" s="114">
        <v>2001</v>
      </c>
      <c r="H62" s="140">
        <v>1967</v>
      </c>
      <c r="I62" s="115">
        <v>5</v>
      </c>
      <c r="J62" s="116">
        <v>0.2541942043721403</v>
      </c>
    </row>
    <row r="63" spans="1:16" s="110" customFormat="1" ht="14.45" customHeight="1" x14ac:dyDescent="0.2">
      <c r="A63" s="120"/>
      <c r="B63" s="121" t="s">
        <v>112</v>
      </c>
      <c r="C63" s="113">
        <v>1.4199119820642696</v>
      </c>
      <c r="D63" s="115">
        <v>171</v>
      </c>
      <c r="E63" s="114">
        <v>188</v>
      </c>
      <c r="F63" s="114">
        <v>212</v>
      </c>
      <c r="G63" s="114">
        <v>175</v>
      </c>
      <c r="H63" s="140">
        <v>160</v>
      </c>
      <c r="I63" s="115">
        <v>11</v>
      </c>
      <c r="J63" s="116">
        <v>6.875</v>
      </c>
    </row>
    <row r="64" spans="1:16" s="110" customFormat="1" ht="14.45" customHeight="1" x14ac:dyDescent="0.2">
      <c r="A64" s="120" t="s">
        <v>113</v>
      </c>
      <c r="B64" s="119" t="s">
        <v>116</v>
      </c>
      <c r="C64" s="113">
        <v>88.524454039691108</v>
      </c>
      <c r="D64" s="115">
        <v>10661</v>
      </c>
      <c r="E64" s="114">
        <v>11040</v>
      </c>
      <c r="F64" s="114">
        <v>11026</v>
      </c>
      <c r="G64" s="114">
        <v>11104</v>
      </c>
      <c r="H64" s="140">
        <v>10979</v>
      </c>
      <c r="I64" s="115">
        <v>-318</v>
      </c>
      <c r="J64" s="116">
        <v>-2.8964386556152655</v>
      </c>
    </row>
    <row r="65" spans="1:10" s="110" customFormat="1" ht="14.45" customHeight="1" x14ac:dyDescent="0.2">
      <c r="A65" s="123"/>
      <c r="B65" s="124" t="s">
        <v>117</v>
      </c>
      <c r="C65" s="125">
        <v>11.425724487254007</v>
      </c>
      <c r="D65" s="143">
        <v>1376</v>
      </c>
      <c r="E65" s="144">
        <v>1391</v>
      </c>
      <c r="F65" s="144">
        <v>1339</v>
      </c>
      <c r="G65" s="144">
        <v>1337</v>
      </c>
      <c r="H65" s="145">
        <v>1303</v>
      </c>
      <c r="I65" s="143">
        <v>73</v>
      </c>
      <c r="J65" s="146">
        <v>5.6024558710667689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10875</v>
      </c>
      <c r="G11" s="114">
        <v>11278</v>
      </c>
      <c r="H11" s="114">
        <v>11145</v>
      </c>
      <c r="I11" s="114">
        <v>11235</v>
      </c>
      <c r="J11" s="140">
        <v>11064</v>
      </c>
      <c r="K11" s="114">
        <v>-189</v>
      </c>
      <c r="L11" s="116">
        <v>-1.7082429501084599</v>
      </c>
    </row>
    <row r="12" spans="1:17" s="110" customFormat="1" ht="24" customHeight="1" x14ac:dyDescent="0.2">
      <c r="A12" s="604" t="s">
        <v>185</v>
      </c>
      <c r="B12" s="605"/>
      <c r="C12" s="605"/>
      <c r="D12" s="606"/>
      <c r="E12" s="113">
        <v>41.259770114942526</v>
      </c>
      <c r="F12" s="115">
        <v>4487</v>
      </c>
      <c r="G12" s="114">
        <v>4590</v>
      </c>
      <c r="H12" s="114">
        <v>4532</v>
      </c>
      <c r="I12" s="114">
        <v>4522</v>
      </c>
      <c r="J12" s="140">
        <v>4438</v>
      </c>
      <c r="K12" s="114">
        <v>49</v>
      </c>
      <c r="L12" s="116">
        <v>1.1041009463722398</v>
      </c>
    </row>
    <row r="13" spans="1:17" s="110" customFormat="1" ht="15" customHeight="1" x14ac:dyDescent="0.2">
      <c r="A13" s="120"/>
      <c r="B13" s="612" t="s">
        <v>107</v>
      </c>
      <c r="C13" s="612"/>
      <c r="E13" s="113">
        <v>58.740229885057474</v>
      </c>
      <c r="F13" s="115">
        <v>6388</v>
      </c>
      <c r="G13" s="114">
        <v>6688</v>
      </c>
      <c r="H13" s="114">
        <v>6613</v>
      </c>
      <c r="I13" s="114">
        <v>6713</v>
      </c>
      <c r="J13" s="140">
        <v>6626</v>
      </c>
      <c r="K13" s="114">
        <v>-238</v>
      </c>
      <c r="L13" s="116">
        <v>-3.5919106549954725</v>
      </c>
    </row>
    <row r="14" spans="1:17" s="110" customFormat="1" ht="22.5" customHeight="1" x14ac:dyDescent="0.2">
      <c r="A14" s="604" t="s">
        <v>186</v>
      </c>
      <c r="B14" s="605"/>
      <c r="C14" s="605"/>
      <c r="D14" s="606"/>
      <c r="E14" s="113">
        <v>13.103448275862069</v>
      </c>
      <c r="F14" s="115">
        <v>1425</v>
      </c>
      <c r="G14" s="114">
        <v>1520</v>
      </c>
      <c r="H14" s="114">
        <v>1459</v>
      </c>
      <c r="I14" s="114">
        <v>1491</v>
      </c>
      <c r="J14" s="140">
        <v>1437</v>
      </c>
      <c r="K14" s="114">
        <v>-12</v>
      </c>
      <c r="L14" s="116">
        <v>-0.83507306889352817</v>
      </c>
    </row>
    <row r="15" spans="1:17" s="110" customFormat="1" ht="15" customHeight="1" x14ac:dyDescent="0.2">
      <c r="A15" s="120"/>
      <c r="B15" s="119"/>
      <c r="C15" s="258" t="s">
        <v>106</v>
      </c>
      <c r="E15" s="113">
        <v>45.122807017543863</v>
      </c>
      <c r="F15" s="115">
        <v>643</v>
      </c>
      <c r="G15" s="114">
        <v>679</v>
      </c>
      <c r="H15" s="114">
        <v>665</v>
      </c>
      <c r="I15" s="114">
        <v>659</v>
      </c>
      <c r="J15" s="140">
        <v>649</v>
      </c>
      <c r="K15" s="114">
        <v>-6</v>
      </c>
      <c r="L15" s="116">
        <v>-0.92449922958397535</v>
      </c>
    </row>
    <row r="16" spans="1:17" s="110" customFormat="1" ht="15" customHeight="1" x14ac:dyDescent="0.2">
      <c r="A16" s="120"/>
      <c r="B16" s="119"/>
      <c r="C16" s="258" t="s">
        <v>107</v>
      </c>
      <c r="E16" s="113">
        <v>54.877192982456137</v>
      </c>
      <c r="F16" s="115">
        <v>782</v>
      </c>
      <c r="G16" s="114">
        <v>841</v>
      </c>
      <c r="H16" s="114">
        <v>794</v>
      </c>
      <c r="I16" s="114">
        <v>832</v>
      </c>
      <c r="J16" s="140">
        <v>788</v>
      </c>
      <c r="K16" s="114">
        <v>-6</v>
      </c>
      <c r="L16" s="116">
        <v>-0.76142131979695427</v>
      </c>
    </row>
    <row r="17" spans="1:12" s="110" customFormat="1" ht="15" customHeight="1" x14ac:dyDescent="0.2">
      <c r="A17" s="120"/>
      <c r="B17" s="121" t="s">
        <v>109</v>
      </c>
      <c r="C17" s="258"/>
      <c r="E17" s="113">
        <v>50.501149425287359</v>
      </c>
      <c r="F17" s="115">
        <v>5492</v>
      </c>
      <c r="G17" s="114">
        <v>5683</v>
      </c>
      <c r="H17" s="114">
        <v>5673</v>
      </c>
      <c r="I17" s="114">
        <v>5744</v>
      </c>
      <c r="J17" s="140">
        <v>5708</v>
      </c>
      <c r="K17" s="114">
        <v>-216</v>
      </c>
      <c r="L17" s="116">
        <v>-3.7841625788367206</v>
      </c>
    </row>
    <row r="18" spans="1:12" s="110" customFormat="1" ht="15" customHeight="1" x14ac:dyDescent="0.2">
      <c r="A18" s="120"/>
      <c r="B18" s="119"/>
      <c r="C18" s="258" t="s">
        <v>106</v>
      </c>
      <c r="E18" s="113">
        <v>37.654770575382372</v>
      </c>
      <c r="F18" s="115">
        <v>2068</v>
      </c>
      <c r="G18" s="114">
        <v>2107</v>
      </c>
      <c r="H18" s="114">
        <v>2066</v>
      </c>
      <c r="I18" s="114">
        <v>2056</v>
      </c>
      <c r="J18" s="140">
        <v>2021</v>
      </c>
      <c r="K18" s="114">
        <v>47</v>
      </c>
      <c r="L18" s="116">
        <v>2.3255813953488373</v>
      </c>
    </row>
    <row r="19" spans="1:12" s="110" customFormat="1" ht="15" customHeight="1" x14ac:dyDescent="0.2">
      <c r="A19" s="120"/>
      <c r="B19" s="119"/>
      <c r="C19" s="258" t="s">
        <v>107</v>
      </c>
      <c r="E19" s="113">
        <v>62.345229424617628</v>
      </c>
      <c r="F19" s="115">
        <v>3424</v>
      </c>
      <c r="G19" s="114">
        <v>3576</v>
      </c>
      <c r="H19" s="114">
        <v>3607</v>
      </c>
      <c r="I19" s="114">
        <v>3688</v>
      </c>
      <c r="J19" s="140">
        <v>3687</v>
      </c>
      <c r="K19" s="114">
        <v>-263</v>
      </c>
      <c r="L19" s="116">
        <v>-7.133170599403309</v>
      </c>
    </row>
    <row r="20" spans="1:12" s="110" customFormat="1" ht="15" customHeight="1" x14ac:dyDescent="0.2">
      <c r="A20" s="120"/>
      <c r="B20" s="121" t="s">
        <v>110</v>
      </c>
      <c r="C20" s="258"/>
      <c r="E20" s="113">
        <v>19.531034482758621</v>
      </c>
      <c r="F20" s="115">
        <v>2124</v>
      </c>
      <c r="G20" s="114">
        <v>2173</v>
      </c>
      <c r="H20" s="114">
        <v>2120</v>
      </c>
      <c r="I20" s="114">
        <v>2130</v>
      </c>
      <c r="J20" s="140">
        <v>2101</v>
      </c>
      <c r="K20" s="114">
        <v>23</v>
      </c>
      <c r="L20" s="116">
        <v>1.0947168015230841</v>
      </c>
    </row>
    <row r="21" spans="1:12" s="110" customFormat="1" ht="15" customHeight="1" x14ac:dyDescent="0.2">
      <c r="A21" s="120"/>
      <c r="B21" s="119"/>
      <c r="C21" s="258" t="s">
        <v>106</v>
      </c>
      <c r="E21" s="113">
        <v>34.698681732580035</v>
      </c>
      <c r="F21" s="115">
        <v>737</v>
      </c>
      <c r="G21" s="114">
        <v>733</v>
      </c>
      <c r="H21" s="114">
        <v>732</v>
      </c>
      <c r="I21" s="114">
        <v>730</v>
      </c>
      <c r="J21" s="140">
        <v>728</v>
      </c>
      <c r="K21" s="114">
        <v>9</v>
      </c>
      <c r="L21" s="116">
        <v>1.2362637362637363</v>
      </c>
    </row>
    <row r="22" spans="1:12" s="110" customFormat="1" ht="15" customHeight="1" x14ac:dyDescent="0.2">
      <c r="A22" s="120"/>
      <c r="B22" s="119"/>
      <c r="C22" s="258" t="s">
        <v>107</v>
      </c>
      <c r="E22" s="113">
        <v>65.301318267419958</v>
      </c>
      <c r="F22" s="115">
        <v>1387</v>
      </c>
      <c r="G22" s="114">
        <v>1440</v>
      </c>
      <c r="H22" s="114">
        <v>1388</v>
      </c>
      <c r="I22" s="114">
        <v>1400</v>
      </c>
      <c r="J22" s="140">
        <v>1373</v>
      </c>
      <c r="K22" s="114">
        <v>14</v>
      </c>
      <c r="L22" s="116">
        <v>1.0196649672250546</v>
      </c>
    </row>
    <row r="23" spans="1:12" s="110" customFormat="1" ht="15" customHeight="1" x14ac:dyDescent="0.2">
      <c r="A23" s="120"/>
      <c r="B23" s="121" t="s">
        <v>111</v>
      </c>
      <c r="C23" s="258"/>
      <c r="E23" s="113">
        <v>16.864367816091953</v>
      </c>
      <c r="F23" s="115">
        <v>1834</v>
      </c>
      <c r="G23" s="114">
        <v>1902</v>
      </c>
      <c r="H23" s="114">
        <v>1893</v>
      </c>
      <c r="I23" s="114">
        <v>1870</v>
      </c>
      <c r="J23" s="140">
        <v>1818</v>
      </c>
      <c r="K23" s="114">
        <v>16</v>
      </c>
      <c r="L23" s="116">
        <v>0.88008800880088012</v>
      </c>
    </row>
    <row r="24" spans="1:12" s="110" customFormat="1" ht="15" customHeight="1" x14ac:dyDescent="0.2">
      <c r="A24" s="120"/>
      <c r="B24" s="119"/>
      <c r="C24" s="258" t="s">
        <v>106</v>
      </c>
      <c r="E24" s="113">
        <v>56.652126499454745</v>
      </c>
      <c r="F24" s="115">
        <v>1039</v>
      </c>
      <c r="G24" s="114">
        <v>1071</v>
      </c>
      <c r="H24" s="114">
        <v>1069</v>
      </c>
      <c r="I24" s="114">
        <v>1077</v>
      </c>
      <c r="J24" s="140">
        <v>1040</v>
      </c>
      <c r="K24" s="114">
        <v>-1</v>
      </c>
      <c r="L24" s="116">
        <v>-9.6153846153846159E-2</v>
      </c>
    </row>
    <row r="25" spans="1:12" s="110" customFormat="1" ht="15" customHeight="1" x14ac:dyDescent="0.2">
      <c r="A25" s="120"/>
      <c r="B25" s="119"/>
      <c r="C25" s="258" t="s">
        <v>107</v>
      </c>
      <c r="E25" s="113">
        <v>43.347873500545255</v>
      </c>
      <c r="F25" s="115">
        <v>795</v>
      </c>
      <c r="G25" s="114">
        <v>831</v>
      </c>
      <c r="H25" s="114">
        <v>824</v>
      </c>
      <c r="I25" s="114">
        <v>793</v>
      </c>
      <c r="J25" s="140">
        <v>778</v>
      </c>
      <c r="K25" s="114">
        <v>17</v>
      </c>
      <c r="L25" s="116">
        <v>2.1850899742930592</v>
      </c>
    </row>
    <row r="26" spans="1:12" s="110" customFormat="1" ht="15" customHeight="1" x14ac:dyDescent="0.2">
      <c r="A26" s="120"/>
      <c r="C26" s="121" t="s">
        <v>187</v>
      </c>
      <c r="D26" s="110" t="s">
        <v>188</v>
      </c>
      <c r="E26" s="113">
        <v>1.3977011494252873</v>
      </c>
      <c r="F26" s="115">
        <v>152</v>
      </c>
      <c r="G26" s="114">
        <v>183</v>
      </c>
      <c r="H26" s="114">
        <v>205</v>
      </c>
      <c r="I26" s="114">
        <v>169</v>
      </c>
      <c r="J26" s="140">
        <v>145</v>
      </c>
      <c r="K26" s="114">
        <v>7</v>
      </c>
      <c r="L26" s="116">
        <v>4.8275862068965516</v>
      </c>
    </row>
    <row r="27" spans="1:12" s="110" customFormat="1" ht="15" customHeight="1" x14ac:dyDescent="0.2">
      <c r="A27" s="120"/>
      <c r="B27" s="119"/>
      <c r="D27" s="259" t="s">
        <v>106</v>
      </c>
      <c r="E27" s="113">
        <v>45.39473684210526</v>
      </c>
      <c r="F27" s="115">
        <v>69</v>
      </c>
      <c r="G27" s="114">
        <v>88</v>
      </c>
      <c r="H27" s="114">
        <v>105</v>
      </c>
      <c r="I27" s="114">
        <v>97</v>
      </c>
      <c r="J27" s="140">
        <v>82</v>
      </c>
      <c r="K27" s="114">
        <v>-13</v>
      </c>
      <c r="L27" s="116">
        <v>-15.853658536585366</v>
      </c>
    </row>
    <row r="28" spans="1:12" s="110" customFormat="1" ht="15" customHeight="1" x14ac:dyDescent="0.2">
      <c r="A28" s="120"/>
      <c r="B28" s="119"/>
      <c r="D28" s="259" t="s">
        <v>107</v>
      </c>
      <c r="E28" s="113">
        <v>54.60526315789474</v>
      </c>
      <c r="F28" s="115">
        <v>83</v>
      </c>
      <c r="G28" s="114">
        <v>95</v>
      </c>
      <c r="H28" s="114">
        <v>100</v>
      </c>
      <c r="I28" s="114">
        <v>72</v>
      </c>
      <c r="J28" s="140">
        <v>63</v>
      </c>
      <c r="K28" s="114">
        <v>20</v>
      </c>
      <c r="L28" s="116">
        <v>31.746031746031747</v>
      </c>
    </row>
    <row r="29" spans="1:12" s="110" customFormat="1" ht="24" customHeight="1" x14ac:dyDescent="0.2">
      <c r="A29" s="604" t="s">
        <v>189</v>
      </c>
      <c r="B29" s="605"/>
      <c r="C29" s="605"/>
      <c r="D29" s="606"/>
      <c r="E29" s="113">
        <v>88.836781609195398</v>
      </c>
      <c r="F29" s="115">
        <v>9661</v>
      </c>
      <c r="G29" s="114">
        <v>10030</v>
      </c>
      <c r="H29" s="114">
        <v>9937</v>
      </c>
      <c r="I29" s="114">
        <v>10038</v>
      </c>
      <c r="J29" s="140">
        <v>9897</v>
      </c>
      <c r="K29" s="114">
        <v>-236</v>
      </c>
      <c r="L29" s="116">
        <v>-2.3845609780741639</v>
      </c>
    </row>
    <row r="30" spans="1:12" s="110" customFormat="1" ht="15" customHeight="1" x14ac:dyDescent="0.2">
      <c r="A30" s="120"/>
      <c r="B30" s="119"/>
      <c r="C30" s="258" t="s">
        <v>106</v>
      </c>
      <c r="E30" s="113">
        <v>40.999896491046478</v>
      </c>
      <c r="F30" s="115">
        <v>3961</v>
      </c>
      <c r="G30" s="114">
        <v>4040</v>
      </c>
      <c r="H30" s="114">
        <v>4003</v>
      </c>
      <c r="I30" s="114">
        <v>4002</v>
      </c>
      <c r="J30" s="140">
        <v>3941</v>
      </c>
      <c r="K30" s="114">
        <v>20</v>
      </c>
      <c r="L30" s="116">
        <v>0.50748540979446843</v>
      </c>
    </row>
    <row r="31" spans="1:12" s="110" customFormat="1" ht="15" customHeight="1" x14ac:dyDescent="0.2">
      <c r="A31" s="120"/>
      <c r="B31" s="119"/>
      <c r="C31" s="258" t="s">
        <v>107</v>
      </c>
      <c r="E31" s="113">
        <v>59.000103508953522</v>
      </c>
      <c r="F31" s="115">
        <v>5700</v>
      </c>
      <c r="G31" s="114">
        <v>5990</v>
      </c>
      <c r="H31" s="114">
        <v>5934</v>
      </c>
      <c r="I31" s="114">
        <v>6036</v>
      </c>
      <c r="J31" s="140">
        <v>5956</v>
      </c>
      <c r="K31" s="114">
        <v>-256</v>
      </c>
      <c r="L31" s="116">
        <v>-4.2981867024848892</v>
      </c>
    </row>
    <row r="32" spans="1:12" s="110" customFormat="1" ht="15" customHeight="1" x14ac:dyDescent="0.2">
      <c r="A32" s="120"/>
      <c r="B32" s="119" t="s">
        <v>117</v>
      </c>
      <c r="C32" s="258"/>
      <c r="E32" s="113">
        <v>11.117241379310345</v>
      </c>
      <c r="F32" s="114">
        <v>1209</v>
      </c>
      <c r="G32" s="114">
        <v>1243</v>
      </c>
      <c r="H32" s="114">
        <v>1203</v>
      </c>
      <c r="I32" s="114">
        <v>1193</v>
      </c>
      <c r="J32" s="140">
        <v>1163</v>
      </c>
      <c r="K32" s="114">
        <v>46</v>
      </c>
      <c r="L32" s="116">
        <v>3.9552880481513326</v>
      </c>
    </row>
    <row r="33" spans="1:12" s="110" customFormat="1" ht="15" customHeight="1" x14ac:dyDescent="0.2">
      <c r="A33" s="120"/>
      <c r="B33" s="119"/>
      <c r="C33" s="258" t="s">
        <v>106</v>
      </c>
      <c r="E33" s="113">
        <v>43.341604631927211</v>
      </c>
      <c r="F33" s="114">
        <v>524</v>
      </c>
      <c r="G33" s="114">
        <v>549</v>
      </c>
      <c r="H33" s="114">
        <v>527</v>
      </c>
      <c r="I33" s="114">
        <v>519</v>
      </c>
      <c r="J33" s="140">
        <v>496</v>
      </c>
      <c r="K33" s="114">
        <v>28</v>
      </c>
      <c r="L33" s="116">
        <v>5.645161290322581</v>
      </c>
    </row>
    <row r="34" spans="1:12" s="110" customFormat="1" ht="15" customHeight="1" x14ac:dyDescent="0.2">
      <c r="A34" s="120"/>
      <c r="B34" s="119"/>
      <c r="C34" s="258" t="s">
        <v>107</v>
      </c>
      <c r="E34" s="113">
        <v>56.658395368072789</v>
      </c>
      <c r="F34" s="114">
        <v>685</v>
      </c>
      <c r="G34" s="114">
        <v>694</v>
      </c>
      <c r="H34" s="114">
        <v>676</v>
      </c>
      <c r="I34" s="114">
        <v>674</v>
      </c>
      <c r="J34" s="140">
        <v>667</v>
      </c>
      <c r="K34" s="114">
        <v>18</v>
      </c>
      <c r="L34" s="116">
        <v>2.6986506746626686</v>
      </c>
    </row>
    <row r="35" spans="1:12" s="110" customFormat="1" ht="24" customHeight="1" x14ac:dyDescent="0.2">
      <c r="A35" s="604" t="s">
        <v>192</v>
      </c>
      <c r="B35" s="605"/>
      <c r="C35" s="605"/>
      <c r="D35" s="606"/>
      <c r="E35" s="113">
        <v>17.296551724137931</v>
      </c>
      <c r="F35" s="114">
        <v>1881</v>
      </c>
      <c r="G35" s="114">
        <v>1947</v>
      </c>
      <c r="H35" s="114">
        <v>1943</v>
      </c>
      <c r="I35" s="114">
        <v>1993</v>
      </c>
      <c r="J35" s="114">
        <v>1881</v>
      </c>
      <c r="K35" s="318">
        <v>0</v>
      </c>
      <c r="L35" s="319">
        <v>0</v>
      </c>
    </row>
    <row r="36" spans="1:12" s="110" customFormat="1" ht="15" customHeight="1" x14ac:dyDescent="0.2">
      <c r="A36" s="120"/>
      <c r="B36" s="119"/>
      <c r="C36" s="258" t="s">
        <v>106</v>
      </c>
      <c r="E36" s="113">
        <v>37.69271664008506</v>
      </c>
      <c r="F36" s="114">
        <v>709</v>
      </c>
      <c r="G36" s="114">
        <v>741</v>
      </c>
      <c r="H36" s="114">
        <v>739</v>
      </c>
      <c r="I36" s="114">
        <v>729</v>
      </c>
      <c r="J36" s="114">
        <v>664</v>
      </c>
      <c r="K36" s="318">
        <v>45</v>
      </c>
      <c r="L36" s="116">
        <v>6.7771084337349397</v>
      </c>
    </row>
    <row r="37" spans="1:12" s="110" customFormat="1" ht="15" customHeight="1" x14ac:dyDescent="0.2">
      <c r="A37" s="120"/>
      <c r="B37" s="119"/>
      <c r="C37" s="258" t="s">
        <v>107</v>
      </c>
      <c r="E37" s="113">
        <v>62.30728335991494</v>
      </c>
      <c r="F37" s="114">
        <v>1172</v>
      </c>
      <c r="G37" s="114">
        <v>1206</v>
      </c>
      <c r="H37" s="114">
        <v>1204</v>
      </c>
      <c r="I37" s="114">
        <v>1264</v>
      </c>
      <c r="J37" s="140">
        <v>1217</v>
      </c>
      <c r="K37" s="114">
        <v>-45</v>
      </c>
      <c r="L37" s="116">
        <v>-3.6976170912078881</v>
      </c>
    </row>
    <row r="38" spans="1:12" s="110" customFormat="1" ht="15" customHeight="1" x14ac:dyDescent="0.2">
      <c r="A38" s="120"/>
      <c r="B38" s="119" t="s">
        <v>328</v>
      </c>
      <c r="C38" s="258"/>
      <c r="E38" s="113">
        <v>63.429885057471267</v>
      </c>
      <c r="F38" s="114">
        <v>6898</v>
      </c>
      <c r="G38" s="114">
        <v>7118</v>
      </c>
      <c r="H38" s="114">
        <v>6999</v>
      </c>
      <c r="I38" s="114">
        <v>7062</v>
      </c>
      <c r="J38" s="140">
        <v>6982</v>
      </c>
      <c r="K38" s="114">
        <v>-84</v>
      </c>
      <c r="L38" s="116">
        <v>-1.2030936694356917</v>
      </c>
    </row>
    <row r="39" spans="1:12" s="110" customFormat="1" ht="15" customHeight="1" x14ac:dyDescent="0.2">
      <c r="A39" s="120"/>
      <c r="B39" s="119"/>
      <c r="C39" s="258" t="s">
        <v>106</v>
      </c>
      <c r="E39" s="113">
        <v>43.534357784865179</v>
      </c>
      <c r="F39" s="115">
        <v>3003</v>
      </c>
      <c r="G39" s="114">
        <v>3058</v>
      </c>
      <c r="H39" s="114">
        <v>2994</v>
      </c>
      <c r="I39" s="114">
        <v>3015</v>
      </c>
      <c r="J39" s="140">
        <v>2984</v>
      </c>
      <c r="K39" s="114">
        <v>19</v>
      </c>
      <c r="L39" s="116">
        <v>0.63672922252010722</v>
      </c>
    </row>
    <row r="40" spans="1:12" s="110" customFormat="1" ht="15" customHeight="1" x14ac:dyDescent="0.2">
      <c r="A40" s="120"/>
      <c r="B40" s="119"/>
      <c r="C40" s="258" t="s">
        <v>107</v>
      </c>
      <c r="E40" s="113">
        <v>56.465642215134821</v>
      </c>
      <c r="F40" s="115">
        <v>3895</v>
      </c>
      <c r="G40" s="114">
        <v>4060</v>
      </c>
      <c r="H40" s="114">
        <v>4005</v>
      </c>
      <c r="I40" s="114">
        <v>4047</v>
      </c>
      <c r="J40" s="140">
        <v>3998</v>
      </c>
      <c r="K40" s="114">
        <v>-103</v>
      </c>
      <c r="L40" s="116">
        <v>-2.576288144072036</v>
      </c>
    </row>
    <row r="41" spans="1:12" s="110" customFormat="1" ht="15" customHeight="1" x14ac:dyDescent="0.2">
      <c r="A41" s="120"/>
      <c r="B41" s="320" t="s">
        <v>516</v>
      </c>
      <c r="C41" s="258"/>
      <c r="E41" s="113">
        <v>5.8482758620689657</v>
      </c>
      <c r="F41" s="115">
        <v>636</v>
      </c>
      <c r="G41" s="114">
        <v>659</v>
      </c>
      <c r="H41" s="114">
        <v>631</v>
      </c>
      <c r="I41" s="114">
        <v>636</v>
      </c>
      <c r="J41" s="140">
        <v>611</v>
      </c>
      <c r="K41" s="114">
        <v>25</v>
      </c>
      <c r="L41" s="116">
        <v>4.0916530278232406</v>
      </c>
    </row>
    <row r="42" spans="1:12" s="110" customFormat="1" ht="15" customHeight="1" x14ac:dyDescent="0.2">
      <c r="A42" s="120"/>
      <c r="B42" s="119"/>
      <c r="C42" s="268" t="s">
        <v>106</v>
      </c>
      <c r="D42" s="182"/>
      <c r="E42" s="113">
        <v>44.811320754716981</v>
      </c>
      <c r="F42" s="115">
        <v>285</v>
      </c>
      <c r="G42" s="114">
        <v>285</v>
      </c>
      <c r="H42" s="114">
        <v>281</v>
      </c>
      <c r="I42" s="114">
        <v>276</v>
      </c>
      <c r="J42" s="140">
        <v>265</v>
      </c>
      <c r="K42" s="114">
        <v>20</v>
      </c>
      <c r="L42" s="116">
        <v>7.5471698113207548</v>
      </c>
    </row>
    <row r="43" spans="1:12" s="110" customFormat="1" ht="15" customHeight="1" x14ac:dyDescent="0.2">
      <c r="A43" s="120"/>
      <c r="B43" s="119"/>
      <c r="C43" s="268" t="s">
        <v>107</v>
      </c>
      <c r="D43" s="182"/>
      <c r="E43" s="113">
        <v>55.188679245283019</v>
      </c>
      <c r="F43" s="115">
        <v>351</v>
      </c>
      <c r="G43" s="114">
        <v>374</v>
      </c>
      <c r="H43" s="114">
        <v>350</v>
      </c>
      <c r="I43" s="114">
        <v>360</v>
      </c>
      <c r="J43" s="140">
        <v>346</v>
      </c>
      <c r="K43" s="114">
        <v>5</v>
      </c>
      <c r="L43" s="116">
        <v>1.4450867052023122</v>
      </c>
    </row>
    <row r="44" spans="1:12" s="110" customFormat="1" ht="15" customHeight="1" x14ac:dyDescent="0.2">
      <c r="A44" s="120"/>
      <c r="B44" s="119" t="s">
        <v>205</v>
      </c>
      <c r="C44" s="268"/>
      <c r="D44" s="182"/>
      <c r="E44" s="113">
        <v>13.425287356321839</v>
      </c>
      <c r="F44" s="115">
        <v>1460</v>
      </c>
      <c r="G44" s="114">
        <v>1554</v>
      </c>
      <c r="H44" s="114">
        <v>1572</v>
      </c>
      <c r="I44" s="114">
        <v>1544</v>
      </c>
      <c r="J44" s="140">
        <v>1590</v>
      </c>
      <c r="K44" s="114">
        <v>-130</v>
      </c>
      <c r="L44" s="116">
        <v>-8.1761006289308185</v>
      </c>
    </row>
    <row r="45" spans="1:12" s="110" customFormat="1" ht="15" customHeight="1" x14ac:dyDescent="0.2">
      <c r="A45" s="120"/>
      <c r="B45" s="119"/>
      <c r="C45" s="268" t="s">
        <v>106</v>
      </c>
      <c r="D45" s="182"/>
      <c r="E45" s="113">
        <v>33.561643835616437</v>
      </c>
      <c r="F45" s="115">
        <v>490</v>
      </c>
      <c r="G45" s="114">
        <v>506</v>
      </c>
      <c r="H45" s="114">
        <v>518</v>
      </c>
      <c r="I45" s="114">
        <v>502</v>
      </c>
      <c r="J45" s="140">
        <v>525</v>
      </c>
      <c r="K45" s="114">
        <v>-35</v>
      </c>
      <c r="L45" s="116">
        <v>-6.666666666666667</v>
      </c>
    </row>
    <row r="46" spans="1:12" s="110" customFormat="1" ht="15" customHeight="1" x14ac:dyDescent="0.2">
      <c r="A46" s="123"/>
      <c r="B46" s="124"/>
      <c r="C46" s="260" t="s">
        <v>107</v>
      </c>
      <c r="D46" s="261"/>
      <c r="E46" s="125">
        <v>66.438356164383563</v>
      </c>
      <c r="F46" s="143">
        <v>970</v>
      </c>
      <c r="G46" s="144">
        <v>1048</v>
      </c>
      <c r="H46" s="144">
        <v>1054</v>
      </c>
      <c r="I46" s="144">
        <v>1042</v>
      </c>
      <c r="J46" s="145">
        <v>1065</v>
      </c>
      <c r="K46" s="144">
        <v>-95</v>
      </c>
      <c r="L46" s="146">
        <v>-8.92018779342723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10875</v>
      </c>
      <c r="E11" s="114">
        <v>11278</v>
      </c>
      <c r="F11" s="114">
        <v>11145</v>
      </c>
      <c r="G11" s="114">
        <v>11235</v>
      </c>
      <c r="H11" s="140">
        <v>11064</v>
      </c>
      <c r="I11" s="115">
        <v>-189</v>
      </c>
      <c r="J11" s="116">
        <v>-1.7082429501084599</v>
      </c>
    </row>
    <row r="12" spans="1:15" s="110" customFormat="1" ht="24.95" customHeight="1" x14ac:dyDescent="0.2">
      <c r="A12" s="193" t="s">
        <v>132</v>
      </c>
      <c r="B12" s="194" t="s">
        <v>133</v>
      </c>
      <c r="C12" s="113">
        <v>3.3471264367816094</v>
      </c>
      <c r="D12" s="115">
        <v>364</v>
      </c>
      <c r="E12" s="114">
        <v>363</v>
      </c>
      <c r="F12" s="114">
        <v>363</v>
      </c>
      <c r="G12" s="114">
        <v>364</v>
      </c>
      <c r="H12" s="140">
        <v>358</v>
      </c>
      <c r="I12" s="115">
        <v>6</v>
      </c>
      <c r="J12" s="116">
        <v>1.6759776536312849</v>
      </c>
    </row>
    <row r="13" spans="1:15" s="110" customFormat="1" ht="24.95" customHeight="1" x14ac:dyDescent="0.2">
      <c r="A13" s="193" t="s">
        <v>134</v>
      </c>
      <c r="B13" s="199" t="s">
        <v>214</v>
      </c>
      <c r="C13" s="113">
        <v>0.87356321839080464</v>
      </c>
      <c r="D13" s="115">
        <v>95</v>
      </c>
      <c r="E13" s="114">
        <v>93</v>
      </c>
      <c r="F13" s="114">
        <v>89</v>
      </c>
      <c r="G13" s="114">
        <v>99</v>
      </c>
      <c r="H13" s="140">
        <v>94</v>
      </c>
      <c r="I13" s="115">
        <v>1</v>
      </c>
      <c r="J13" s="116">
        <v>1.0638297872340425</v>
      </c>
    </row>
    <row r="14" spans="1:15" s="287" customFormat="1" ht="24.95" customHeight="1" x14ac:dyDescent="0.2">
      <c r="A14" s="193" t="s">
        <v>215</v>
      </c>
      <c r="B14" s="199" t="s">
        <v>137</v>
      </c>
      <c r="C14" s="113">
        <v>16.717241379310344</v>
      </c>
      <c r="D14" s="115">
        <v>1818</v>
      </c>
      <c r="E14" s="114">
        <v>1854</v>
      </c>
      <c r="F14" s="114">
        <v>1912</v>
      </c>
      <c r="G14" s="114">
        <v>1974</v>
      </c>
      <c r="H14" s="140">
        <v>1945</v>
      </c>
      <c r="I14" s="115">
        <v>-127</v>
      </c>
      <c r="J14" s="116">
        <v>-6.5295629820051415</v>
      </c>
      <c r="K14" s="110"/>
      <c r="L14" s="110"/>
      <c r="M14" s="110"/>
      <c r="N14" s="110"/>
      <c r="O14" s="110"/>
    </row>
    <row r="15" spans="1:15" s="110" customFormat="1" ht="24.95" customHeight="1" x14ac:dyDescent="0.2">
      <c r="A15" s="193" t="s">
        <v>216</v>
      </c>
      <c r="B15" s="199" t="s">
        <v>217</v>
      </c>
      <c r="C15" s="113">
        <v>5.2505747126436786</v>
      </c>
      <c r="D15" s="115">
        <v>571</v>
      </c>
      <c r="E15" s="114">
        <v>587</v>
      </c>
      <c r="F15" s="114">
        <v>580</v>
      </c>
      <c r="G15" s="114">
        <v>586</v>
      </c>
      <c r="H15" s="140">
        <v>556</v>
      </c>
      <c r="I15" s="115">
        <v>15</v>
      </c>
      <c r="J15" s="116">
        <v>2.6978417266187051</v>
      </c>
    </row>
    <row r="16" spans="1:15" s="287" customFormat="1" ht="24.95" customHeight="1" x14ac:dyDescent="0.2">
      <c r="A16" s="193" t="s">
        <v>218</v>
      </c>
      <c r="B16" s="199" t="s">
        <v>141</v>
      </c>
      <c r="C16" s="113">
        <v>9.3701149425287351</v>
      </c>
      <c r="D16" s="115">
        <v>1019</v>
      </c>
      <c r="E16" s="114">
        <v>1051</v>
      </c>
      <c r="F16" s="114">
        <v>1116</v>
      </c>
      <c r="G16" s="114">
        <v>1164</v>
      </c>
      <c r="H16" s="140">
        <v>1172</v>
      </c>
      <c r="I16" s="115">
        <v>-153</v>
      </c>
      <c r="J16" s="116">
        <v>-13.054607508532424</v>
      </c>
      <c r="K16" s="110"/>
      <c r="L16" s="110"/>
      <c r="M16" s="110"/>
      <c r="N16" s="110"/>
      <c r="O16" s="110"/>
    </row>
    <row r="17" spans="1:15" s="110" customFormat="1" ht="24.95" customHeight="1" x14ac:dyDescent="0.2">
      <c r="A17" s="193" t="s">
        <v>142</v>
      </c>
      <c r="B17" s="199" t="s">
        <v>220</v>
      </c>
      <c r="C17" s="113">
        <v>2.0965517241379312</v>
      </c>
      <c r="D17" s="115">
        <v>228</v>
      </c>
      <c r="E17" s="114">
        <v>216</v>
      </c>
      <c r="F17" s="114">
        <v>216</v>
      </c>
      <c r="G17" s="114">
        <v>224</v>
      </c>
      <c r="H17" s="140">
        <v>217</v>
      </c>
      <c r="I17" s="115">
        <v>11</v>
      </c>
      <c r="J17" s="116">
        <v>5.0691244239631335</v>
      </c>
    </row>
    <row r="18" spans="1:15" s="287" customFormat="1" ht="24.95" customHeight="1" x14ac:dyDescent="0.2">
      <c r="A18" s="201" t="s">
        <v>144</v>
      </c>
      <c r="B18" s="202" t="s">
        <v>145</v>
      </c>
      <c r="C18" s="113">
        <v>4.7816091954022992</v>
      </c>
      <c r="D18" s="115">
        <v>520</v>
      </c>
      <c r="E18" s="114">
        <v>520</v>
      </c>
      <c r="F18" s="114">
        <v>509</v>
      </c>
      <c r="G18" s="114">
        <v>497</v>
      </c>
      <c r="H18" s="140">
        <v>511</v>
      </c>
      <c r="I18" s="115">
        <v>9</v>
      </c>
      <c r="J18" s="116">
        <v>1.7612524461839529</v>
      </c>
      <c r="K18" s="110"/>
      <c r="L18" s="110"/>
      <c r="M18" s="110"/>
      <c r="N18" s="110"/>
      <c r="O18" s="110"/>
    </row>
    <row r="19" spans="1:15" s="110" customFormat="1" ht="24.95" customHeight="1" x14ac:dyDescent="0.2">
      <c r="A19" s="193" t="s">
        <v>146</v>
      </c>
      <c r="B19" s="199" t="s">
        <v>147</v>
      </c>
      <c r="C19" s="113">
        <v>17.489655172413794</v>
      </c>
      <c r="D19" s="115">
        <v>1902</v>
      </c>
      <c r="E19" s="114">
        <v>1950</v>
      </c>
      <c r="F19" s="114">
        <v>1893</v>
      </c>
      <c r="G19" s="114">
        <v>1892</v>
      </c>
      <c r="H19" s="140">
        <v>1892</v>
      </c>
      <c r="I19" s="115">
        <v>10</v>
      </c>
      <c r="J19" s="116">
        <v>0.52854122621564481</v>
      </c>
    </row>
    <row r="20" spans="1:15" s="287" customFormat="1" ht="24.95" customHeight="1" x14ac:dyDescent="0.2">
      <c r="A20" s="193" t="s">
        <v>148</v>
      </c>
      <c r="B20" s="199" t="s">
        <v>149</v>
      </c>
      <c r="C20" s="113">
        <v>5.7931034482758621</v>
      </c>
      <c r="D20" s="115">
        <v>630</v>
      </c>
      <c r="E20" s="114">
        <v>682</v>
      </c>
      <c r="F20" s="114">
        <v>662</v>
      </c>
      <c r="G20" s="114">
        <v>662</v>
      </c>
      <c r="H20" s="140">
        <v>653</v>
      </c>
      <c r="I20" s="115">
        <v>-23</v>
      </c>
      <c r="J20" s="116">
        <v>-3.5222052067381315</v>
      </c>
      <c r="K20" s="110"/>
      <c r="L20" s="110"/>
      <c r="M20" s="110"/>
      <c r="N20" s="110"/>
      <c r="O20" s="110"/>
    </row>
    <row r="21" spans="1:15" s="110" customFormat="1" ht="24.95" customHeight="1" x14ac:dyDescent="0.2">
      <c r="A21" s="201" t="s">
        <v>150</v>
      </c>
      <c r="B21" s="202" t="s">
        <v>151</v>
      </c>
      <c r="C21" s="113">
        <v>10.556321839080459</v>
      </c>
      <c r="D21" s="115">
        <v>1148</v>
      </c>
      <c r="E21" s="114">
        <v>1289</v>
      </c>
      <c r="F21" s="114">
        <v>1272</v>
      </c>
      <c r="G21" s="114">
        <v>1241</v>
      </c>
      <c r="H21" s="140">
        <v>1193</v>
      </c>
      <c r="I21" s="115">
        <v>-45</v>
      </c>
      <c r="J21" s="116">
        <v>-3.7720033528918693</v>
      </c>
    </row>
    <row r="22" spans="1:15" s="110" customFormat="1" ht="24.95" customHeight="1" x14ac:dyDescent="0.2">
      <c r="A22" s="201" t="s">
        <v>152</v>
      </c>
      <c r="B22" s="199" t="s">
        <v>153</v>
      </c>
      <c r="C22" s="113">
        <v>0.6344827586206897</v>
      </c>
      <c r="D22" s="115">
        <v>69</v>
      </c>
      <c r="E22" s="114">
        <v>69</v>
      </c>
      <c r="F22" s="114">
        <v>65</v>
      </c>
      <c r="G22" s="114">
        <v>65</v>
      </c>
      <c r="H22" s="140">
        <v>68</v>
      </c>
      <c r="I22" s="115">
        <v>1</v>
      </c>
      <c r="J22" s="116">
        <v>1.4705882352941178</v>
      </c>
    </row>
    <row r="23" spans="1:15" s="110" customFormat="1" ht="24.95" customHeight="1" x14ac:dyDescent="0.2">
      <c r="A23" s="193" t="s">
        <v>154</v>
      </c>
      <c r="B23" s="199" t="s">
        <v>155</v>
      </c>
      <c r="C23" s="113">
        <v>1.2321839080459771</v>
      </c>
      <c r="D23" s="115">
        <v>134</v>
      </c>
      <c r="E23" s="114">
        <v>138</v>
      </c>
      <c r="F23" s="114">
        <v>140</v>
      </c>
      <c r="G23" s="114">
        <v>142</v>
      </c>
      <c r="H23" s="140">
        <v>137</v>
      </c>
      <c r="I23" s="115">
        <v>-3</v>
      </c>
      <c r="J23" s="116">
        <v>-2.1897810218978102</v>
      </c>
    </row>
    <row r="24" spans="1:15" s="110" customFormat="1" ht="24.95" customHeight="1" x14ac:dyDescent="0.2">
      <c r="A24" s="193" t="s">
        <v>156</v>
      </c>
      <c r="B24" s="199" t="s">
        <v>221</v>
      </c>
      <c r="C24" s="113">
        <v>5.6</v>
      </c>
      <c r="D24" s="115">
        <v>609</v>
      </c>
      <c r="E24" s="114">
        <v>614</v>
      </c>
      <c r="F24" s="114">
        <v>604</v>
      </c>
      <c r="G24" s="114">
        <v>602</v>
      </c>
      <c r="H24" s="140">
        <v>606</v>
      </c>
      <c r="I24" s="115">
        <v>3</v>
      </c>
      <c r="J24" s="116">
        <v>0.49504950495049505</v>
      </c>
    </row>
    <row r="25" spans="1:15" s="110" customFormat="1" ht="24.95" customHeight="1" x14ac:dyDescent="0.2">
      <c r="A25" s="193" t="s">
        <v>222</v>
      </c>
      <c r="B25" s="204" t="s">
        <v>159</v>
      </c>
      <c r="C25" s="113">
        <v>9.3977011494252878</v>
      </c>
      <c r="D25" s="115">
        <v>1022</v>
      </c>
      <c r="E25" s="114">
        <v>1045</v>
      </c>
      <c r="F25" s="114">
        <v>1036</v>
      </c>
      <c r="G25" s="114">
        <v>1061</v>
      </c>
      <c r="H25" s="140">
        <v>1040</v>
      </c>
      <c r="I25" s="115">
        <v>-18</v>
      </c>
      <c r="J25" s="116">
        <v>-1.7307692307692308</v>
      </c>
    </row>
    <row r="26" spans="1:15" s="110" customFormat="1" ht="24.95" customHeight="1" x14ac:dyDescent="0.2">
      <c r="A26" s="201">
        <v>782.78300000000002</v>
      </c>
      <c r="B26" s="203" t="s">
        <v>160</v>
      </c>
      <c r="C26" s="113">
        <v>0.33103448275862069</v>
      </c>
      <c r="D26" s="115">
        <v>36</v>
      </c>
      <c r="E26" s="114">
        <v>34</v>
      </c>
      <c r="F26" s="114">
        <v>33</v>
      </c>
      <c r="G26" s="114">
        <v>31</v>
      </c>
      <c r="H26" s="140">
        <v>32</v>
      </c>
      <c r="I26" s="115">
        <v>4</v>
      </c>
      <c r="J26" s="116">
        <v>12.5</v>
      </c>
    </row>
    <row r="27" spans="1:15" s="110" customFormat="1" ht="24.95" customHeight="1" x14ac:dyDescent="0.2">
      <c r="A27" s="193" t="s">
        <v>161</v>
      </c>
      <c r="B27" s="199" t="s">
        <v>162</v>
      </c>
      <c r="C27" s="113">
        <v>4.6988505747126439</v>
      </c>
      <c r="D27" s="115">
        <v>511</v>
      </c>
      <c r="E27" s="114">
        <v>501</v>
      </c>
      <c r="F27" s="114">
        <v>490</v>
      </c>
      <c r="G27" s="114">
        <v>480</v>
      </c>
      <c r="H27" s="140">
        <v>477</v>
      </c>
      <c r="I27" s="115">
        <v>34</v>
      </c>
      <c r="J27" s="116">
        <v>7.1278825995807127</v>
      </c>
    </row>
    <row r="28" spans="1:15" s="110" customFormat="1" ht="24.95" customHeight="1" x14ac:dyDescent="0.2">
      <c r="A28" s="193" t="s">
        <v>163</v>
      </c>
      <c r="B28" s="199" t="s">
        <v>164</v>
      </c>
      <c r="C28" s="113">
        <v>1.4988505747126437</v>
      </c>
      <c r="D28" s="115">
        <v>163</v>
      </c>
      <c r="E28" s="114">
        <v>177</v>
      </c>
      <c r="F28" s="114">
        <v>153</v>
      </c>
      <c r="G28" s="114">
        <v>175</v>
      </c>
      <c r="H28" s="140">
        <v>153</v>
      </c>
      <c r="I28" s="115">
        <v>10</v>
      </c>
      <c r="J28" s="116">
        <v>6.5359477124183005</v>
      </c>
    </row>
    <row r="29" spans="1:15" s="110" customFormat="1" ht="24.95" customHeight="1" x14ac:dyDescent="0.2">
      <c r="A29" s="193">
        <v>86</v>
      </c>
      <c r="B29" s="199" t="s">
        <v>165</v>
      </c>
      <c r="C29" s="113">
        <v>4.5977011494252871</v>
      </c>
      <c r="D29" s="115">
        <v>500</v>
      </c>
      <c r="E29" s="114">
        <v>515</v>
      </c>
      <c r="F29" s="114">
        <v>504</v>
      </c>
      <c r="G29" s="114">
        <v>513</v>
      </c>
      <c r="H29" s="140">
        <v>516</v>
      </c>
      <c r="I29" s="115">
        <v>-16</v>
      </c>
      <c r="J29" s="116">
        <v>-3.1007751937984498</v>
      </c>
    </row>
    <row r="30" spans="1:15" s="110" customFormat="1" ht="24.95" customHeight="1" x14ac:dyDescent="0.2">
      <c r="A30" s="193">
        <v>87.88</v>
      </c>
      <c r="B30" s="204" t="s">
        <v>166</v>
      </c>
      <c r="C30" s="113">
        <v>3.8620689655172415</v>
      </c>
      <c r="D30" s="115">
        <v>420</v>
      </c>
      <c r="E30" s="114">
        <v>441</v>
      </c>
      <c r="F30" s="114">
        <v>433</v>
      </c>
      <c r="G30" s="114">
        <v>426</v>
      </c>
      <c r="H30" s="140">
        <v>404</v>
      </c>
      <c r="I30" s="115">
        <v>16</v>
      </c>
      <c r="J30" s="116">
        <v>3.9603960396039604</v>
      </c>
    </row>
    <row r="31" spans="1:15" s="110" customFormat="1" ht="24.95" customHeight="1" x14ac:dyDescent="0.2">
      <c r="A31" s="193" t="s">
        <v>167</v>
      </c>
      <c r="B31" s="199" t="s">
        <v>168</v>
      </c>
      <c r="C31" s="113">
        <v>8.5885057471264368</v>
      </c>
      <c r="D31" s="115">
        <v>934</v>
      </c>
      <c r="E31" s="114">
        <v>993</v>
      </c>
      <c r="F31" s="114">
        <v>987</v>
      </c>
      <c r="G31" s="114">
        <v>1011</v>
      </c>
      <c r="H31" s="140">
        <v>985</v>
      </c>
      <c r="I31" s="115">
        <v>-51</v>
      </c>
      <c r="J31" s="116">
        <v>-5.1776649746192893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3.3471264367816094</v>
      </c>
      <c r="D34" s="115">
        <v>364</v>
      </c>
      <c r="E34" s="114">
        <v>363</v>
      </c>
      <c r="F34" s="114">
        <v>363</v>
      </c>
      <c r="G34" s="114">
        <v>364</v>
      </c>
      <c r="H34" s="140">
        <v>358</v>
      </c>
      <c r="I34" s="115">
        <v>6</v>
      </c>
      <c r="J34" s="116">
        <v>1.6759776536312849</v>
      </c>
    </row>
    <row r="35" spans="1:10" s="110" customFormat="1" ht="24.95" customHeight="1" x14ac:dyDescent="0.2">
      <c r="A35" s="292" t="s">
        <v>171</v>
      </c>
      <c r="B35" s="293" t="s">
        <v>172</v>
      </c>
      <c r="C35" s="113">
        <v>22.372413793103448</v>
      </c>
      <c r="D35" s="115">
        <v>2433</v>
      </c>
      <c r="E35" s="114">
        <v>2467</v>
      </c>
      <c r="F35" s="114">
        <v>2510</v>
      </c>
      <c r="G35" s="114">
        <v>2570</v>
      </c>
      <c r="H35" s="140">
        <v>2550</v>
      </c>
      <c r="I35" s="115">
        <v>-117</v>
      </c>
      <c r="J35" s="116">
        <v>-4.5882352941176467</v>
      </c>
    </row>
    <row r="36" spans="1:10" s="110" customFormat="1" ht="24.95" customHeight="1" x14ac:dyDescent="0.2">
      <c r="A36" s="294" t="s">
        <v>173</v>
      </c>
      <c r="B36" s="295" t="s">
        <v>174</v>
      </c>
      <c r="C36" s="125">
        <v>74.280459770114945</v>
      </c>
      <c r="D36" s="143">
        <v>8078</v>
      </c>
      <c r="E36" s="144">
        <v>8448</v>
      </c>
      <c r="F36" s="144">
        <v>8272</v>
      </c>
      <c r="G36" s="144">
        <v>8301</v>
      </c>
      <c r="H36" s="145">
        <v>8156</v>
      </c>
      <c r="I36" s="143">
        <v>-78</v>
      </c>
      <c r="J36" s="146">
        <v>-0.95635115252574787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10875</v>
      </c>
      <c r="F11" s="264">
        <v>11278</v>
      </c>
      <c r="G11" s="264">
        <v>11145</v>
      </c>
      <c r="H11" s="264">
        <v>11235</v>
      </c>
      <c r="I11" s="265">
        <v>11064</v>
      </c>
      <c r="J11" s="263">
        <v>-189</v>
      </c>
      <c r="K11" s="266">
        <v>-1.7082429501084599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40.082758620689653</v>
      </c>
      <c r="E13" s="115">
        <v>4359</v>
      </c>
      <c r="F13" s="114">
        <v>4509</v>
      </c>
      <c r="G13" s="114">
        <v>4524</v>
      </c>
      <c r="H13" s="114">
        <v>4564</v>
      </c>
      <c r="I13" s="140">
        <v>4455</v>
      </c>
      <c r="J13" s="115">
        <v>-96</v>
      </c>
      <c r="K13" s="116">
        <v>-2.1548821548821548</v>
      </c>
    </row>
    <row r="14" spans="1:15" ht="15.95" customHeight="1" x14ac:dyDescent="0.2">
      <c r="A14" s="306" t="s">
        <v>230</v>
      </c>
      <c r="B14" s="307"/>
      <c r="C14" s="308"/>
      <c r="D14" s="113">
        <v>50.482758620689658</v>
      </c>
      <c r="E14" s="115">
        <v>5490</v>
      </c>
      <c r="F14" s="114">
        <v>5709</v>
      </c>
      <c r="G14" s="114">
        <v>5596</v>
      </c>
      <c r="H14" s="114">
        <v>5633</v>
      </c>
      <c r="I14" s="140">
        <v>5585</v>
      </c>
      <c r="J14" s="115">
        <v>-95</v>
      </c>
      <c r="K14" s="116">
        <v>-1.7009847806624887</v>
      </c>
    </row>
    <row r="15" spans="1:15" ht="15.95" customHeight="1" x14ac:dyDescent="0.2">
      <c r="A15" s="306" t="s">
        <v>231</v>
      </c>
      <c r="B15" s="307"/>
      <c r="C15" s="308"/>
      <c r="D15" s="113">
        <v>4.7172413793103445</v>
      </c>
      <c r="E15" s="115">
        <v>513</v>
      </c>
      <c r="F15" s="114">
        <v>526</v>
      </c>
      <c r="G15" s="114">
        <v>505</v>
      </c>
      <c r="H15" s="114">
        <v>496</v>
      </c>
      <c r="I15" s="140">
        <v>517</v>
      </c>
      <c r="J15" s="115">
        <v>-4</v>
      </c>
      <c r="K15" s="116">
        <v>-0.77369439071566726</v>
      </c>
    </row>
    <row r="16" spans="1:15" ht="15.95" customHeight="1" x14ac:dyDescent="0.2">
      <c r="A16" s="306" t="s">
        <v>232</v>
      </c>
      <c r="B16" s="307"/>
      <c r="C16" s="308"/>
      <c r="D16" s="113">
        <v>2.1793103448275861</v>
      </c>
      <c r="E16" s="115">
        <v>237</v>
      </c>
      <c r="F16" s="114">
        <v>250</v>
      </c>
      <c r="G16" s="114">
        <v>234</v>
      </c>
      <c r="H16" s="114">
        <v>233</v>
      </c>
      <c r="I16" s="140">
        <v>228</v>
      </c>
      <c r="J16" s="115">
        <v>9</v>
      </c>
      <c r="K16" s="116">
        <v>3.9473684210526314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2.1977011494252872</v>
      </c>
      <c r="E18" s="115">
        <v>239</v>
      </c>
      <c r="F18" s="114">
        <v>236</v>
      </c>
      <c r="G18" s="114">
        <v>232</v>
      </c>
      <c r="H18" s="114">
        <v>236</v>
      </c>
      <c r="I18" s="140">
        <v>230</v>
      </c>
      <c r="J18" s="115">
        <v>9</v>
      </c>
      <c r="K18" s="116">
        <v>3.9130434782608696</v>
      </c>
    </row>
    <row r="19" spans="1:11" ht="14.1" customHeight="1" x14ac:dyDescent="0.2">
      <c r="A19" s="306" t="s">
        <v>235</v>
      </c>
      <c r="B19" s="307" t="s">
        <v>236</v>
      </c>
      <c r="C19" s="308"/>
      <c r="D19" s="113">
        <v>1.8758620689655172</v>
      </c>
      <c r="E19" s="115">
        <v>204</v>
      </c>
      <c r="F19" s="114">
        <v>207</v>
      </c>
      <c r="G19" s="114">
        <v>203</v>
      </c>
      <c r="H19" s="114">
        <v>207</v>
      </c>
      <c r="I19" s="140">
        <v>200</v>
      </c>
      <c r="J19" s="115">
        <v>4</v>
      </c>
      <c r="K19" s="116">
        <v>2</v>
      </c>
    </row>
    <row r="20" spans="1:11" ht="14.1" customHeight="1" x14ac:dyDescent="0.2">
      <c r="A20" s="306">
        <v>12</v>
      </c>
      <c r="B20" s="307" t="s">
        <v>237</v>
      </c>
      <c r="C20" s="308"/>
      <c r="D20" s="113">
        <v>1.2045977011494253</v>
      </c>
      <c r="E20" s="115">
        <v>131</v>
      </c>
      <c r="F20" s="114">
        <v>131</v>
      </c>
      <c r="G20" s="114">
        <v>141</v>
      </c>
      <c r="H20" s="114">
        <v>145</v>
      </c>
      <c r="I20" s="140">
        <v>133</v>
      </c>
      <c r="J20" s="115">
        <v>-2</v>
      </c>
      <c r="K20" s="116">
        <v>-1.5037593984962405</v>
      </c>
    </row>
    <row r="21" spans="1:11" ht="14.1" customHeight="1" x14ac:dyDescent="0.2">
      <c r="A21" s="306">
        <v>21</v>
      </c>
      <c r="B21" s="307" t="s">
        <v>238</v>
      </c>
      <c r="C21" s="308"/>
      <c r="D21" s="113">
        <v>0.19310344827586207</v>
      </c>
      <c r="E21" s="115">
        <v>21</v>
      </c>
      <c r="F21" s="114">
        <v>19</v>
      </c>
      <c r="G21" s="114">
        <v>20</v>
      </c>
      <c r="H21" s="114">
        <v>24</v>
      </c>
      <c r="I21" s="140">
        <v>22</v>
      </c>
      <c r="J21" s="115">
        <v>-1</v>
      </c>
      <c r="K21" s="116">
        <v>-4.5454545454545459</v>
      </c>
    </row>
    <row r="22" spans="1:11" ht="14.1" customHeight="1" x14ac:dyDescent="0.2">
      <c r="A22" s="306">
        <v>22</v>
      </c>
      <c r="B22" s="307" t="s">
        <v>239</v>
      </c>
      <c r="C22" s="308"/>
      <c r="D22" s="113">
        <v>1.2873563218390804</v>
      </c>
      <c r="E22" s="115">
        <v>140</v>
      </c>
      <c r="F22" s="114">
        <v>151</v>
      </c>
      <c r="G22" s="114">
        <v>152</v>
      </c>
      <c r="H22" s="114">
        <v>152</v>
      </c>
      <c r="I22" s="140">
        <v>154</v>
      </c>
      <c r="J22" s="115">
        <v>-14</v>
      </c>
      <c r="K22" s="116">
        <v>-9.0909090909090917</v>
      </c>
    </row>
    <row r="23" spans="1:11" ht="14.1" customHeight="1" x14ac:dyDescent="0.2">
      <c r="A23" s="306">
        <v>23</v>
      </c>
      <c r="B23" s="307" t="s">
        <v>240</v>
      </c>
      <c r="C23" s="308"/>
      <c r="D23" s="113">
        <v>0.33103448275862069</v>
      </c>
      <c r="E23" s="115">
        <v>36</v>
      </c>
      <c r="F23" s="114">
        <v>43</v>
      </c>
      <c r="G23" s="114">
        <v>45</v>
      </c>
      <c r="H23" s="114">
        <v>53</v>
      </c>
      <c r="I23" s="140">
        <v>45</v>
      </c>
      <c r="J23" s="115">
        <v>-9</v>
      </c>
      <c r="K23" s="116">
        <v>-20</v>
      </c>
    </row>
    <row r="24" spans="1:11" ht="14.1" customHeight="1" x14ac:dyDescent="0.2">
      <c r="A24" s="306">
        <v>24</v>
      </c>
      <c r="B24" s="307" t="s">
        <v>241</v>
      </c>
      <c r="C24" s="308"/>
      <c r="D24" s="113">
        <v>3.6229885057471263</v>
      </c>
      <c r="E24" s="115">
        <v>394</v>
      </c>
      <c r="F24" s="114">
        <v>409</v>
      </c>
      <c r="G24" s="114">
        <v>449</v>
      </c>
      <c r="H24" s="114">
        <v>450</v>
      </c>
      <c r="I24" s="140">
        <v>457</v>
      </c>
      <c r="J24" s="115">
        <v>-63</v>
      </c>
      <c r="K24" s="116">
        <v>-13.785557986870897</v>
      </c>
    </row>
    <row r="25" spans="1:11" ht="14.1" customHeight="1" x14ac:dyDescent="0.2">
      <c r="A25" s="306">
        <v>25</v>
      </c>
      <c r="B25" s="307" t="s">
        <v>242</v>
      </c>
      <c r="C25" s="308"/>
      <c r="D25" s="113">
        <v>3.3011494252873561</v>
      </c>
      <c r="E25" s="115">
        <v>359</v>
      </c>
      <c r="F25" s="114">
        <v>364</v>
      </c>
      <c r="G25" s="114">
        <v>376</v>
      </c>
      <c r="H25" s="114">
        <v>397</v>
      </c>
      <c r="I25" s="140">
        <v>404</v>
      </c>
      <c r="J25" s="115">
        <v>-45</v>
      </c>
      <c r="K25" s="116">
        <v>-11.138613861386139</v>
      </c>
    </row>
    <row r="26" spans="1:11" ht="14.1" customHeight="1" x14ac:dyDescent="0.2">
      <c r="A26" s="306">
        <v>26</v>
      </c>
      <c r="B26" s="307" t="s">
        <v>243</v>
      </c>
      <c r="C26" s="308"/>
      <c r="D26" s="113">
        <v>1.2321839080459771</v>
      </c>
      <c r="E26" s="115">
        <v>134</v>
      </c>
      <c r="F26" s="114">
        <v>132</v>
      </c>
      <c r="G26" s="114">
        <v>129</v>
      </c>
      <c r="H26" s="114">
        <v>132</v>
      </c>
      <c r="I26" s="140">
        <v>131</v>
      </c>
      <c r="J26" s="115">
        <v>3</v>
      </c>
      <c r="K26" s="116">
        <v>2.2900763358778624</v>
      </c>
    </row>
    <row r="27" spans="1:11" ht="14.1" customHeight="1" x14ac:dyDescent="0.2">
      <c r="A27" s="306">
        <v>27</v>
      </c>
      <c r="B27" s="307" t="s">
        <v>244</v>
      </c>
      <c r="C27" s="308"/>
      <c r="D27" s="113">
        <v>0.57931034482758625</v>
      </c>
      <c r="E27" s="115">
        <v>63</v>
      </c>
      <c r="F27" s="114">
        <v>69</v>
      </c>
      <c r="G27" s="114">
        <v>75</v>
      </c>
      <c r="H27" s="114">
        <v>82</v>
      </c>
      <c r="I27" s="140">
        <v>91</v>
      </c>
      <c r="J27" s="115">
        <v>-28</v>
      </c>
      <c r="K27" s="116">
        <v>-30.76923076923077</v>
      </c>
    </row>
    <row r="28" spans="1:11" ht="14.1" customHeight="1" x14ac:dyDescent="0.2">
      <c r="A28" s="306">
        <v>28</v>
      </c>
      <c r="B28" s="307" t="s">
        <v>245</v>
      </c>
      <c r="C28" s="308"/>
      <c r="D28" s="113">
        <v>0.32183908045977011</v>
      </c>
      <c r="E28" s="115">
        <v>35</v>
      </c>
      <c r="F28" s="114">
        <v>42</v>
      </c>
      <c r="G28" s="114">
        <v>41</v>
      </c>
      <c r="H28" s="114">
        <v>44</v>
      </c>
      <c r="I28" s="140">
        <v>41</v>
      </c>
      <c r="J28" s="115">
        <v>-6</v>
      </c>
      <c r="K28" s="116">
        <v>-14.634146341463415</v>
      </c>
    </row>
    <row r="29" spans="1:11" ht="14.1" customHeight="1" x14ac:dyDescent="0.2">
      <c r="A29" s="306">
        <v>29</v>
      </c>
      <c r="B29" s="307" t="s">
        <v>246</v>
      </c>
      <c r="C29" s="308"/>
      <c r="D29" s="113">
        <v>3.4850574712643678</v>
      </c>
      <c r="E29" s="115">
        <v>379</v>
      </c>
      <c r="F29" s="114">
        <v>410</v>
      </c>
      <c r="G29" s="114">
        <v>399</v>
      </c>
      <c r="H29" s="114">
        <v>401</v>
      </c>
      <c r="I29" s="140">
        <v>395</v>
      </c>
      <c r="J29" s="115">
        <v>-16</v>
      </c>
      <c r="K29" s="116">
        <v>-4.0506329113924053</v>
      </c>
    </row>
    <row r="30" spans="1:11" ht="14.1" customHeight="1" x14ac:dyDescent="0.2">
      <c r="A30" s="306" t="s">
        <v>247</v>
      </c>
      <c r="B30" s="307" t="s">
        <v>248</v>
      </c>
      <c r="C30" s="308"/>
      <c r="D30" s="113">
        <v>0.80919540229885056</v>
      </c>
      <c r="E30" s="115">
        <v>88</v>
      </c>
      <c r="F30" s="114">
        <v>87</v>
      </c>
      <c r="G30" s="114">
        <v>71</v>
      </c>
      <c r="H30" s="114">
        <v>70</v>
      </c>
      <c r="I30" s="140">
        <v>75</v>
      </c>
      <c r="J30" s="115">
        <v>13</v>
      </c>
      <c r="K30" s="116">
        <v>17.333333333333332</v>
      </c>
    </row>
    <row r="31" spans="1:11" ht="14.1" customHeight="1" x14ac:dyDescent="0.2">
      <c r="A31" s="306" t="s">
        <v>249</v>
      </c>
      <c r="B31" s="307" t="s">
        <v>250</v>
      </c>
      <c r="C31" s="308"/>
      <c r="D31" s="113">
        <v>2.6482758620689655</v>
      </c>
      <c r="E31" s="115">
        <v>288</v>
      </c>
      <c r="F31" s="114">
        <v>320</v>
      </c>
      <c r="G31" s="114">
        <v>325</v>
      </c>
      <c r="H31" s="114">
        <v>328</v>
      </c>
      <c r="I31" s="140">
        <v>317</v>
      </c>
      <c r="J31" s="115">
        <v>-29</v>
      </c>
      <c r="K31" s="116">
        <v>-9.1482649842271293</v>
      </c>
    </row>
    <row r="32" spans="1:11" ht="14.1" customHeight="1" x14ac:dyDescent="0.2">
      <c r="A32" s="306">
        <v>31</v>
      </c>
      <c r="B32" s="307" t="s">
        <v>251</v>
      </c>
      <c r="C32" s="308"/>
      <c r="D32" s="113">
        <v>0.11954022988505747</v>
      </c>
      <c r="E32" s="115">
        <v>13</v>
      </c>
      <c r="F32" s="114">
        <v>13</v>
      </c>
      <c r="G32" s="114">
        <v>11</v>
      </c>
      <c r="H32" s="114">
        <v>11</v>
      </c>
      <c r="I32" s="140">
        <v>13</v>
      </c>
      <c r="J32" s="115">
        <v>0</v>
      </c>
      <c r="K32" s="116">
        <v>0</v>
      </c>
    </row>
    <row r="33" spans="1:11" ht="14.1" customHeight="1" x14ac:dyDescent="0.2">
      <c r="A33" s="306">
        <v>32</v>
      </c>
      <c r="B33" s="307" t="s">
        <v>252</v>
      </c>
      <c r="C33" s="308"/>
      <c r="D33" s="113">
        <v>0.91034482758620694</v>
      </c>
      <c r="E33" s="115">
        <v>99</v>
      </c>
      <c r="F33" s="114">
        <v>84</v>
      </c>
      <c r="G33" s="114">
        <v>81</v>
      </c>
      <c r="H33" s="114">
        <v>92</v>
      </c>
      <c r="I33" s="140">
        <v>93</v>
      </c>
      <c r="J33" s="115">
        <v>6</v>
      </c>
      <c r="K33" s="116">
        <v>6.4516129032258061</v>
      </c>
    </row>
    <row r="34" spans="1:11" ht="14.1" customHeight="1" x14ac:dyDescent="0.2">
      <c r="A34" s="306">
        <v>33</v>
      </c>
      <c r="B34" s="307" t="s">
        <v>253</v>
      </c>
      <c r="C34" s="308"/>
      <c r="D34" s="113">
        <v>0.45977011494252873</v>
      </c>
      <c r="E34" s="115">
        <v>50</v>
      </c>
      <c r="F34" s="114">
        <v>50</v>
      </c>
      <c r="G34" s="114">
        <v>53</v>
      </c>
      <c r="H34" s="114">
        <v>51</v>
      </c>
      <c r="I34" s="140">
        <v>53</v>
      </c>
      <c r="J34" s="115">
        <v>-3</v>
      </c>
      <c r="K34" s="116">
        <v>-5.6603773584905657</v>
      </c>
    </row>
    <row r="35" spans="1:11" ht="14.1" customHeight="1" x14ac:dyDescent="0.2">
      <c r="A35" s="306">
        <v>34</v>
      </c>
      <c r="B35" s="307" t="s">
        <v>254</v>
      </c>
      <c r="C35" s="308"/>
      <c r="D35" s="113">
        <v>3.8804597701149426</v>
      </c>
      <c r="E35" s="115">
        <v>422</v>
      </c>
      <c r="F35" s="114">
        <v>429</v>
      </c>
      <c r="G35" s="114">
        <v>425</v>
      </c>
      <c r="H35" s="114">
        <v>420</v>
      </c>
      <c r="I35" s="140">
        <v>413</v>
      </c>
      <c r="J35" s="115">
        <v>9</v>
      </c>
      <c r="K35" s="116">
        <v>2.179176755447942</v>
      </c>
    </row>
    <row r="36" spans="1:11" ht="14.1" customHeight="1" x14ac:dyDescent="0.2">
      <c r="A36" s="306">
        <v>41</v>
      </c>
      <c r="B36" s="307" t="s">
        <v>255</v>
      </c>
      <c r="C36" s="308"/>
      <c r="D36" s="113">
        <v>0.15632183908045977</v>
      </c>
      <c r="E36" s="115">
        <v>17</v>
      </c>
      <c r="F36" s="114">
        <v>20</v>
      </c>
      <c r="G36" s="114">
        <v>17</v>
      </c>
      <c r="H36" s="114">
        <v>15</v>
      </c>
      <c r="I36" s="140">
        <v>16</v>
      </c>
      <c r="J36" s="115">
        <v>1</v>
      </c>
      <c r="K36" s="116">
        <v>6.25</v>
      </c>
    </row>
    <row r="37" spans="1:11" ht="14.1" customHeight="1" x14ac:dyDescent="0.2">
      <c r="A37" s="306">
        <v>42</v>
      </c>
      <c r="B37" s="307" t="s">
        <v>256</v>
      </c>
      <c r="C37" s="308"/>
      <c r="D37" s="113">
        <v>2.7586206896551724E-2</v>
      </c>
      <c r="E37" s="115">
        <v>3</v>
      </c>
      <c r="F37" s="114" t="s">
        <v>513</v>
      </c>
      <c r="G37" s="114" t="s">
        <v>513</v>
      </c>
      <c r="H37" s="114">
        <v>0</v>
      </c>
      <c r="I37" s="140">
        <v>0</v>
      </c>
      <c r="J37" s="115">
        <v>3</v>
      </c>
      <c r="K37" s="116" t="s">
        <v>514</v>
      </c>
    </row>
    <row r="38" spans="1:11" ht="14.1" customHeight="1" x14ac:dyDescent="0.2">
      <c r="A38" s="306">
        <v>43</v>
      </c>
      <c r="B38" s="307" t="s">
        <v>257</v>
      </c>
      <c r="C38" s="308"/>
      <c r="D38" s="113">
        <v>0.41379310344827586</v>
      </c>
      <c r="E38" s="115">
        <v>45</v>
      </c>
      <c r="F38" s="114">
        <v>47</v>
      </c>
      <c r="G38" s="114">
        <v>42</v>
      </c>
      <c r="H38" s="114">
        <v>43</v>
      </c>
      <c r="I38" s="140">
        <v>39</v>
      </c>
      <c r="J38" s="115">
        <v>6</v>
      </c>
      <c r="K38" s="116">
        <v>15.384615384615385</v>
      </c>
    </row>
    <row r="39" spans="1:11" ht="14.1" customHeight="1" x14ac:dyDescent="0.2">
      <c r="A39" s="306">
        <v>51</v>
      </c>
      <c r="B39" s="307" t="s">
        <v>258</v>
      </c>
      <c r="C39" s="308"/>
      <c r="D39" s="113">
        <v>8.1471264367816101</v>
      </c>
      <c r="E39" s="115">
        <v>886</v>
      </c>
      <c r="F39" s="114">
        <v>914</v>
      </c>
      <c r="G39" s="114">
        <v>899</v>
      </c>
      <c r="H39" s="114">
        <v>910</v>
      </c>
      <c r="I39" s="140">
        <v>896</v>
      </c>
      <c r="J39" s="115">
        <v>-10</v>
      </c>
      <c r="K39" s="116">
        <v>-1.1160714285714286</v>
      </c>
    </row>
    <row r="40" spans="1:11" ht="14.1" customHeight="1" x14ac:dyDescent="0.2">
      <c r="A40" s="306" t="s">
        <v>259</v>
      </c>
      <c r="B40" s="307" t="s">
        <v>260</v>
      </c>
      <c r="C40" s="308"/>
      <c r="D40" s="113">
        <v>7.9540229885057467</v>
      </c>
      <c r="E40" s="115">
        <v>865</v>
      </c>
      <c r="F40" s="114">
        <v>894</v>
      </c>
      <c r="G40" s="114">
        <v>879</v>
      </c>
      <c r="H40" s="114">
        <v>888</v>
      </c>
      <c r="I40" s="140">
        <v>875</v>
      </c>
      <c r="J40" s="115">
        <v>-10</v>
      </c>
      <c r="K40" s="116">
        <v>-1.1428571428571428</v>
      </c>
    </row>
    <row r="41" spans="1:11" ht="14.1" customHeight="1" x14ac:dyDescent="0.2">
      <c r="A41" s="306"/>
      <c r="B41" s="307" t="s">
        <v>261</v>
      </c>
      <c r="C41" s="308"/>
      <c r="D41" s="113">
        <v>6.3908045977011492</v>
      </c>
      <c r="E41" s="115">
        <v>695</v>
      </c>
      <c r="F41" s="114">
        <v>719</v>
      </c>
      <c r="G41" s="114">
        <v>713</v>
      </c>
      <c r="H41" s="114">
        <v>720</v>
      </c>
      <c r="I41" s="140">
        <v>710</v>
      </c>
      <c r="J41" s="115">
        <v>-15</v>
      </c>
      <c r="K41" s="116">
        <v>-2.112676056338028</v>
      </c>
    </row>
    <row r="42" spans="1:11" ht="14.1" customHeight="1" x14ac:dyDescent="0.2">
      <c r="A42" s="306">
        <v>52</v>
      </c>
      <c r="B42" s="307" t="s">
        <v>262</v>
      </c>
      <c r="C42" s="308"/>
      <c r="D42" s="113">
        <v>6.6390804597701152</v>
      </c>
      <c r="E42" s="115">
        <v>722</v>
      </c>
      <c r="F42" s="114">
        <v>765</v>
      </c>
      <c r="G42" s="114">
        <v>723</v>
      </c>
      <c r="H42" s="114">
        <v>688</v>
      </c>
      <c r="I42" s="140">
        <v>676</v>
      </c>
      <c r="J42" s="115">
        <v>46</v>
      </c>
      <c r="K42" s="116">
        <v>6.8047337278106506</v>
      </c>
    </row>
    <row r="43" spans="1:11" ht="14.1" customHeight="1" x14ac:dyDescent="0.2">
      <c r="A43" s="306" t="s">
        <v>263</v>
      </c>
      <c r="B43" s="307" t="s">
        <v>264</v>
      </c>
      <c r="C43" s="308"/>
      <c r="D43" s="113">
        <v>6.4367816091954024</v>
      </c>
      <c r="E43" s="115">
        <v>700</v>
      </c>
      <c r="F43" s="114">
        <v>742</v>
      </c>
      <c r="G43" s="114">
        <v>700</v>
      </c>
      <c r="H43" s="114">
        <v>668</v>
      </c>
      <c r="I43" s="140">
        <v>661</v>
      </c>
      <c r="J43" s="115">
        <v>39</v>
      </c>
      <c r="K43" s="116">
        <v>5.9001512859304084</v>
      </c>
    </row>
    <row r="44" spans="1:11" ht="14.1" customHeight="1" x14ac:dyDescent="0.2">
      <c r="A44" s="306">
        <v>53</v>
      </c>
      <c r="B44" s="307" t="s">
        <v>265</v>
      </c>
      <c r="C44" s="308"/>
      <c r="D44" s="113">
        <v>1.5632183908045978</v>
      </c>
      <c r="E44" s="115">
        <v>170</v>
      </c>
      <c r="F44" s="114">
        <v>157</v>
      </c>
      <c r="G44" s="114">
        <v>170</v>
      </c>
      <c r="H44" s="114">
        <v>156</v>
      </c>
      <c r="I44" s="140">
        <v>153</v>
      </c>
      <c r="J44" s="115">
        <v>17</v>
      </c>
      <c r="K44" s="116">
        <v>11.111111111111111</v>
      </c>
    </row>
    <row r="45" spans="1:11" ht="14.1" customHeight="1" x14ac:dyDescent="0.2">
      <c r="A45" s="306" t="s">
        <v>266</v>
      </c>
      <c r="B45" s="307" t="s">
        <v>267</v>
      </c>
      <c r="C45" s="308"/>
      <c r="D45" s="113">
        <v>1.4620689655172414</v>
      </c>
      <c r="E45" s="115">
        <v>159</v>
      </c>
      <c r="F45" s="114">
        <v>146</v>
      </c>
      <c r="G45" s="114">
        <v>159</v>
      </c>
      <c r="H45" s="114">
        <v>145</v>
      </c>
      <c r="I45" s="140">
        <v>142</v>
      </c>
      <c r="J45" s="115">
        <v>17</v>
      </c>
      <c r="K45" s="116">
        <v>11.971830985915492</v>
      </c>
    </row>
    <row r="46" spans="1:11" ht="14.1" customHeight="1" x14ac:dyDescent="0.2">
      <c r="A46" s="306">
        <v>54</v>
      </c>
      <c r="B46" s="307" t="s">
        <v>268</v>
      </c>
      <c r="C46" s="308"/>
      <c r="D46" s="113">
        <v>15.604597701149425</v>
      </c>
      <c r="E46" s="115">
        <v>1697</v>
      </c>
      <c r="F46" s="114">
        <v>1731</v>
      </c>
      <c r="G46" s="114">
        <v>1718</v>
      </c>
      <c r="H46" s="114">
        <v>1729</v>
      </c>
      <c r="I46" s="140">
        <v>1715</v>
      </c>
      <c r="J46" s="115">
        <v>-18</v>
      </c>
      <c r="K46" s="116">
        <v>-1.0495626822157433</v>
      </c>
    </row>
    <row r="47" spans="1:11" ht="14.1" customHeight="1" x14ac:dyDescent="0.2">
      <c r="A47" s="306">
        <v>61</v>
      </c>
      <c r="B47" s="307" t="s">
        <v>269</v>
      </c>
      <c r="C47" s="308"/>
      <c r="D47" s="113">
        <v>0.75402298850574712</v>
      </c>
      <c r="E47" s="115">
        <v>82</v>
      </c>
      <c r="F47" s="114">
        <v>81</v>
      </c>
      <c r="G47" s="114">
        <v>83</v>
      </c>
      <c r="H47" s="114">
        <v>89</v>
      </c>
      <c r="I47" s="140">
        <v>86</v>
      </c>
      <c r="J47" s="115">
        <v>-4</v>
      </c>
      <c r="K47" s="116">
        <v>-4.6511627906976747</v>
      </c>
    </row>
    <row r="48" spans="1:11" ht="14.1" customHeight="1" x14ac:dyDescent="0.2">
      <c r="A48" s="306">
        <v>62</v>
      </c>
      <c r="B48" s="307" t="s">
        <v>270</v>
      </c>
      <c r="C48" s="308"/>
      <c r="D48" s="113">
        <v>8.5885057471264368</v>
      </c>
      <c r="E48" s="115">
        <v>934</v>
      </c>
      <c r="F48" s="114">
        <v>938</v>
      </c>
      <c r="G48" s="114">
        <v>905</v>
      </c>
      <c r="H48" s="114">
        <v>923</v>
      </c>
      <c r="I48" s="140">
        <v>894</v>
      </c>
      <c r="J48" s="115">
        <v>40</v>
      </c>
      <c r="K48" s="116">
        <v>4.4742729306487696</v>
      </c>
    </row>
    <row r="49" spans="1:11" ht="14.1" customHeight="1" x14ac:dyDescent="0.2">
      <c r="A49" s="306">
        <v>63</v>
      </c>
      <c r="B49" s="307" t="s">
        <v>271</v>
      </c>
      <c r="C49" s="308"/>
      <c r="D49" s="113">
        <v>8.7172413793103445</v>
      </c>
      <c r="E49" s="115">
        <v>948</v>
      </c>
      <c r="F49" s="114">
        <v>1060</v>
      </c>
      <c r="G49" s="114">
        <v>1040</v>
      </c>
      <c r="H49" s="114">
        <v>1010</v>
      </c>
      <c r="I49" s="140">
        <v>967</v>
      </c>
      <c r="J49" s="115">
        <v>-19</v>
      </c>
      <c r="K49" s="116">
        <v>-1.9648397104446742</v>
      </c>
    </row>
    <row r="50" spans="1:11" ht="14.1" customHeight="1" x14ac:dyDescent="0.2">
      <c r="A50" s="306" t="s">
        <v>272</v>
      </c>
      <c r="B50" s="307" t="s">
        <v>273</v>
      </c>
      <c r="C50" s="308"/>
      <c r="D50" s="113">
        <v>0.35862068965517241</v>
      </c>
      <c r="E50" s="115">
        <v>39</v>
      </c>
      <c r="F50" s="114">
        <v>43</v>
      </c>
      <c r="G50" s="114">
        <v>37</v>
      </c>
      <c r="H50" s="114">
        <v>39</v>
      </c>
      <c r="I50" s="140">
        <v>40</v>
      </c>
      <c r="J50" s="115">
        <v>-1</v>
      </c>
      <c r="K50" s="116">
        <v>-2.5</v>
      </c>
    </row>
    <row r="51" spans="1:11" ht="14.1" customHeight="1" x14ac:dyDescent="0.2">
      <c r="A51" s="306" t="s">
        <v>274</v>
      </c>
      <c r="B51" s="307" t="s">
        <v>275</v>
      </c>
      <c r="C51" s="308"/>
      <c r="D51" s="113">
        <v>8.1655172413793107</v>
      </c>
      <c r="E51" s="115">
        <v>888</v>
      </c>
      <c r="F51" s="114">
        <v>995</v>
      </c>
      <c r="G51" s="114">
        <v>979</v>
      </c>
      <c r="H51" s="114">
        <v>947</v>
      </c>
      <c r="I51" s="140">
        <v>904</v>
      </c>
      <c r="J51" s="115">
        <v>-16</v>
      </c>
      <c r="K51" s="116">
        <v>-1.7699115044247788</v>
      </c>
    </row>
    <row r="52" spans="1:11" ht="14.1" customHeight="1" x14ac:dyDescent="0.2">
      <c r="A52" s="306">
        <v>71</v>
      </c>
      <c r="B52" s="307" t="s">
        <v>276</v>
      </c>
      <c r="C52" s="308"/>
      <c r="D52" s="113">
        <v>11.393103448275863</v>
      </c>
      <c r="E52" s="115">
        <v>1239</v>
      </c>
      <c r="F52" s="114">
        <v>1301</v>
      </c>
      <c r="G52" s="114">
        <v>1284</v>
      </c>
      <c r="H52" s="114">
        <v>1312</v>
      </c>
      <c r="I52" s="140">
        <v>1314</v>
      </c>
      <c r="J52" s="115">
        <v>-75</v>
      </c>
      <c r="K52" s="116">
        <v>-5.7077625570776256</v>
      </c>
    </row>
    <row r="53" spans="1:11" ht="14.1" customHeight="1" x14ac:dyDescent="0.2">
      <c r="A53" s="306" t="s">
        <v>277</v>
      </c>
      <c r="B53" s="307" t="s">
        <v>278</v>
      </c>
      <c r="C53" s="308"/>
      <c r="D53" s="113">
        <v>1.1402298850574712</v>
      </c>
      <c r="E53" s="115">
        <v>124</v>
      </c>
      <c r="F53" s="114">
        <v>131</v>
      </c>
      <c r="G53" s="114">
        <v>127</v>
      </c>
      <c r="H53" s="114">
        <v>128</v>
      </c>
      <c r="I53" s="140">
        <v>130</v>
      </c>
      <c r="J53" s="115">
        <v>-6</v>
      </c>
      <c r="K53" s="116">
        <v>-4.615384615384615</v>
      </c>
    </row>
    <row r="54" spans="1:11" ht="14.1" customHeight="1" x14ac:dyDescent="0.2">
      <c r="A54" s="306" t="s">
        <v>279</v>
      </c>
      <c r="B54" s="307" t="s">
        <v>280</v>
      </c>
      <c r="C54" s="308"/>
      <c r="D54" s="113">
        <v>9.5080459770114949</v>
      </c>
      <c r="E54" s="115">
        <v>1034</v>
      </c>
      <c r="F54" s="114">
        <v>1079</v>
      </c>
      <c r="G54" s="114">
        <v>1064</v>
      </c>
      <c r="H54" s="114">
        <v>1094</v>
      </c>
      <c r="I54" s="140">
        <v>1092</v>
      </c>
      <c r="J54" s="115">
        <v>-58</v>
      </c>
      <c r="K54" s="116">
        <v>-5.3113553113553111</v>
      </c>
    </row>
    <row r="55" spans="1:11" ht="14.1" customHeight="1" x14ac:dyDescent="0.2">
      <c r="A55" s="306">
        <v>72</v>
      </c>
      <c r="B55" s="307" t="s">
        <v>281</v>
      </c>
      <c r="C55" s="308"/>
      <c r="D55" s="113">
        <v>1.2321839080459771</v>
      </c>
      <c r="E55" s="115">
        <v>134</v>
      </c>
      <c r="F55" s="114">
        <v>144</v>
      </c>
      <c r="G55" s="114">
        <v>143</v>
      </c>
      <c r="H55" s="114">
        <v>151</v>
      </c>
      <c r="I55" s="140">
        <v>147</v>
      </c>
      <c r="J55" s="115">
        <v>-13</v>
      </c>
      <c r="K55" s="116">
        <v>-8.8435374149659864</v>
      </c>
    </row>
    <row r="56" spans="1:11" ht="14.1" customHeight="1" x14ac:dyDescent="0.2">
      <c r="A56" s="306" t="s">
        <v>282</v>
      </c>
      <c r="B56" s="307" t="s">
        <v>283</v>
      </c>
      <c r="C56" s="308"/>
      <c r="D56" s="113">
        <v>0.21149425287356322</v>
      </c>
      <c r="E56" s="115">
        <v>23</v>
      </c>
      <c r="F56" s="114">
        <v>26</v>
      </c>
      <c r="G56" s="114">
        <v>27</v>
      </c>
      <c r="H56" s="114">
        <v>31</v>
      </c>
      <c r="I56" s="140">
        <v>26</v>
      </c>
      <c r="J56" s="115">
        <v>-3</v>
      </c>
      <c r="K56" s="116">
        <v>-11.538461538461538</v>
      </c>
    </row>
    <row r="57" spans="1:11" ht="14.1" customHeight="1" x14ac:dyDescent="0.2">
      <c r="A57" s="306" t="s">
        <v>284</v>
      </c>
      <c r="B57" s="307" t="s">
        <v>285</v>
      </c>
      <c r="C57" s="308"/>
      <c r="D57" s="113">
        <v>0.81839080459770119</v>
      </c>
      <c r="E57" s="115">
        <v>89</v>
      </c>
      <c r="F57" s="114">
        <v>95</v>
      </c>
      <c r="G57" s="114">
        <v>93</v>
      </c>
      <c r="H57" s="114">
        <v>96</v>
      </c>
      <c r="I57" s="140">
        <v>96</v>
      </c>
      <c r="J57" s="115">
        <v>-7</v>
      </c>
      <c r="K57" s="116">
        <v>-7.291666666666667</v>
      </c>
    </row>
    <row r="58" spans="1:11" ht="14.1" customHeight="1" x14ac:dyDescent="0.2">
      <c r="A58" s="306">
        <v>73</v>
      </c>
      <c r="B58" s="307" t="s">
        <v>286</v>
      </c>
      <c r="C58" s="308"/>
      <c r="D58" s="113">
        <v>0.75402298850574712</v>
      </c>
      <c r="E58" s="115">
        <v>82</v>
      </c>
      <c r="F58" s="114">
        <v>81</v>
      </c>
      <c r="G58" s="114">
        <v>78</v>
      </c>
      <c r="H58" s="114">
        <v>78</v>
      </c>
      <c r="I58" s="140">
        <v>77</v>
      </c>
      <c r="J58" s="115">
        <v>5</v>
      </c>
      <c r="K58" s="116">
        <v>6.4935064935064934</v>
      </c>
    </row>
    <row r="59" spans="1:11" ht="14.1" customHeight="1" x14ac:dyDescent="0.2">
      <c r="A59" s="306" t="s">
        <v>287</v>
      </c>
      <c r="B59" s="307" t="s">
        <v>288</v>
      </c>
      <c r="C59" s="308"/>
      <c r="D59" s="113">
        <v>0.55172413793103448</v>
      </c>
      <c r="E59" s="115">
        <v>60</v>
      </c>
      <c r="F59" s="114">
        <v>58</v>
      </c>
      <c r="G59" s="114">
        <v>55</v>
      </c>
      <c r="H59" s="114">
        <v>52</v>
      </c>
      <c r="I59" s="140">
        <v>55</v>
      </c>
      <c r="J59" s="115">
        <v>5</v>
      </c>
      <c r="K59" s="116">
        <v>9.0909090909090917</v>
      </c>
    </row>
    <row r="60" spans="1:11" ht="14.1" customHeight="1" x14ac:dyDescent="0.2">
      <c r="A60" s="306">
        <v>81</v>
      </c>
      <c r="B60" s="307" t="s">
        <v>289</v>
      </c>
      <c r="C60" s="308"/>
      <c r="D60" s="113">
        <v>2.7402298850574711</v>
      </c>
      <c r="E60" s="115">
        <v>298</v>
      </c>
      <c r="F60" s="114">
        <v>318</v>
      </c>
      <c r="G60" s="114">
        <v>306</v>
      </c>
      <c r="H60" s="114">
        <v>316</v>
      </c>
      <c r="I60" s="140">
        <v>313</v>
      </c>
      <c r="J60" s="115">
        <v>-15</v>
      </c>
      <c r="K60" s="116">
        <v>-4.7923322683706067</v>
      </c>
    </row>
    <row r="61" spans="1:11" ht="14.1" customHeight="1" x14ac:dyDescent="0.2">
      <c r="A61" s="306" t="s">
        <v>290</v>
      </c>
      <c r="B61" s="307" t="s">
        <v>291</v>
      </c>
      <c r="C61" s="308"/>
      <c r="D61" s="113">
        <v>1.1862068965517241</v>
      </c>
      <c r="E61" s="115">
        <v>129</v>
      </c>
      <c r="F61" s="114">
        <v>134</v>
      </c>
      <c r="G61" s="114">
        <v>132</v>
      </c>
      <c r="H61" s="114">
        <v>138</v>
      </c>
      <c r="I61" s="140">
        <v>135</v>
      </c>
      <c r="J61" s="115">
        <v>-6</v>
      </c>
      <c r="K61" s="116">
        <v>-4.4444444444444446</v>
      </c>
    </row>
    <row r="62" spans="1:11" ht="14.1" customHeight="1" x14ac:dyDescent="0.2">
      <c r="A62" s="306" t="s">
        <v>292</v>
      </c>
      <c r="B62" s="307" t="s">
        <v>293</v>
      </c>
      <c r="C62" s="308"/>
      <c r="D62" s="113">
        <v>0.69885057471264367</v>
      </c>
      <c r="E62" s="115">
        <v>76</v>
      </c>
      <c r="F62" s="114">
        <v>77</v>
      </c>
      <c r="G62" s="114">
        <v>79</v>
      </c>
      <c r="H62" s="114">
        <v>82</v>
      </c>
      <c r="I62" s="140">
        <v>78</v>
      </c>
      <c r="J62" s="115">
        <v>-2</v>
      </c>
      <c r="K62" s="116">
        <v>-2.5641025641025643</v>
      </c>
    </row>
    <row r="63" spans="1:11" ht="14.1" customHeight="1" x14ac:dyDescent="0.2">
      <c r="A63" s="306"/>
      <c r="B63" s="307" t="s">
        <v>294</v>
      </c>
      <c r="C63" s="308"/>
      <c r="D63" s="113">
        <v>0.57011494252873562</v>
      </c>
      <c r="E63" s="115">
        <v>62</v>
      </c>
      <c r="F63" s="114">
        <v>66</v>
      </c>
      <c r="G63" s="114">
        <v>68</v>
      </c>
      <c r="H63" s="114">
        <v>72</v>
      </c>
      <c r="I63" s="140">
        <v>70</v>
      </c>
      <c r="J63" s="115">
        <v>-8</v>
      </c>
      <c r="K63" s="116">
        <v>-11.428571428571429</v>
      </c>
    </row>
    <row r="64" spans="1:11" ht="14.1" customHeight="1" x14ac:dyDescent="0.2">
      <c r="A64" s="306" t="s">
        <v>295</v>
      </c>
      <c r="B64" s="307" t="s">
        <v>296</v>
      </c>
      <c r="C64" s="308"/>
      <c r="D64" s="113">
        <v>3.6781609195402298E-2</v>
      </c>
      <c r="E64" s="115">
        <v>4</v>
      </c>
      <c r="F64" s="114">
        <v>3</v>
      </c>
      <c r="G64" s="114" t="s">
        <v>513</v>
      </c>
      <c r="H64" s="114" t="s">
        <v>513</v>
      </c>
      <c r="I64" s="140">
        <v>3</v>
      </c>
      <c r="J64" s="115">
        <v>1</v>
      </c>
      <c r="K64" s="116">
        <v>33.333333333333336</v>
      </c>
    </row>
    <row r="65" spans="1:11" ht="14.1" customHeight="1" x14ac:dyDescent="0.2">
      <c r="A65" s="306" t="s">
        <v>297</v>
      </c>
      <c r="B65" s="307" t="s">
        <v>298</v>
      </c>
      <c r="C65" s="308"/>
      <c r="D65" s="113">
        <v>0.58850574712643677</v>
      </c>
      <c r="E65" s="115">
        <v>64</v>
      </c>
      <c r="F65" s="114">
        <v>72</v>
      </c>
      <c r="G65" s="114">
        <v>65</v>
      </c>
      <c r="H65" s="114">
        <v>68</v>
      </c>
      <c r="I65" s="140">
        <v>68</v>
      </c>
      <c r="J65" s="115">
        <v>-4</v>
      </c>
      <c r="K65" s="116">
        <v>-5.882352941176471</v>
      </c>
    </row>
    <row r="66" spans="1:11" ht="14.1" customHeight="1" x14ac:dyDescent="0.2">
      <c r="A66" s="306">
        <v>82</v>
      </c>
      <c r="B66" s="307" t="s">
        <v>299</v>
      </c>
      <c r="C66" s="308"/>
      <c r="D66" s="113">
        <v>2.0873563218390805</v>
      </c>
      <c r="E66" s="115">
        <v>227</v>
      </c>
      <c r="F66" s="114">
        <v>235</v>
      </c>
      <c r="G66" s="114">
        <v>230</v>
      </c>
      <c r="H66" s="114">
        <v>219</v>
      </c>
      <c r="I66" s="140">
        <v>211</v>
      </c>
      <c r="J66" s="115">
        <v>16</v>
      </c>
      <c r="K66" s="116">
        <v>7.5829383886255926</v>
      </c>
    </row>
    <row r="67" spans="1:11" ht="14.1" customHeight="1" x14ac:dyDescent="0.2">
      <c r="A67" s="306" t="s">
        <v>300</v>
      </c>
      <c r="B67" s="307" t="s">
        <v>301</v>
      </c>
      <c r="C67" s="308"/>
      <c r="D67" s="113">
        <v>1.1126436781609195</v>
      </c>
      <c r="E67" s="115">
        <v>121</v>
      </c>
      <c r="F67" s="114">
        <v>132</v>
      </c>
      <c r="G67" s="114">
        <v>128</v>
      </c>
      <c r="H67" s="114">
        <v>110</v>
      </c>
      <c r="I67" s="140">
        <v>96</v>
      </c>
      <c r="J67" s="115">
        <v>25</v>
      </c>
      <c r="K67" s="116">
        <v>26.041666666666668</v>
      </c>
    </row>
    <row r="68" spans="1:11" ht="14.1" customHeight="1" x14ac:dyDescent="0.2">
      <c r="A68" s="306" t="s">
        <v>302</v>
      </c>
      <c r="B68" s="307" t="s">
        <v>303</v>
      </c>
      <c r="C68" s="308"/>
      <c r="D68" s="113">
        <v>0.62528735632183907</v>
      </c>
      <c r="E68" s="115">
        <v>68</v>
      </c>
      <c r="F68" s="114">
        <v>68</v>
      </c>
      <c r="G68" s="114">
        <v>66</v>
      </c>
      <c r="H68" s="114">
        <v>73</v>
      </c>
      <c r="I68" s="140">
        <v>77</v>
      </c>
      <c r="J68" s="115">
        <v>-9</v>
      </c>
      <c r="K68" s="116">
        <v>-11.688311688311689</v>
      </c>
    </row>
    <row r="69" spans="1:11" ht="14.1" customHeight="1" x14ac:dyDescent="0.2">
      <c r="A69" s="306">
        <v>83</v>
      </c>
      <c r="B69" s="307" t="s">
        <v>304</v>
      </c>
      <c r="C69" s="308"/>
      <c r="D69" s="113">
        <v>3.4942528735632186</v>
      </c>
      <c r="E69" s="115">
        <v>380</v>
      </c>
      <c r="F69" s="114">
        <v>390</v>
      </c>
      <c r="G69" s="114">
        <v>377</v>
      </c>
      <c r="H69" s="114">
        <v>385</v>
      </c>
      <c r="I69" s="140">
        <v>386</v>
      </c>
      <c r="J69" s="115">
        <v>-6</v>
      </c>
      <c r="K69" s="116">
        <v>-1.5544041450777202</v>
      </c>
    </row>
    <row r="70" spans="1:11" ht="14.1" customHeight="1" x14ac:dyDescent="0.2">
      <c r="A70" s="306" t="s">
        <v>305</v>
      </c>
      <c r="B70" s="307" t="s">
        <v>306</v>
      </c>
      <c r="C70" s="308"/>
      <c r="D70" s="113">
        <v>2.1057471264367815</v>
      </c>
      <c r="E70" s="115">
        <v>229</v>
      </c>
      <c r="F70" s="114">
        <v>234</v>
      </c>
      <c r="G70" s="114">
        <v>220</v>
      </c>
      <c r="H70" s="114">
        <v>219</v>
      </c>
      <c r="I70" s="140">
        <v>214</v>
      </c>
      <c r="J70" s="115">
        <v>15</v>
      </c>
      <c r="K70" s="116">
        <v>7.009345794392523</v>
      </c>
    </row>
    <row r="71" spans="1:11" ht="14.1" customHeight="1" x14ac:dyDescent="0.2">
      <c r="A71" s="306"/>
      <c r="B71" s="307" t="s">
        <v>307</v>
      </c>
      <c r="C71" s="308"/>
      <c r="D71" s="113">
        <v>1.5172413793103448</v>
      </c>
      <c r="E71" s="115">
        <v>165</v>
      </c>
      <c r="F71" s="114">
        <v>169</v>
      </c>
      <c r="G71" s="114">
        <v>159</v>
      </c>
      <c r="H71" s="114">
        <v>160</v>
      </c>
      <c r="I71" s="140">
        <v>160</v>
      </c>
      <c r="J71" s="115">
        <v>5</v>
      </c>
      <c r="K71" s="116">
        <v>3.125</v>
      </c>
    </row>
    <row r="72" spans="1:11" ht="14.1" customHeight="1" x14ac:dyDescent="0.2">
      <c r="A72" s="306">
        <v>84</v>
      </c>
      <c r="B72" s="307" t="s">
        <v>308</v>
      </c>
      <c r="C72" s="308"/>
      <c r="D72" s="113">
        <v>1.1954022988505748</v>
      </c>
      <c r="E72" s="115">
        <v>130</v>
      </c>
      <c r="F72" s="114">
        <v>123</v>
      </c>
      <c r="G72" s="114">
        <v>116</v>
      </c>
      <c r="H72" s="114">
        <v>112</v>
      </c>
      <c r="I72" s="140">
        <v>116</v>
      </c>
      <c r="J72" s="115">
        <v>14</v>
      </c>
      <c r="K72" s="116">
        <v>12.068965517241379</v>
      </c>
    </row>
    <row r="73" spans="1:11" ht="14.1" customHeight="1" x14ac:dyDescent="0.2">
      <c r="A73" s="306" t="s">
        <v>309</v>
      </c>
      <c r="B73" s="307" t="s">
        <v>310</v>
      </c>
      <c r="C73" s="308"/>
      <c r="D73" s="113">
        <v>5.5172413793103448E-2</v>
      </c>
      <c r="E73" s="115">
        <v>6</v>
      </c>
      <c r="F73" s="114">
        <v>6</v>
      </c>
      <c r="G73" s="114">
        <v>5</v>
      </c>
      <c r="H73" s="114">
        <v>5</v>
      </c>
      <c r="I73" s="140">
        <v>5</v>
      </c>
      <c r="J73" s="115">
        <v>1</v>
      </c>
      <c r="K73" s="116">
        <v>20</v>
      </c>
    </row>
    <row r="74" spans="1:11" ht="14.1" customHeight="1" x14ac:dyDescent="0.2">
      <c r="A74" s="306" t="s">
        <v>311</v>
      </c>
      <c r="B74" s="307" t="s">
        <v>312</v>
      </c>
      <c r="C74" s="308"/>
      <c r="D74" s="113">
        <v>9.1954022988505746E-2</v>
      </c>
      <c r="E74" s="115">
        <v>10</v>
      </c>
      <c r="F74" s="114">
        <v>9</v>
      </c>
      <c r="G74" s="114">
        <v>9</v>
      </c>
      <c r="H74" s="114">
        <v>13</v>
      </c>
      <c r="I74" s="140">
        <v>13</v>
      </c>
      <c r="J74" s="115">
        <v>-3</v>
      </c>
      <c r="K74" s="116">
        <v>-23.076923076923077</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2.7586206896551724E-2</v>
      </c>
      <c r="E76" s="115">
        <v>3</v>
      </c>
      <c r="F76" s="114" t="s">
        <v>513</v>
      </c>
      <c r="G76" s="114" t="s">
        <v>513</v>
      </c>
      <c r="H76" s="114" t="s">
        <v>513</v>
      </c>
      <c r="I76" s="140" t="s">
        <v>513</v>
      </c>
      <c r="J76" s="115" t="s">
        <v>513</v>
      </c>
      <c r="K76" s="116" t="s">
        <v>513</v>
      </c>
    </row>
    <row r="77" spans="1:11" ht="14.1" customHeight="1" x14ac:dyDescent="0.2">
      <c r="A77" s="306">
        <v>92</v>
      </c>
      <c r="B77" s="307" t="s">
        <v>316</v>
      </c>
      <c r="C77" s="308"/>
      <c r="D77" s="113">
        <v>0.18390804597701149</v>
      </c>
      <c r="E77" s="115">
        <v>20</v>
      </c>
      <c r="F77" s="114">
        <v>19</v>
      </c>
      <c r="G77" s="114">
        <v>17</v>
      </c>
      <c r="H77" s="114">
        <v>22</v>
      </c>
      <c r="I77" s="140">
        <v>26</v>
      </c>
      <c r="J77" s="115">
        <v>-6</v>
      </c>
      <c r="K77" s="116">
        <v>-23.076923076923077</v>
      </c>
    </row>
    <row r="78" spans="1:11" ht="14.1" customHeight="1" x14ac:dyDescent="0.2">
      <c r="A78" s="306">
        <v>93</v>
      </c>
      <c r="B78" s="307" t="s">
        <v>317</v>
      </c>
      <c r="C78" s="308"/>
      <c r="D78" s="113">
        <v>7.3563218390804597E-2</v>
      </c>
      <c r="E78" s="115">
        <v>8</v>
      </c>
      <c r="F78" s="114">
        <v>6</v>
      </c>
      <c r="G78" s="114">
        <v>8</v>
      </c>
      <c r="H78" s="114">
        <v>8</v>
      </c>
      <c r="I78" s="140">
        <v>8</v>
      </c>
      <c r="J78" s="115">
        <v>0</v>
      </c>
      <c r="K78" s="116">
        <v>0</v>
      </c>
    </row>
    <row r="79" spans="1:11" ht="14.1" customHeight="1" x14ac:dyDescent="0.2">
      <c r="A79" s="306">
        <v>94</v>
      </c>
      <c r="B79" s="307" t="s">
        <v>318</v>
      </c>
      <c r="C79" s="308"/>
      <c r="D79" s="113">
        <v>0.54252873563218396</v>
      </c>
      <c r="E79" s="115">
        <v>59</v>
      </c>
      <c r="F79" s="114">
        <v>76</v>
      </c>
      <c r="G79" s="114">
        <v>67</v>
      </c>
      <c r="H79" s="114">
        <v>64</v>
      </c>
      <c r="I79" s="140">
        <v>63</v>
      </c>
      <c r="J79" s="115">
        <v>-4</v>
      </c>
      <c r="K79" s="116">
        <v>-6.3492063492063489</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2.5379310344827588</v>
      </c>
      <c r="E81" s="143">
        <v>276</v>
      </c>
      <c r="F81" s="144">
        <v>284</v>
      </c>
      <c r="G81" s="144">
        <v>286</v>
      </c>
      <c r="H81" s="144">
        <v>309</v>
      </c>
      <c r="I81" s="145">
        <v>279</v>
      </c>
      <c r="J81" s="143">
        <v>-3</v>
      </c>
      <c r="K81" s="146">
        <v>-1.075268817204301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3206</v>
      </c>
      <c r="G12" s="536">
        <v>2867</v>
      </c>
      <c r="H12" s="536">
        <v>5505</v>
      </c>
      <c r="I12" s="536">
        <v>2894</v>
      </c>
      <c r="J12" s="537">
        <v>3565</v>
      </c>
      <c r="K12" s="538">
        <v>-359</v>
      </c>
      <c r="L12" s="349">
        <v>-10.070126227208975</v>
      </c>
    </row>
    <row r="13" spans="1:17" s="110" customFormat="1" ht="15" customHeight="1" x14ac:dyDescent="0.2">
      <c r="A13" s="350" t="s">
        <v>344</v>
      </c>
      <c r="B13" s="351" t="s">
        <v>345</v>
      </c>
      <c r="C13" s="347"/>
      <c r="D13" s="347"/>
      <c r="E13" s="348"/>
      <c r="F13" s="536">
        <v>1929</v>
      </c>
      <c r="G13" s="536">
        <v>1616</v>
      </c>
      <c r="H13" s="536">
        <v>3176</v>
      </c>
      <c r="I13" s="536">
        <v>1770</v>
      </c>
      <c r="J13" s="537">
        <v>2141</v>
      </c>
      <c r="K13" s="538">
        <v>-212</v>
      </c>
      <c r="L13" s="349">
        <v>-9.9019149929939285</v>
      </c>
    </row>
    <row r="14" spans="1:17" s="110" customFormat="1" ht="22.5" customHeight="1" x14ac:dyDescent="0.2">
      <c r="A14" s="350"/>
      <c r="B14" s="351" t="s">
        <v>346</v>
      </c>
      <c r="C14" s="347"/>
      <c r="D14" s="347"/>
      <c r="E14" s="348"/>
      <c r="F14" s="536">
        <v>1277</v>
      </c>
      <c r="G14" s="536">
        <v>1251</v>
      </c>
      <c r="H14" s="536">
        <v>2329</v>
      </c>
      <c r="I14" s="536">
        <v>1124</v>
      </c>
      <c r="J14" s="537">
        <v>1424</v>
      </c>
      <c r="K14" s="538">
        <v>-147</v>
      </c>
      <c r="L14" s="349">
        <v>-10.323033707865168</v>
      </c>
    </row>
    <row r="15" spans="1:17" s="110" customFormat="1" ht="15" customHeight="1" x14ac:dyDescent="0.2">
      <c r="A15" s="350" t="s">
        <v>347</v>
      </c>
      <c r="B15" s="351" t="s">
        <v>108</v>
      </c>
      <c r="C15" s="347"/>
      <c r="D15" s="347"/>
      <c r="E15" s="348"/>
      <c r="F15" s="536">
        <v>910</v>
      </c>
      <c r="G15" s="536">
        <v>819</v>
      </c>
      <c r="H15" s="536">
        <v>2830</v>
      </c>
      <c r="I15" s="536">
        <v>713</v>
      </c>
      <c r="J15" s="537">
        <v>943</v>
      </c>
      <c r="K15" s="538">
        <v>-33</v>
      </c>
      <c r="L15" s="349">
        <v>-3.4994697773064689</v>
      </c>
    </row>
    <row r="16" spans="1:17" s="110" customFormat="1" ht="15" customHeight="1" x14ac:dyDescent="0.2">
      <c r="A16" s="350"/>
      <c r="B16" s="351" t="s">
        <v>109</v>
      </c>
      <c r="C16" s="347"/>
      <c r="D16" s="347"/>
      <c r="E16" s="348"/>
      <c r="F16" s="536">
        <v>2023</v>
      </c>
      <c r="G16" s="536">
        <v>1813</v>
      </c>
      <c r="H16" s="536">
        <v>2390</v>
      </c>
      <c r="I16" s="536">
        <v>1931</v>
      </c>
      <c r="J16" s="537">
        <v>2302</v>
      </c>
      <c r="K16" s="538">
        <v>-279</v>
      </c>
      <c r="L16" s="349">
        <v>-12.11989574283232</v>
      </c>
    </row>
    <row r="17" spans="1:12" s="110" customFormat="1" ht="15" customHeight="1" x14ac:dyDescent="0.2">
      <c r="A17" s="350"/>
      <c r="B17" s="351" t="s">
        <v>110</v>
      </c>
      <c r="C17" s="347"/>
      <c r="D17" s="347"/>
      <c r="E17" s="348"/>
      <c r="F17" s="536">
        <v>236</v>
      </c>
      <c r="G17" s="536">
        <v>209</v>
      </c>
      <c r="H17" s="536">
        <v>249</v>
      </c>
      <c r="I17" s="536">
        <v>229</v>
      </c>
      <c r="J17" s="537">
        <v>274</v>
      </c>
      <c r="K17" s="538">
        <v>-38</v>
      </c>
      <c r="L17" s="349">
        <v>-13.868613138686131</v>
      </c>
    </row>
    <row r="18" spans="1:12" s="110" customFormat="1" ht="15" customHeight="1" x14ac:dyDescent="0.2">
      <c r="A18" s="350"/>
      <c r="B18" s="351" t="s">
        <v>111</v>
      </c>
      <c r="C18" s="347"/>
      <c r="D18" s="347"/>
      <c r="E18" s="348"/>
      <c r="F18" s="536">
        <v>37</v>
      </c>
      <c r="G18" s="536">
        <v>26</v>
      </c>
      <c r="H18" s="536">
        <v>36</v>
      </c>
      <c r="I18" s="536">
        <v>21</v>
      </c>
      <c r="J18" s="537">
        <v>46</v>
      </c>
      <c r="K18" s="538">
        <v>-9</v>
      </c>
      <c r="L18" s="349">
        <v>-19.565217391304348</v>
      </c>
    </row>
    <row r="19" spans="1:12" s="110" customFormat="1" ht="15" customHeight="1" x14ac:dyDescent="0.2">
      <c r="A19" s="118" t="s">
        <v>113</v>
      </c>
      <c r="B19" s="119" t="s">
        <v>181</v>
      </c>
      <c r="C19" s="347"/>
      <c r="D19" s="347"/>
      <c r="E19" s="348"/>
      <c r="F19" s="536">
        <v>2463</v>
      </c>
      <c r="G19" s="536">
        <v>2128</v>
      </c>
      <c r="H19" s="536">
        <v>4649</v>
      </c>
      <c r="I19" s="536">
        <v>2270</v>
      </c>
      <c r="J19" s="537">
        <v>2796</v>
      </c>
      <c r="K19" s="538">
        <v>-333</v>
      </c>
      <c r="L19" s="349">
        <v>-11.909871244635193</v>
      </c>
    </row>
    <row r="20" spans="1:12" s="110" customFormat="1" ht="15" customHeight="1" x14ac:dyDescent="0.2">
      <c r="A20" s="118"/>
      <c r="B20" s="119" t="s">
        <v>182</v>
      </c>
      <c r="C20" s="347"/>
      <c r="D20" s="347"/>
      <c r="E20" s="348"/>
      <c r="F20" s="536">
        <v>743</v>
      </c>
      <c r="G20" s="536">
        <v>739</v>
      </c>
      <c r="H20" s="536">
        <v>856</v>
      </c>
      <c r="I20" s="536">
        <v>624</v>
      </c>
      <c r="J20" s="537">
        <v>769</v>
      </c>
      <c r="K20" s="538">
        <v>-26</v>
      </c>
      <c r="L20" s="349">
        <v>-3.3810143042912872</v>
      </c>
    </row>
    <row r="21" spans="1:12" s="110" customFormat="1" ht="15" customHeight="1" x14ac:dyDescent="0.2">
      <c r="A21" s="118" t="s">
        <v>113</v>
      </c>
      <c r="B21" s="119" t="s">
        <v>116</v>
      </c>
      <c r="C21" s="347"/>
      <c r="D21" s="347"/>
      <c r="E21" s="348"/>
      <c r="F21" s="536">
        <v>2303</v>
      </c>
      <c r="G21" s="536">
        <v>2053</v>
      </c>
      <c r="H21" s="536">
        <v>4278</v>
      </c>
      <c r="I21" s="536">
        <v>2021</v>
      </c>
      <c r="J21" s="537">
        <v>2571</v>
      </c>
      <c r="K21" s="538">
        <v>-268</v>
      </c>
      <c r="L21" s="349">
        <v>-10.423959548813691</v>
      </c>
    </row>
    <row r="22" spans="1:12" s="110" customFormat="1" ht="15" customHeight="1" x14ac:dyDescent="0.2">
      <c r="A22" s="118"/>
      <c r="B22" s="119" t="s">
        <v>117</v>
      </c>
      <c r="C22" s="347"/>
      <c r="D22" s="347"/>
      <c r="E22" s="348"/>
      <c r="F22" s="536">
        <v>903</v>
      </c>
      <c r="G22" s="536">
        <v>812</v>
      </c>
      <c r="H22" s="536">
        <v>1224</v>
      </c>
      <c r="I22" s="536">
        <v>872</v>
      </c>
      <c r="J22" s="537">
        <v>992</v>
      </c>
      <c r="K22" s="538">
        <v>-89</v>
      </c>
      <c r="L22" s="349">
        <v>-8.9717741935483879</v>
      </c>
    </row>
    <row r="23" spans="1:12" s="110" customFormat="1" ht="15" customHeight="1" x14ac:dyDescent="0.2">
      <c r="A23" s="352" t="s">
        <v>347</v>
      </c>
      <c r="B23" s="353" t="s">
        <v>193</v>
      </c>
      <c r="C23" s="354"/>
      <c r="D23" s="354"/>
      <c r="E23" s="355"/>
      <c r="F23" s="539">
        <v>49</v>
      </c>
      <c r="G23" s="539">
        <v>139</v>
      </c>
      <c r="H23" s="539">
        <v>1233</v>
      </c>
      <c r="I23" s="539">
        <v>36</v>
      </c>
      <c r="J23" s="540">
        <v>53</v>
      </c>
      <c r="K23" s="541">
        <v>-4</v>
      </c>
      <c r="L23" s="356">
        <v>-7.5471698113207548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38.200000000000003</v>
      </c>
      <c r="G25" s="542">
        <v>37</v>
      </c>
      <c r="H25" s="542">
        <v>44.3</v>
      </c>
      <c r="I25" s="542">
        <v>40.5</v>
      </c>
      <c r="J25" s="542">
        <v>37</v>
      </c>
      <c r="K25" s="543" t="s">
        <v>349</v>
      </c>
      <c r="L25" s="364">
        <v>1.2000000000000028</v>
      </c>
    </row>
    <row r="26" spans="1:12" s="110" customFormat="1" ht="15" customHeight="1" x14ac:dyDescent="0.2">
      <c r="A26" s="365" t="s">
        <v>105</v>
      </c>
      <c r="B26" s="366" t="s">
        <v>345</v>
      </c>
      <c r="C26" s="362"/>
      <c r="D26" s="362"/>
      <c r="E26" s="363"/>
      <c r="F26" s="542">
        <v>38</v>
      </c>
      <c r="G26" s="542">
        <v>36.9</v>
      </c>
      <c r="H26" s="542">
        <v>44.4</v>
      </c>
      <c r="I26" s="542">
        <v>41.1</v>
      </c>
      <c r="J26" s="544">
        <v>38.299999999999997</v>
      </c>
      <c r="K26" s="543" t="s">
        <v>349</v>
      </c>
      <c r="L26" s="364">
        <v>-0.29999999999999716</v>
      </c>
    </row>
    <row r="27" spans="1:12" s="110" customFormat="1" ht="15" customHeight="1" x14ac:dyDescent="0.2">
      <c r="A27" s="365"/>
      <c r="B27" s="366" t="s">
        <v>346</v>
      </c>
      <c r="C27" s="362"/>
      <c r="D27" s="362"/>
      <c r="E27" s="363"/>
      <c r="F27" s="542">
        <v>38.5</v>
      </c>
      <c r="G27" s="542">
        <v>37.200000000000003</v>
      </c>
      <c r="H27" s="542">
        <v>44.1</v>
      </c>
      <c r="I27" s="542">
        <v>39.5</v>
      </c>
      <c r="J27" s="542">
        <v>35.1</v>
      </c>
      <c r="K27" s="543" t="s">
        <v>349</v>
      </c>
      <c r="L27" s="364">
        <v>3.3999999999999986</v>
      </c>
    </row>
    <row r="28" spans="1:12" s="110" customFormat="1" ht="15" customHeight="1" x14ac:dyDescent="0.2">
      <c r="A28" s="365" t="s">
        <v>113</v>
      </c>
      <c r="B28" s="366" t="s">
        <v>108</v>
      </c>
      <c r="C28" s="362"/>
      <c r="D28" s="362"/>
      <c r="E28" s="363"/>
      <c r="F28" s="542">
        <v>50.7</v>
      </c>
      <c r="G28" s="542">
        <v>51.3</v>
      </c>
      <c r="H28" s="542">
        <v>59.7</v>
      </c>
      <c r="I28" s="542">
        <v>58.9</v>
      </c>
      <c r="J28" s="542">
        <v>47.8</v>
      </c>
      <c r="K28" s="543" t="s">
        <v>349</v>
      </c>
      <c r="L28" s="364">
        <v>2.9000000000000057</v>
      </c>
    </row>
    <row r="29" spans="1:12" s="110" customFormat="1" ht="11.25" x14ac:dyDescent="0.2">
      <c r="A29" s="365"/>
      <c r="B29" s="366" t="s">
        <v>109</v>
      </c>
      <c r="C29" s="362"/>
      <c r="D29" s="362"/>
      <c r="E29" s="363"/>
      <c r="F29" s="542">
        <v>34.4</v>
      </c>
      <c r="G29" s="542">
        <v>32.6</v>
      </c>
      <c r="H29" s="542">
        <v>34.700000000000003</v>
      </c>
      <c r="I29" s="542">
        <v>36</v>
      </c>
      <c r="J29" s="544">
        <v>33.9</v>
      </c>
      <c r="K29" s="543" t="s">
        <v>349</v>
      </c>
      <c r="L29" s="364">
        <v>0.5</v>
      </c>
    </row>
    <row r="30" spans="1:12" s="110" customFormat="1" ht="15" customHeight="1" x14ac:dyDescent="0.2">
      <c r="A30" s="365"/>
      <c r="B30" s="366" t="s">
        <v>110</v>
      </c>
      <c r="C30" s="362"/>
      <c r="D30" s="362"/>
      <c r="E30" s="363"/>
      <c r="F30" s="542">
        <v>26.3</v>
      </c>
      <c r="G30" s="542">
        <v>29.2</v>
      </c>
      <c r="H30" s="542">
        <v>31.6</v>
      </c>
      <c r="I30" s="542">
        <v>25.9</v>
      </c>
      <c r="J30" s="542">
        <v>28.5</v>
      </c>
      <c r="K30" s="543" t="s">
        <v>349</v>
      </c>
      <c r="L30" s="364">
        <v>-2.1999999999999993</v>
      </c>
    </row>
    <row r="31" spans="1:12" s="110" customFormat="1" ht="15" customHeight="1" x14ac:dyDescent="0.2">
      <c r="A31" s="365"/>
      <c r="B31" s="366" t="s">
        <v>111</v>
      </c>
      <c r="C31" s="362"/>
      <c r="D31" s="362"/>
      <c r="E31" s="363"/>
      <c r="F31" s="542">
        <v>40.5</v>
      </c>
      <c r="G31" s="542">
        <v>30.8</v>
      </c>
      <c r="H31" s="542">
        <v>45.7</v>
      </c>
      <c r="I31" s="542">
        <v>28.6</v>
      </c>
      <c r="J31" s="542">
        <v>34.799999999999997</v>
      </c>
      <c r="K31" s="543" t="s">
        <v>349</v>
      </c>
      <c r="L31" s="364">
        <v>5.7000000000000028</v>
      </c>
    </row>
    <row r="32" spans="1:12" s="110" customFormat="1" ht="15" customHeight="1" x14ac:dyDescent="0.2">
      <c r="A32" s="367" t="s">
        <v>113</v>
      </c>
      <c r="B32" s="368" t="s">
        <v>181</v>
      </c>
      <c r="C32" s="362"/>
      <c r="D32" s="362"/>
      <c r="E32" s="363"/>
      <c r="F32" s="542">
        <v>39.299999999999997</v>
      </c>
      <c r="G32" s="542">
        <v>38.6</v>
      </c>
      <c r="H32" s="542">
        <v>47.3</v>
      </c>
      <c r="I32" s="542">
        <v>42.8</v>
      </c>
      <c r="J32" s="544">
        <v>38.200000000000003</v>
      </c>
      <c r="K32" s="543" t="s">
        <v>349</v>
      </c>
      <c r="L32" s="364">
        <v>1.0999999999999943</v>
      </c>
    </row>
    <row r="33" spans="1:12" s="110" customFormat="1" ht="15" customHeight="1" x14ac:dyDescent="0.2">
      <c r="A33" s="367"/>
      <c r="B33" s="368" t="s">
        <v>182</v>
      </c>
      <c r="C33" s="362"/>
      <c r="D33" s="362"/>
      <c r="E33" s="363"/>
      <c r="F33" s="542">
        <v>34.799999999999997</v>
      </c>
      <c r="G33" s="542">
        <v>32.6</v>
      </c>
      <c r="H33" s="542">
        <v>31.8</v>
      </c>
      <c r="I33" s="542">
        <v>32.1</v>
      </c>
      <c r="J33" s="542">
        <v>32.799999999999997</v>
      </c>
      <c r="K33" s="543" t="s">
        <v>349</v>
      </c>
      <c r="L33" s="364">
        <v>2</v>
      </c>
    </row>
    <row r="34" spans="1:12" s="369" customFormat="1" ht="15" customHeight="1" x14ac:dyDescent="0.2">
      <c r="A34" s="367" t="s">
        <v>113</v>
      </c>
      <c r="B34" s="368" t="s">
        <v>116</v>
      </c>
      <c r="C34" s="362"/>
      <c r="D34" s="362"/>
      <c r="E34" s="363"/>
      <c r="F34" s="542">
        <v>33</v>
      </c>
      <c r="G34" s="542">
        <v>31.9</v>
      </c>
      <c r="H34" s="542">
        <v>41.1</v>
      </c>
      <c r="I34" s="542">
        <v>35.200000000000003</v>
      </c>
      <c r="J34" s="542">
        <v>30.6</v>
      </c>
      <c r="K34" s="543" t="s">
        <v>349</v>
      </c>
      <c r="L34" s="364">
        <v>2.3999999999999986</v>
      </c>
    </row>
    <row r="35" spans="1:12" s="369" customFormat="1" ht="11.25" x14ac:dyDescent="0.2">
      <c r="A35" s="370"/>
      <c r="B35" s="371" t="s">
        <v>117</v>
      </c>
      <c r="C35" s="372"/>
      <c r="D35" s="372"/>
      <c r="E35" s="373"/>
      <c r="F35" s="545">
        <v>51.4</v>
      </c>
      <c r="G35" s="545">
        <v>49.5</v>
      </c>
      <c r="H35" s="545">
        <v>53.2</v>
      </c>
      <c r="I35" s="545">
        <v>52.7</v>
      </c>
      <c r="J35" s="546">
        <v>53.4</v>
      </c>
      <c r="K35" s="547" t="s">
        <v>349</v>
      </c>
      <c r="L35" s="374">
        <v>-2</v>
      </c>
    </row>
    <row r="36" spans="1:12" s="369" customFormat="1" ht="15.95" customHeight="1" x14ac:dyDescent="0.2">
      <c r="A36" s="375" t="s">
        <v>350</v>
      </c>
      <c r="B36" s="376"/>
      <c r="C36" s="377"/>
      <c r="D36" s="376"/>
      <c r="E36" s="378"/>
      <c r="F36" s="548">
        <v>3118</v>
      </c>
      <c r="G36" s="548">
        <v>2706</v>
      </c>
      <c r="H36" s="548">
        <v>4170</v>
      </c>
      <c r="I36" s="548">
        <v>2835</v>
      </c>
      <c r="J36" s="548">
        <v>3485</v>
      </c>
      <c r="K36" s="549">
        <v>-367</v>
      </c>
      <c r="L36" s="380">
        <v>-10.530846484935438</v>
      </c>
    </row>
    <row r="37" spans="1:12" s="369" customFormat="1" ht="15.95" customHeight="1" x14ac:dyDescent="0.2">
      <c r="A37" s="381"/>
      <c r="B37" s="382" t="s">
        <v>113</v>
      </c>
      <c r="C37" s="382" t="s">
        <v>351</v>
      </c>
      <c r="D37" s="382"/>
      <c r="E37" s="383"/>
      <c r="F37" s="548">
        <v>1192</v>
      </c>
      <c r="G37" s="548">
        <v>1002</v>
      </c>
      <c r="H37" s="548">
        <v>1846</v>
      </c>
      <c r="I37" s="548">
        <v>1148</v>
      </c>
      <c r="J37" s="548">
        <v>1290</v>
      </c>
      <c r="K37" s="549">
        <v>-98</v>
      </c>
      <c r="L37" s="380">
        <v>-7.5968992248062017</v>
      </c>
    </row>
    <row r="38" spans="1:12" s="369" customFormat="1" ht="15.95" customHeight="1" x14ac:dyDescent="0.2">
      <c r="A38" s="381"/>
      <c r="B38" s="384" t="s">
        <v>105</v>
      </c>
      <c r="C38" s="384" t="s">
        <v>106</v>
      </c>
      <c r="D38" s="385"/>
      <c r="E38" s="383"/>
      <c r="F38" s="548">
        <v>1888</v>
      </c>
      <c r="G38" s="548">
        <v>1536</v>
      </c>
      <c r="H38" s="548">
        <v>2386</v>
      </c>
      <c r="I38" s="548">
        <v>1734</v>
      </c>
      <c r="J38" s="550">
        <v>2092</v>
      </c>
      <c r="K38" s="549">
        <v>-204</v>
      </c>
      <c r="L38" s="380">
        <v>-9.7514340344168264</v>
      </c>
    </row>
    <row r="39" spans="1:12" s="369" customFormat="1" ht="15.95" customHeight="1" x14ac:dyDescent="0.2">
      <c r="A39" s="381"/>
      <c r="B39" s="385"/>
      <c r="C39" s="382" t="s">
        <v>352</v>
      </c>
      <c r="D39" s="385"/>
      <c r="E39" s="383"/>
      <c r="F39" s="548">
        <v>718</v>
      </c>
      <c r="G39" s="548">
        <v>567</v>
      </c>
      <c r="H39" s="548">
        <v>1060</v>
      </c>
      <c r="I39" s="548">
        <v>713</v>
      </c>
      <c r="J39" s="548">
        <v>801</v>
      </c>
      <c r="K39" s="549">
        <v>-83</v>
      </c>
      <c r="L39" s="380">
        <v>-10.362047440699126</v>
      </c>
    </row>
    <row r="40" spans="1:12" s="369" customFormat="1" ht="15.95" customHeight="1" x14ac:dyDescent="0.2">
      <c r="A40" s="381"/>
      <c r="B40" s="384"/>
      <c r="C40" s="384" t="s">
        <v>107</v>
      </c>
      <c r="D40" s="385"/>
      <c r="E40" s="383"/>
      <c r="F40" s="548">
        <v>1230</v>
      </c>
      <c r="G40" s="548">
        <v>1170</v>
      </c>
      <c r="H40" s="548">
        <v>1784</v>
      </c>
      <c r="I40" s="548">
        <v>1101</v>
      </c>
      <c r="J40" s="548">
        <v>1393</v>
      </c>
      <c r="K40" s="549">
        <v>-163</v>
      </c>
      <c r="L40" s="380">
        <v>-11.701363962670495</v>
      </c>
    </row>
    <row r="41" spans="1:12" s="369" customFormat="1" ht="24" customHeight="1" x14ac:dyDescent="0.2">
      <c r="A41" s="381"/>
      <c r="B41" s="385"/>
      <c r="C41" s="382" t="s">
        <v>352</v>
      </c>
      <c r="D41" s="385"/>
      <c r="E41" s="383"/>
      <c r="F41" s="548">
        <v>474</v>
      </c>
      <c r="G41" s="548">
        <v>435</v>
      </c>
      <c r="H41" s="548">
        <v>786</v>
      </c>
      <c r="I41" s="548">
        <v>435</v>
      </c>
      <c r="J41" s="550">
        <v>489</v>
      </c>
      <c r="K41" s="549">
        <v>-15</v>
      </c>
      <c r="L41" s="380">
        <v>-3.0674846625766872</v>
      </c>
    </row>
    <row r="42" spans="1:12" s="110" customFormat="1" ht="15" customHeight="1" x14ac:dyDescent="0.2">
      <c r="A42" s="381"/>
      <c r="B42" s="384" t="s">
        <v>113</v>
      </c>
      <c r="C42" s="384" t="s">
        <v>353</v>
      </c>
      <c r="D42" s="385"/>
      <c r="E42" s="383"/>
      <c r="F42" s="548">
        <v>835</v>
      </c>
      <c r="G42" s="548">
        <v>678</v>
      </c>
      <c r="H42" s="548">
        <v>1611</v>
      </c>
      <c r="I42" s="548">
        <v>664</v>
      </c>
      <c r="J42" s="548">
        <v>880</v>
      </c>
      <c r="K42" s="549">
        <v>-45</v>
      </c>
      <c r="L42" s="380">
        <v>-5.1136363636363633</v>
      </c>
    </row>
    <row r="43" spans="1:12" s="110" customFormat="1" ht="15" customHeight="1" x14ac:dyDescent="0.2">
      <c r="A43" s="381"/>
      <c r="B43" s="385"/>
      <c r="C43" s="382" t="s">
        <v>352</v>
      </c>
      <c r="D43" s="385"/>
      <c r="E43" s="383"/>
      <c r="F43" s="548">
        <v>423</v>
      </c>
      <c r="G43" s="548">
        <v>348</v>
      </c>
      <c r="H43" s="548">
        <v>961</v>
      </c>
      <c r="I43" s="548">
        <v>391</v>
      </c>
      <c r="J43" s="548">
        <v>421</v>
      </c>
      <c r="K43" s="549">
        <v>2</v>
      </c>
      <c r="L43" s="380">
        <v>0.47505938242280282</v>
      </c>
    </row>
    <row r="44" spans="1:12" s="110" customFormat="1" ht="15" customHeight="1" x14ac:dyDescent="0.2">
      <c r="A44" s="381"/>
      <c r="B44" s="384"/>
      <c r="C44" s="366" t="s">
        <v>109</v>
      </c>
      <c r="D44" s="385"/>
      <c r="E44" s="383"/>
      <c r="F44" s="548">
        <v>2010</v>
      </c>
      <c r="G44" s="548">
        <v>1793</v>
      </c>
      <c r="H44" s="548">
        <v>2277</v>
      </c>
      <c r="I44" s="548">
        <v>1922</v>
      </c>
      <c r="J44" s="550">
        <v>2285</v>
      </c>
      <c r="K44" s="549">
        <v>-275</v>
      </c>
      <c r="L44" s="380">
        <v>-12.035010940919037</v>
      </c>
    </row>
    <row r="45" spans="1:12" s="110" customFormat="1" ht="15" customHeight="1" x14ac:dyDescent="0.2">
      <c r="A45" s="381"/>
      <c r="B45" s="385"/>
      <c r="C45" s="382" t="s">
        <v>352</v>
      </c>
      <c r="D45" s="385"/>
      <c r="E45" s="383"/>
      <c r="F45" s="548">
        <v>692</v>
      </c>
      <c r="G45" s="548">
        <v>585</v>
      </c>
      <c r="H45" s="548">
        <v>791</v>
      </c>
      <c r="I45" s="548">
        <v>692</v>
      </c>
      <c r="J45" s="548">
        <v>775</v>
      </c>
      <c r="K45" s="549">
        <v>-83</v>
      </c>
      <c r="L45" s="380">
        <v>-10.709677419354838</v>
      </c>
    </row>
    <row r="46" spans="1:12" s="110" customFormat="1" ht="15" customHeight="1" x14ac:dyDescent="0.2">
      <c r="A46" s="381"/>
      <c r="B46" s="384"/>
      <c r="C46" s="366" t="s">
        <v>110</v>
      </c>
      <c r="D46" s="385"/>
      <c r="E46" s="383"/>
      <c r="F46" s="548">
        <v>236</v>
      </c>
      <c r="G46" s="548">
        <v>209</v>
      </c>
      <c r="H46" s="548">
        <v>247</v>
      </c>
      <c r="I46" s="548">
        <v>228</v>
      </c>
      <c r="J46" s="548">
        <v>274</v>
      </c>
      <c r="K46" s="549">
        <v>-38</v>
      </c>
      <c r="L46" s="380">
        <v>-13.868613138686131</v>
      </c>
    </row>
    <row r="47" spans="1:12" s="110" customFormat="1" ht="15" customHeight="1" x14ac:dyDescent="0.2">
      <c r="A47" s="381"/>
      <c r="B47" s="385"/>
      <c r="C47" s="382" t="s">
        <v>352</v>
      </c>
      <c r="D47" s="385"/>
      <c r="E47" s="383"/>
      <c r="F47" s="548">
        <v>62</v>
      </c>
      <c r="G47" s="548">
        <v>61</v>
      </c>
      <c r="H47" s="548">
        <v>78</v>
      </c>
      <c r="I47" s="548">
        <v>59</v>
      </c>
      <c r="J47" s="550">
        <v>78</v>
      </c>
      <c r="K47" s="549">
        <v>-16</v>
      </c>
      <c r="L47" s="380">
        <v>-20.512820512820515</v>
      </c>
    </row>
    <row r="48" spans="1:12" s="110" customFormat="1" ht="15" customHeight="1" x14ac:dyDescent="0.2">
      <c r="A48" s="381"/>
      <c r="B48" s="385"/>
      <c r="C48" s="366" t="s">
        <v>111</v>
      </c>
      <c r="D48" s="386"/>
      <c r="E48" s="387"/>
      <c r="F48" s="548">
        <v>37</v>
      </c>
      <c r="G48" s="548">
        <v>26</v>
      </c>
      <c r="H48" s="548">
        <v>35</v>
      </c>
      <c r="I48" s="548">
        <v>21</v>
      </c>
      <c r="J48" s="548">
        <v>46</v>
      </c>
      <c r="K48" s="549">
        <v>-9</v>
      </c>
      <c r="L48" s="380">
        <v>-19.565217391304348</v>
      </c>
    </row>
    <row r="49" spans="1:12" s="110" customFormat="1" ht="15" customHeight="1" x14ac:dyDescent="0.2">
      <c r="A49" s="381"/>
      <c r="B49" s="385"/>
      <c r="C49" s="382" t="s">
        <v>352</v>
      </c>
      <c r="D49" s="385"/>
      <c r="E49" s="383"/>
      <c r="F49" s="548">
        <v>15</v>
      </c>
      <c r="G49" s="548">
        <v>8</v>
      </c>
      <c r="H49" s="548">
        <v>16</v>
      </c>
      <c r="I49" s="548">
        <v>6</v>
      </c>
      <c r="J49" s="548">
        <v>16</v>
      </c>
      <c r="K49" s="549">
        <v>-1</v>
      </c>
      <c r="L49" s="380">
        <v>-6.25</v>
      </c>
    </row>
    <row r="50" spans="1:12" s="110" customFormat="1" ht="15" customHeight="1" x14ac:dyDescent="0.2">
      <c r="A50" s="381"/>
      <c r="B50" s="384" t="s">
        <v>113</v>
      </c>
      <c r="C50" s="382" t="s">
        <v>181</v>
      </c>
      <c r="D50" s="385"/>
      <c r="E50" s="383"/>
      <c r="F50" s="548">
        <v>2376</v>
      </c>
      <c r="G50" s="548">
        <v>1977</v>
      </c>
      <c r="H50" s="548">
        <v>3348</v>
      </c>
      <c r="I50" s="548">
        <v>2215</v>
      </c>
      <c r="J50" s="550">
        <v>2726</v>
      </c>
      <c r="K50" s="549">
        <v>-350</v>
      </c>
      <c r="L50" s="380">
        <v>-12.839325018341892</v>
      </c>
    </row>
    <row r="51" spans="1:12" s="110" customFormat="1" ht="15" customHeight="1" x14ac:dyDescent="0.2">
      <c r="A51" s="381"/>
      <c r="B51" s="385"/>
      <c r="C51" s="382" t="s">
        <v>352</v>
      </c>
      <c r="D51" s="385"/>
      <c r="E51" s="383"/>
      <c r="F51" s="548">
        <v>934</v>
      </c>
      <c r="G51" s="548">
        <v>764</v>
      </c>
      <c r="H51" s="548">
        <v>1585</v>
      </c>
      <c r="I51" s="548">
        <v>949</v>
      </c>
      <c r="J51" s="548">
        <v>1041</v>
      </c>
      <c r="K51" s="549">
        <v>-107</v>
      </c>
      <c r="L51" s="380">
        <v>-10.278578290105667</v>
      </c>
    </row>
    <row r="52" spans="1:12" s="110" customFormat="1" ht="15" customHeight="1" x14ac:dyDescent="0.2">
      <c r="A52" s="381"/>
      <c r="B52" s="384"/>
      <c r="C52" s="382" t="s">
        <v>182</v>
      </c>
      <c r="D52" s="385"/>
      <c r="E52" s="383"/>
      <c r="F52" s="548">
        <v>742</v>
      </c>
      <c r="G52" s="548">
        <v>729</v>
      </c>
      <c r="H52" s="548">
        <v>822</v>
      </c>
      <c r="I52" s="548">
        <v>620</v>
      </c>
      <c r="J52" s="548">
        <v>759</v>
      </c>
      <c r="K52" s="549">
        <v>-17</v>
      </c>
      <c r="L52" s="380">
        <v>-2.2397891963109355</v>
      </c>
    </row>
    <row r="53" spans="1:12" s="269" customFormat="1" ht="11.25" customHeight="1" x14ac:dyDescent="0.2">
      <c r="A53" s="381"/>
      <c r="B53" s="385"/>
      <c r="C53" s="382" t="s">
        <v>352</v>
      </c>
      <c r="D53" s="385"/>
      <c r="E53" s="383"/>
      <c r="F53" s="548">
        <v>258</v>
      </c>
      <c r="G53" s="548">
        <v>238</v>
      </c>
      <c r="H53" s="548">
        <v>261</v>
      </c>
      <c r="I53" s="548">
        <v>199</v>
      </c>
      <c r="J53" s="550">
        <v>249</v>
      </c>
      <c r="K53" s="549">
        <v>9</v>
      </c>
      <c r="L53" s="380">
        <v>3.6144578313253013</v>
      </c>
    </row>
    <row r="54" spans="1:12" s="151" customFormat="1" ht="12.75" customHeight="1" x14ac:dyDescent="0.2">
      <c r="A54" s="381"/>
      <c r="B54" s="384" t="s">
        <v>113</v>
      </c>
      <c r="C54" s="384" t="s">
        <v>116</v>
      </c>
      <c r="D54" s="385"/>
      <c r="E54" s="383"/>
      <c r="F54" s="548">
        <v>2230</v>
      </c>
      <c r="G54" s="548">
        <v>1916</v>
      </c>
      <c r="H54" s="548">
        <v>3090</v>
      </c>
      <c r="I54" s="548">
        <v>1968</v>
      </c>
      <c r="J54" s="548">
        <v>2500</v>
      </c>
      <c r="K54" s="549">
        <v>-270</v>
      </c>
      <c r="L54" s="380">
        <v>-10.8</v>
      </c>
    </row>
    <row r="55" spans="1:12" ht="11.25" x14ac:dyDescent="0.2">
      <c r="A55" s="381"/>
      <c r="B55" s="385"/>
      <c r="C55" s="382" t="s">
        <v>352</v>
      </c>
      <c r="D55" s="385"/>
      <c r="E55" s="383"/>
      <c r="F55" s="548">
        <v>736</v>
      </c>
      <c r="G55" s="548">
        <v>611</v>
      </c>
      <c r="H55" s="548">
        <v>1271</v>
      </c>
      <c r="I55" s="548">
        <v>692</v>
      </c>
      <c r="J55" s="548">
        <v>764</v>
      </c>
      <c r="K55" s="549">
        <v>-28</v>
      </c>
      <c r="L55" s="380">
        <v>-3.6649214659685865</v>
      </c>
    </row>
    <row r="56" spans="1:12" ht="14.25" customHeight="1" x14ac:dyDescent="0.2">
      <c r="A56" s="381"/>
      <c r="B56" s="385"/>
      <c r="C56" s="384" t="s">
        <v>117</v>
      </c>
      <c r="D56" s="385"/>
      <c r="E56" s="383"/>
      <c r="F56" s="548">
        <v>888</v>
      </c>
      <c r="G56" s="548">
        <v>788</v>
      </c>
      <c r="H56" s="548">
        <v>1077</v>
      </c>
      <c r="I56" s="548">
        <v>866</v>
      </c>
      <c r="J56" s="548">
        <v>983</v>
      </c>
      <c r="K56" s="549">
        <v>-95</v>
      </c>
      <c r="L56" s="380">
        <v>-9.664292980671414</v>
      </c>
    </row>
    <row r="57" spans="1:12" ht="18.75" customHeight="1" x14ac:dyDescent="0.2">
      <c r="A57" s="388"/>
      <c r="B57" s="389"/>
      <c r="C57" s="390" t="s">
        <v>352</v>
      </c>
      <c r="D57" s="389"/>
      <c r="E57" s="391"/>
      <c r="F57" s="551">
        <v>456</v>
      </c>
      <c r="G57" s="552">
        <v>390</v>
      </c>
      <c r="H57" s="552">
        <v>573</v>
      </c>
      <c r="I57" s="552">
        <v>456</v>
      </c>
      <c r="J57" s="552">
        <v>525</v>
      </c>
      <c r="K57" s="553">
        <f t="shared" ref="K57" si="0">IF(OR(F57=".",J57=".")=TRUE,".",IF(OR(F57="*",J57="*")=TRUE,"*",IF(AND(F57="-",J57="-")=TRUE,"-",IF(AND(ISNUMBER(J57),ISNUMBER(F57))=TRUE,IF(F57-J57=0,0,F57-J57),IF(ISNUMBER(F57)=TRUE,F57,-J57)))))</f>
        <v>-69</v>
      </c>
      <c r="L57" s="392">
        <f t="shared" ref="L57" si="1">IF(K57 =".",".",IF(K57 ="*","*",IF(K57="-","-",IF(K57=0,0,IF(OR(J57="-",J57=".",F57="-",F57=".")=TRUE,"X",IF(J57=0,"0,0",IF(ABS(K57*100/J57)&gt;250,".X",(K57*100/J57))))))))</f>
        <v>-13.142857142857142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3206</v>
      </c>
      <c r="E11" s="114">
        <v>2867</v>
      </c>
      <c r="F11" s="114">
        <v>5505</v>
      </c>
      <c r="G11" s="114">
        <v>2894</v>
      </c>
      <c r="H11" s="140">
        <v>3565</v>
      </c>
      <c r="I11" s="115">
        <v>-359</v>
      </c>
      <c r="J11" s="116">
        <v>-10.070126227208975</v>
      </c>
    </row>
    <row r="12" spans="1:15" s="110" customFormat="1" ht="24.95" customHeight="1" x14ac:dyDescent="0.2">
      <c r="A12" s="193" t="s">
        <v>132</v>
      </c>
      <c r="B12" s="194" t="s">
        <v>133</v>
      </c>
      <c r="C12" s="113">
        <v>4.6787273861509666</v>
      </c>
      <c r="D12" s="115">
        <v>150</v>
      </c>
      <c r="E12" s="114">
        <v>84</v>
      </c>
      <c r="F12" s="114">
        <v>199</v>
      </c>
      <c r="G12" s="114">
        <v>149</v>
      </c>
      <c r="H12" s="140">
        <v>152</v>
      </c>
      <c r="I12" s="115">
        <v>-2</v>
      </c>
      <c r="J12" s="116">
        <v>-1.3157894736842106</v>
      </c>
    </row>
    <row r="13" spans="1:15" s="110" customFormat="1" ht="24.95" customHeight="1" x14ac:dyDescent="0.2">
      <c r="A13" s="193" t="s">
        <v>134</v>
      </c>
      <c r="B13" s="199" t="s">
        <v>214</v>
      </c>
      <c r="C13" s="113">
        <v>0.84217092950717409</v>
      </c>
      <c r="D13" s="115">
        <v>27</v>
      </c>
      <c r="E13" s="114">
        <v>13</v>
      </c>
      <c r="F13" s="114">
        <v>39</v>
      </c>
      <c r="G13" s="114">
        <v>23</v>
      </c>
      <c r="H13" s="140">
        <v>30</v>
      </c>
      <c r="I13" s="115">
        <v>-3</v>
      </c>
      <c r="J13" s="116">
        <v>-10</v>
      </c>
    </row>
    <row r="14" spans="1:15" s="287" customFormat="1" ht="24.95" customHeight="1" x14ac:dyDescent="0.2">
      <c r="A14" s="193" t="s">
        <v>215</v>
      </c>
      <c r="B14" s="199" t="s">
        <v>137</v>
      </c>
      <c r="C14" s="113">
        <v>27.822832189644416</v>
      </c>
      <c r="D14" s="115">
        <v>892</v>
      </c>
      <c r="E14" s="114">
        <v>713</v>
      </c>
      <c r="F14" s="114">
        <v>1797</v>
      </c>
      <c r="G14" s="114">
        <v>866</v>
      </c>
      <c r="H14" s="140">
        <v>1089</v>
      </c>
      <c r="I14" s="115">
        <v>-197</v>
      </c>
      <c r="J14" s="116">
        <v>-18.089990817263544</v>
      </c>
      <c r="K14" s="110"/>
      <c r="L14" s="110"/>
      <c r="M14" s="110"/>
      <c r="N14" s="110"/>
      <c r="O14" s="110"/>
    </row>
    <row r="15" spans="1:15" s="110" customFormat="1" ht="24.95" customHeight="1" x14ac:dyDescent="0.2">
      <c r="A15" s="193" t="s">
        <v>216</v>
      </c>
      <c r="B15" s="199" t="s">
        <v>217</v>
      </c>
      <c r="C15" s="113">
        <v>2.4017467248908297</v>
      </c>
      <c r="D15" s="115">
        <v>77</v>
      </c>
      <c r="E15" s="114">
        <v>113</v>
      </c>
      <c r="F15" s="114">
        <v>113</v>
      </c>
      <c r="G15" s="114">
        <v>68</v>
      </c>
      <c r="H15" s="140">
        <v>110</v>
      </c>
      <c r="I15" s="115">
        <v>-33</v>
      </c>
      <c r="J15" s="116">
        <v>-30</v>
      </c>
    </row>
    <row r="16" spans="1:15" s="287" customFormat="1" ht="24.95" customHeight="1" x14ac:dyDescent="0.2">
      <c r="A16" s="193" t="s">
        <v>218</v>
      </c>
      <c r="B16" s="199" t="s">
        <v>141</v>
      </c>
      <c r="C16" s="113">
        <v>22.114784778540237</v>
      </c>
      <c r="D16" s="115">
        <v>709</v>
      </c>
      <c r="E16" s="114">
        <v>553</v>
      </c>
      <c r="F16" s="114">
        <v>1513</v>
      </c>
      <c r="G16" s="114">
        <v>686</v>
      </c>
      <c r="H16" s="140">
        <v>884</v>
      </c>
      <c r="I16" s="115">
        <v>-175</v>
      </c>
      <c r="J16" s="116">
        <v>-19.796380090497738</v>
      </c>
      <c r="K16" s="110"/>
      <c r="L16" s="110"/>
      <c r="M16" s="110"/>
      <c r="N16" s="110"/>
      <c r="O16" s="110"/>
    </row>
    <row r="17" spans="1:15" s="110" customFormat="1" ht="24.95" customHeight="1" x14ac:dyDescent="0.2">
      <c r="A17" s="193" t="s">
        <v>142</v>
      </c>
      <c r="B17" s="199" t="s">
        <v>220</v>
      </c>
      <c r="C17" s="113">
        <v>3.3063006862133499</v>
      </c>
      <c r="D17" s="115">
        <v>106</v>
      </c>
      <c r="E17" s="114">
        <v>47</v>
      </c>
      <c r="F17" s="114">
        <v>171</v>
      </c>
      <c r="G17" s="114">
        <v>112</v>
      </c>
      <c r="H17" s="140">
        <v>95</v>
      </c>
      <c r="I17" s="115">
        <v>11</v>
      </c>
      <c r="J17" s="116">
        <v>11.578947368421053</v>
      </c>
    </row>
    <row r="18" spans="1:15" s="287" customFormat="1" ht="24.95" customHeight="1" x14ac:dyDescent="0.2">
      <c r="A18" s="201" t="s">
        <v>144</v>
      </c>
      <c r="B18" s="202" t="s">
        <v>145</v>
      </c>
      <c r="C18" s="113">
        <v>5.8640049906425453</v>
      </c>
      <c r="D18" s="115">
        <v>188</v>
      </c>
      <c r="E18" s="114">
        <v>103</v>
      </c>
      <c r="F18" s="114">
        <v>250</v>
      </c>
      <c r="G18" s="114">
        <v>144</v>
      </c>
      <c r="H18" s="140">
        <v>154</v>
      </c>
      <c r="I18" s="115">
        <v>34</v>
      </c>
      <c r="J18" s="116">
        <v>22.077922077922079</v>
      </c>
      <c r="K18" s="110"/>
      <c r="L18" s="110"/>
      <c r="M18" s="110"/>
      <c r="N18" s="110"/>
      <c r="O18" s="110"/>
    </row>
    <row r="19" spans="1:15" s="110" customFormat="1" ht="24.95" customHeight="1" x14ac:dyDescent="0.2">
      <c r="A19" s="193" t="s">
        <v>146</v>
      </c>
      <c r="B19" s="199" t="s">
        <v>147</v>
      </c>
      <c r="C19" s="113">
        <v>18.496568933250156</v>
      </c>
      <c r="D19" s="115">
        <v>593</v>
      </c>
      <c r="E19" s="114">
        <v>602</v>
      </c>
      <c r="F19" s="114">
        <v>1067</v>
      </c>
      <c r="G19" s="114">
        <v>572</v>
      </c>
      <c r="H19" s="140">
        <v>773</v>
      </c>
      <c r="I19" s="115">
        <v>-180</v>
      </c>
      <c r="J19" s="116">
        <v>-23.285899094437259</v>
      </c>
    </row>
    <row r="20" spans="1:15" s="287" customFormat="1" ht="24.95" customHeight="1" x14ac:dyDescent="0.2">
      <c r="A20" s="193" t="s">
        <v>148</v>
      </c>
      <c r="B20" s="199" t="s">
        <v>149</v>
      </c>
      <c r="C20" s="113">
        <v>6.9245165315034312</v>
      </c>
      <c r="D20" s="115">
        <v>222</v>
      </c>
      <c r="E20" s="114">
        <v>243</v>
      </c>
      <c r="F20" s="114">
        <v>340</v>
      </c>
      <c r="G20" s="114">
        <v>201</v>
      </c>
      <c r="H20" s="140">
        <v>244</v>
      </c>
      <c r="I20" s="115">
        <v>-22</v>
      </c>
      <c r="J20" s="116">
        <v>-9.0163934426229506</v>
      </c>
      <c r="K20" s="110"/>
      <c r="L20" s="110"/>
      <c r="M20" s="110"/>
      <c r="N20" s="110"/>
      <c r="O20" s="110"/>
    </row>
    <row r="21" spans="1:15" s="110" customFormat="1" ht="24.95" customHeight="1" x14ac:dyDescent="0.2">
      <c r="A21" s="201" t="s">
        <v>150</v>
      </c>
      <c r="B21" s="202" t="s">
        <v>151</v>
      </c>
      <c r="C21" s="113">
        <v>4.4915782907049282</v>
      </c>
      <c r="D21" s="115">
        <v>144</v>
      </c>
      <c r="E21" s="114">
        <v>166</v>
      </c>
      <c r="F21" s="114">
        <v>222</v>
      </c>
      <c r="G21" s="114">
        <v>148</v>
      </c>
      <c r="H21" s="140">
        <v>154</v>
      </c>
      <c r="I21" s="115">
        <v>-10</v>
      </c>
      <c r="J21" s="116">
        <v>-6.4935064935064934</v>
      </c>
    </row>
    <row r="22" spans="1:15" s="110" customFormat="1" ht="24.95" customHeight="1" x14ac:dyDescent="0.2">
      <c r="A22" s="201" t="s">
        <v>152</v>
      </c>
      <c r="B22" s="199" t="s">
        <v>153</v>
      </c>
      <c r="C22" s="113">
        <v>0.62383031815346224</v>
      </c>
      <c r="D22" s="115">
        <v>20</v>
      </c>
      <c r="E22" s="114">
        <v>27</v>
      </c>
      <c r="F22" s="114">
        <v>33</v>
      </c>
      <c r="G22" s="114">
        <v>20</v>
      </c>
      <c r="H22" s="140">
        <v>20</v>
      </c>
      <c r="I22" s="115">
        <v>0</v>
      </c>
      <c r="J22" s="116">
        <v>0</v>
      </c>
    </row>
    <row r="23" spans="1:15" s="110" customFormat="1" ht="24.95" customHeight="1" x14ac:dyDescent="0.2">
      <c r="A23" s="193" t="s">
        <v>154</v>
      </c>
      <c r="B23" s="199" t="s">
        <v>155</v>
      </c>
      <c r="C23" s="113">
        <v>1.1540860885839053</v>
      </c>
      <c r="D23" s="115">
        <v>37</v>
      </c>
      <c r="E23" s="114">
        <v>110</v>
      </c>
      <c r="F23" s="114">
        <v>71</v>
      </c>
      <c r="G23" s="114">
        <v>17</v>
      </c>
      <c r="H23" s="140">
        <v>42</v>
      </c>
      <c r="I23" s="115">
        <v>-5</v>
      </c>
      <c r="J23" s="116">
        <v>-11.904761904761905</v>
      </c>
    </row>
    <row r="24" spans="1:15" s="110" customFormat="1" ht="24.95" customHeight="1" x14ac:dyDescent="0.2">
      <c r="A24" s="193" t="s">
        <v>156</v>
      </c>
      <c r="B24" s="199" t="s">
        <v>221</v>
      </c>
      <c r="C24" s="113">
        <v>3.8989394884591393</v>
      </c>
      <c r="D24" s="115">
        <v>125</v>
      </c>
      <c r="E24" s="114">
        <v>80</v>
      </c>
      <c r="F24" s="114">
        <v>144</v>
      </c>
      <c r="G24" s="114">
        <v>106</v>
      </c>
      <c r="H24" s="140">
        <v>135</v>
      </c>
      <c r="I24" s="115">
        <v>-10</v>
      </c>
      <c r="J24" s="116">
        <v>-7.4074074074074074</v>
      </c>
    </row>
    <row r="25" spans="1:15" s="110" customFormat="1" ht="24.95" customHeight="1" x14ac:dyDescent="0.2">
      <c r="A25" s="193" t="s">
        <v>222</v>
      </c>
      <c r="B25" s="204" t="s">
        <v>159</v>
      </c>
      <c r="C25" s="113">
        <v>4.2732376793512161</v>
      </c>
      <c r="D25" s="115">
        <v>137</v>
      </c>
      <c r="E25" s="114">
        <v>98</v>
      </c>
      <c r="F25" s="114">
        <v>172</v>
      </c>
      <c r="G25" s="114">
        <v>91</v>
      </c>
      <c r="H25" s="140">
        <v>124</v>
      </c>
      <c r="I25" s="115">
        <v>13</v>
      </c>
      <c r="J25" s="116">
        <v>10.483870967741936</v>
      </c>
    </row>
    <row r="26" spans="1:15" s="110" customFormat="1" ht="24.95" customHeight="1" x14ac:dyDescent="0.2">
      <c r="A26" s="201">
        <v>782.78300000000002</v>
      </c>
      <c r="B26" s="203" t="s">
        <v>160</v>
      </c>
      <c r="C26" s="113">
        <v>8.3593262632563938</v>
      </c>
      <c r="D26" s="115">
        <v>268</v>
      </c>
      <c r="E26" s="114">
        <v>217</v>
      </c>
      <c r="F26" s="114">
        <v>350</v>
      </c>
      <c r="G26" s="114">
        <v>235</v>
      </c>
      <c r="H26" s="140">
        <v>217</v>
      </c>
      <c r="I26" s="115">
        <v>51</v>
      </c>
      <c r="J26" s="116">
        <v>23.502304147465438</v>
      </c>
    </row>
    <row r="27" spans="1:15" s="110" customFormat="1" ht="24.95" customHeight="1" x14ac:dyDescent="0.2">
      <c r="A27" s="193" t="s">
        <v>161</v>
      </c>
      <c r="B27" s="199" t="s">
        <v>162</v>
      </c>
      <c r="C27" s="113">
        <v>1.8714909544603868</v>
      </c>
      <c r="D27" s="115">
        <v>60</v>
      </c>
      <c r="E27" s="114">
        <v>66</v>
      </c>
      <c r="F27" s="114">
        <v>140</v>
      </c>
      <c r="G27" s="114">
        <v>56</v>
      </c>
      <c r="H27" s="140">
        <v>86</v>
      </c>
      <c r="I27" s="115">
        <v>-26</v>
      </c>
      <c r="J27" s="116">
        <v>-30.232558139534884</v>
      </c>
    </row>
    <row r="28" spans="1:15" s="110" customFormat="1" ht="24.95" customHeight="1" x14ac:dyDescent="0.2">
      <c r="A28" s="193" t="s">
        <v>163</v>
      </c>
      <c r="B28" s="199" t="s">
        <v>164</v>
      </c>
      <c r="C28" s="113">
        <v>1.4971927635683093</v>
      </c>
      <c r="D28" s="115">
        <v>48</v>
      </c>
      <c r="E28" s="114">
        <v>31</v>
      </c>
      <c r="F28" s="114">
        <v>108</v>
      </c>
      <c r="G28" s="114">
        <v>22</v>
      </c>
      <c r="H28" s="140">
        <v>48</v>
      </c>
      <c r="I28" s="115">
        <v>0</v>
      </c>
      <c r="J28" s="116">
        <v>0</v>
      </c>
    </row>
    <row r="29" spans="1:15" s="110" customFormat="1" ht="24.95" customHeight="1" x14ac:dyDescent="0.2">
      <c r="A29" s="193">
        <v>86</v>
      </c>
      <c r="B29" s="199" t="s">
        <v>165</v>
      </c>
      <c r="C29" s="113">
        <v>2.9943855271366187</v>
      </c>
      <c r="D29" s="115">
        <v>96</v>
      </c>
      <c r="E29" s="114">
        <v>73</v>
      </c>
      <c r="F29" s="114">
        <v>158</v>
      </c>
      <c r="G29" s="114">
        <v>78</v>
      </c>
      <c r="H29" s="140">
        <v>87</v>
      </c>
      <c r="I29" s="115">
        <v>9</v>
      </c>
      <c r="J29" s="116">
        <v>10.344827586206897</v>
      </c>
    </row>
    <row r="30" spans="1:15" s="110" customFormat="1" ht="24.95" customHeight="1" x14ac:dyDescent="0.2">
      <c r="A30" s="193">
        <v>87.88</v>
      </c>
      <c r="B30" s="204" t="s">
        <v>166</v>
      </c>
      <c r="C30" s="113">
        <v>3.8053649407361196</v>
      </c>
      <c r="D30" s="115">
        <v>122</v>
      </c>
      <c r="E30" s="114">
        <v>182</v>
      </c>
      <c r="F30" s="114">
        <v>321</v>
      </c>
      <c r="G30" s="114">
        <v>123</v>
      </c>
      <c r="H30" s="140">
        <v>134</v>
      </c>
      <c r="I30" s="115">
        <v>-12</v>
      </c>
      <c r="J30" s="116">
        <v>-8.9552238805970141</v>
      </c>
    </row>
    <row r="31" spans="1:15" s="110" customFormat="1" ht="24.95" customHeight="1" x14ac:dyDescent="0.2">
      <c r="A31" s="193" t="s">
        <v>167</v>
      </c>
      <c r="B31" s="199" t="s">
        <v>168</v>
      </c>
      <c r="C31" s="113">
        <v>2.4017467248908297</v>
      </c>
      <c r="D31" s="115">
        <v>77</v>
      </c>
      <c r="E31" s="114">
        <v>59</v>
      </c>
      <c r="F31" s="114">
        <v>94</v>
      </c>
      <c r="G31" s="114">
        <v>43</v>
      </c>
      <c r="H31" s="140">
        <v>75</v>
      </c>
      <c r="I31" s="115">
        <v>2</v>
      </c>
      <c r="J31" s="116">
        <v>2.6666666666666665</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4.6787273861509666</v>
      </c>
      <c r="D34" s="115">
        <v>150</v>
      </c>
      <c r="E34" s="114">
        <v>84</v>
      </c>
      <c r="F34" s="114">
        <v>199</v>
      </c>
      <c r="G34" s="114">
        <v>149</v>
      </c>
      <c r="H34" s="140">
        <v>152</v>
      </c>
      <c r="I34" s="115">
        <v>-2</v>
      </c>
      <c r="J34" s="116">
        <v>-1.3157894736842106</v>
      </c>
    </row>
    <row r="35" spans="1:10" s="110" customFormat="1" ht="24.95" customHeight="1" x14ac:dyDescent="0.2">
      <c r="A35" s="292" t="s">
        <v>171</v>
      </c>
      <c r="B35" s="293" t="s">
        <v>172</v>
      </c>
      <c r="C35" s="113">
        <v>34.529008109794134</v>
      </c>
      <c r="D35" s="115">
        <v>1107</v>
      </c>
      <c r="E35" s="114">
        <v>829</v>
      </c>
      <c r="F35" s="114">
        <v>2086</v>
      </c>
      <c r="G35" s="114">
        <v>1033</v>
      </c>
      <c r="H35" s="140">
        <v>1273</v>
      </c>
      <c r="I35" s="115">
        <v>-166</v>
      </c>
      <c r="J35" s="116">
        <v>-13.040062843676354</v>
      </c>
    </row>
    <row r="36" spans="1:10" s="110" customFormat="1" ht="24.95" customHeight="1" x14ac:dyDescent="0.2">
      <c r="A36" s="294" t="s">
        <v>173</v>
      </c>
      <c r="B36" s="295" t="s">
        <v>174</v>
      </c>
      <c r="C36" s="125">
        <v>60.792264504054899</v>
      </c>
      <c r="D36" s="143">
        <v>1949</v>
      </c>
      <c r="E36" s="144">
        <v>1954</v>
      </c>
      <c r="F36" s="144">
        <v>3220</v>
      </c>
      <c r="G36" s="144">
        <v>1712</v>
      </c>
      <c r="H36" s="145">
        <v>2139</v>
      </c>
      <c r="I36" s="143">
        <v>-190</v>
      </c>
      <c r="J36" s="146">
        <v>-8.8826554464703129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3206</v>
      </c>
      <c r="F11" s="264">
        <v>2867</v>
      </c>
      <c r="G11" s="264">
        <v>5505</v>
      </c>
      <c r="H11" s="264">
        <v>2894</v>
      </c>
      <c r="I11" s="265">
        <v>3565</v>
      </c>
      <c r="J11" s="263">
        <v>-359</v>
      </c>
      <c r="K11" s="266">
        <v>-10.070126227208975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27.479725514660011</v>
      </c>
      <c r="E13" s="115">
        <v>881</v>
      </c>
      <c r="F13" s="114">
        <v>685</v>
      </c>
      <c r="G13" s="114">
        <v>1473</v>
      </c>
      <c r="H13" s="114">
        <v>968</v>
      </c>
      <c r="I13" s="140">
        <v>982</v>
      </c>
      <c r="J13" s="115">
        <v>-101</v>
      </c>
      <c r="K13" s="116">
        <v>-10.285132382892057</v>
      </c>
    </row>
    <row r="14" spans="1:15" ht="15.95" customHeight="1" x14ac:dyDescent="0.2">
      <c r="A14" s="306" t="s">
        <v>230</v>
      </c>
      <c r="B14" s="307"/>
      <c r="C14" s="308"/>
      <c r="D14" s="113">
        <v>53.898939488459142</v>
      </c>
      <c r="E14" s="115">
        <v>1728</v>
      </c>
      <c r="F14" s="114">
        <v>1519</v>
      </c>
      <c r="G14" s="114">
        <v>3187</v>
      </c>
      <c r="H14" s="114">
        <v>1355</v>
      </c>
      <c r="I14" s="140">
        <v>1875</v>
      </c>
      <c r="J14" s="115">
        <v>-147</v>
      </c>
      <c r="K14" s="116">
        <v>-7.84</v>
      </c>
    </row>
    <row r="15" spans="1:15" ht="15.95" customHeight="1" x14ac:dyDescent="0.2">
      <c r="A15" s="306" t="s">
        <v>231</v>
      </c>
      <c r="B15" s="307"/>
      <c r="C15" s="308"/>
      <c r="D15" s="113">
        <v>11.32252027448534</v>
      </c>
      <c r="E15" s="115">
        <v>363</v>
      </c>
      <c r="F15" s="114">
        <v>411</v>
      </c>
      <c r="G15" s="114">
        <v>514</v>
      </c>
      <c r="H15" s="114">
        <v>360</v>
      </c>
      <c r="I15" s="140">
        <v>467</v>
      </c>
      <c r="J15" s="115">
        <v>-104</v>
      </c>
      <c r="K15" s="116">
        <v>-22.26980728051392</v>
      </c>
    </row>
    <row r="16" spans="1:15" ht="15.95" customHeight="1" x14ac:dyDescent="0.2">
      <c r="A16" s="306" t="s">
        <v>232</v>
      </c>
      <c r="B16" s="307"/>
      <c r="C16" s="308"/>
      <c r="D16" s="113">
        <v>7.2052401746724888</v>
      </c>
      <c r="E16" s="115">
        <v>231</v>
      </c>
      <c r="F16" s="114">
        <v>251</v>
      </c>
      <c r="G16" s="114">
        <v>322</v>
      </c>
      <c r="H16" s="114">
        <v>211</v>
      </c>
      <c r="I16" s="140">
        <v>240</v>
      </c>
      <c r="J16" s="115">
        <v>-9</v>
      </c>
      <c r="K16" s="116">
        <v>-3.75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3.9613225202744853</v>
      </c>
      <c r="E18" s="115">
        <v>127</v>
      </c>
      <c r="F18" s="114">
        <v>77</v>
      </c>
      <c r="G18" s="114">
        <v>185</v>
      </c>
      <c r="H18" s="114">
        <v>135</v>
      </c>
      <c r="I18" s="140">
        <v>133</v>
      </c>
      <c r="J18" s="115">
        <v>-6</v>
      </c>
      <c r="K18" s="116">
        <v>-4.511278195488722</v>
      </c>
    </row>
    <row r="19" spans="1:11" ht="14.1" customHeight="1" x14ac:dyDescent="0.2">
      <c r="A19" s="306" t="s">
        <v>235</v>
      </c>
      <c r="B19" s="307" t="s">
        <v>236</v>
      </c>
      <c r="C19" s="308"/>
      <c r="D19" s="113">
        <v>3.0255770430442919</v>
      </c>
      <c r="E19" s="115">
        <v>97</v>
      </c>
      <c r="F19" s="114">
        <v>49</v>
      </c>
      <c r="G19" s="114">
        <v>133</v>
      </c>
      <c r="H19" s="114">
        <v>95</v>
      </c>
      <c r="I19" s="140">
        <v>89</v>
      </c>
      <c r="J19" s="115">
        <v>8</v>
      </c>
      <c r="K19" s="116">
        <v>8.9887640449438209</v>
      </c>
    </row>
    <row r="20" spans="1:11" ht="14.1" customHeight="1" x14ac:dyDescent="0.2">
      <c r="A20" s="306">
        <v>12</v>
      </c>
      <c r="B20" s="307" t="s">
        <v>237</v>
      </c>
      <c r="C20" s="308"/>
      <c r="D20" s="113">
        <v>0.99812850904553962</v>
      </c>
      <c r="E20" s="115">
        <v>32</v>
      </c>
      <c r="F20" s="114">
        <v>15</v>
      </c>
      <c r="G20" s="114">
        <v>34</v>
      </c>
      <c r="H20" s="114">
        <v>20</v>
      </c>
      <c r="I20" s="140">
        <v>37</v>
      </c>
      <c r="J20" s="115">
        <v>-5</v>
      </c>
      <c r="K20" s="116">
        <v>-13.513513513513514</v>
      </c>
    </row>
    <row r="21" spans="1:11" ht="14.1" customHeight="1" x14ac:dyDescent="0.2">
      <c r="A21" s="306">
        <v>21</v>
      </c>
      <c r="B21" s="307" t="s">
        <v>238</v>
      </c>
      <c r="C21" s="308"/>
      <c r="D21" s="113" t="s">
        <v>513</v>
      </c>
      <c r="E21" s="115" t="s">
        <v>513</v>
      </c>
      <c r="F21" s="114">
        <v>3</v>
      </c>
      <c r="G21" s="114">
        <v>9</v>
      </c>
      <c r="H21" s="114">
        <v>3</v>
      </c>
      <c r="I21" s="140">
        <v>9</v>
      </c>
      <c r="J21" s="115" t="s">
        <v>513</v>
      </c>
      <c r="K21" s="116" t="s">
        <v>513</v>
      </c>
    </row>
    <row r="22" spans="1:11" ht="14.1" customHeight="1" x14ac:dyDescent="0.2">
      <c r="A22" s="306">
        <v>22</v>
      </c>
      <c r="B22" s="307" t="s">
        <v>239</v>
      </c>
      <c r="C22" s="308"/>
      <c r="D22" s="113">
        <v>2.6824703680598878</v>
      </c>
      <c r="E22" s="115">
        <v>86</v>
      </c>
      <c r="F22" s="114">
        <v>47</v>
      </c>
      <c r="G22" s="114">
        <v>139</v>
      </c>
      <c r="H22" s="114">
        <v>77</v>
      </c>
      <c r="I22" s="140">
        <v>102</v>
      </c>
      <c r="J22" s="115">
        <v>-16</v>
      </c>
      <c r="K22" s="116">
        <v>-15.686274509803921</v>
      </c>
    </row>
    <row r="23" spans="1:11" ht="14.1" customHeight="1" x14ac:dyDescent="0.2">
      <c r="A23" s="306">
        <v>23</v>
      </c>
      <c r="B23" s="307" t="s">
        <v>240</v>
      </c>
      <c r="C23" s="308"/>
      <c r="D23" s="113">
        <v>0.49906425452276981</v>
      </c>
      <c r="E23" s="115">
        <v>16</v>
      </c>
      <c r="F23" s="114">
        <v>10</v>
      </c>
      <c r="G23" s="114">
        <v>34</v>
      </c>
      <c r="H23" s="114">
        <v>20</v>
      </c>
      <c r="I23" s="140">
        <v>15</v>
      </c>
      <c r="J23" s="115">
        <v>1</v>
      </c>
      <c r="K23" s="116">
        <v>6.666666666666667</v>
      </c>
    </row>
    <row r="24" spans="1:11" ht="14.1" customHeight="1" x14ac:dyDescent="0.2">
      <c r="A24" s="306">
        <v>24</v>
      </c>
      <c r="B24" s="307" t="s">
        <v>241</v>
      </c>
      <c r="C24" s="308"/>
      <c r="D24" s="113">
        <v>5.7080474111041797</v>
      </c>
      <c r="E24" s="115">
        <v>183</v>
      </c>
      <c r="F24" s="114">
        <v>105</v>
      </c>
      <c r="G24" s="114">
        <v>313</v>
      </c>
      <c r="H24" s="114">
        <v>201</v>
      </c>
      <c r="I24" s="140">
        <v>262</v>
      </c>
      <c r="J24" s="115">
        <v>-79</v>
      </c>
      <c r="K24" s="116">
        <v>-30.152671755725191</v>
      </c>
    </row>
    <row r="25" spans="1:11" ht="14.1" customHeight="1" x14ac:dyDescent="0.2">
      <c r="A25" s="306">
        <v>25</v>
      </c>
      <c r="B25" s="307" t="s">
        <v>242</v>
      </c>
      <c r="C25" s="308"/>
      <c r="D25" s="113">
        <v>9.5446038677479734</v>
      </c>
      <c r="E25" s="115">
        <v>306</v>
      </c>
      <c r="F25" s="114">
        <v>189</v>
      </c>
      <c r="G25" s="114">
        <v>550</v>
      </c>
      <c r="H25" s="114">
        <v>258</v>
      </c>
      <c r="I25" s="140">
        <v>340</v>
      </c>
      <c r="J25" s="115">
        <v>-34</v>
      </c>
      <c r="K25" s="116">
        <v>-10</v>
      </c>
    </row>
    <row r="26" spans="1:11" ht="14.1" customHeight="1" x14ac:dyDescent="0.2">
      <c r="A26" s="306">
        <v>26</v>
      </c>
      <c r="B26" s="307" t="s">
        <v>243</v>
      </c>
      <c r="C26" s="308"/>
      <c r="D26" s="113">
        <v>4.6475358702432938</v>
      </c>
      <c r="E26" s="115">
        <v>149</v>
      </c>
      <c r="F26" s="114">
        <v>119</v>
      </c>
      <c r="G26" s="114">
        <v>377</v>
      </c>
      <c r="H26" s="114">
        <v>128</v>
      </c>
      <c r="I26" s="140">
        <v>175</v>
      </c>
      <c r="J26" s="115">
        <v>-26</v>
      </c>
      <c r="K26" s="116">
        <v>-14.857142857142858</v>
      </c>
    </row>
    <row r="27" spans="1:11" ht="14.1" customHeight="1" x14ac:dyDescent="0.2">
      <c r="A27" s="306">
        <v>27</v>
      </c>
      <c r="B27" s="307" t="s">
        <v>244</v>
      </c>
      <c r="C27" s="308"/>
      <c r="D27" s="113">
        <v>2.8384279475982535</v>
      </c>
      <c r="E27" s="115">
        <v>91</v>
      </c>
      <c r="F27" s="114">
        <v>91</v>
      </c>
      <c r="G27" s="114">
        <v>174</v>
      </c>
      <c r="H27" s="114">
        <v>94</v>
      </c>
      <c r="I27" s="140">
        <v>103</v>
      </c>
      <c r="J27" s="115">
        <v>-12</v>
      </c>
      <c r="K27" s="116">
        <v>-11.650485436893204</v>
      </c>
    </row>
    <row r="28" spans="1:11" ht="14.1" customHeight="1" x14ac:dyDescent="0.2">
      <c r="A28" s="306">
        <v>28</v>
      </c>
      <c r="B28" s="307" t="s">
        <v>245</v>
      </c>
      <c r="C28" s="308"/>
      <c r="D28" s="113">
        <v>0.12476606363069245</v>
      </c>
      <c r="E28" s="115">
        <v>4</v>
      </c>
      <c r="F28" s="114">
        <v>3</v>
      </c>
      <c r="G28" s="114">
        <v>5</v>
      </c>
      <c r="H28" s="114" t="s">
        <v>513</v>
      </c>
      <c r="I28" s="140">
        <v>8</v>
      </c>
      <c r="J28" s="115">
        <v>-4</v>
      </c>
      <c r="K28" s="116">
        <v>-50</v>
      </c>
    </row>
    <row r="29" spans="1:11" ht="14.1" customHeight="1" x14ac:dyDescent="0.2">
      <c r="A29" s="306">
        <v>29</v>
      </c>
      <c r="B29" s="307" t="s">
        <v>246</v>
      </c>
      <c r="C29" s="308"/>
      <c r="D29" s="113">
        <v>2.6512788521522146</v>
      </c>
      <c r="E29" s="115">
        <v>85</v>
      </c>
      <c r="F29" s="114">
        <v>120</v>
      </c>
      <c r="G29" s="114">
        <v>110</v>
      </c>
      <c r="H29" s="114">
        <v>83</v>
      </c>
      <c r="I29" s="140">
        <v>103</v>
      </c>
      <c r="J29" s="115">
        <v>-18</v>
      </c>
      <c r="K29" s="116">
        <v>-17.475728155339805</v>
      </c>
    </row>
    <row r="30" spans="1:11" ht="14.1" customHeight="1" x14ac:dyDescent="0.2">
      <c r="A30" s="306" t="s">
        <v>247</v>
      </c>
      <c r="B30" s="307" t="s">
        <v>248</v>
      </c>
      <c r="C30" s="308"/>
      <c r="D30" s="113" t="s">
        <v>513</v>
      </c>
      <c r="E30" s="115" t="s">
        <v>513</v>
      </c>
      <c r="F30" s="114">
        <v>46</v>
      </c>
      <c r="G30" s="114" t="s">
        <v>513</v>
      </c>
      <c r="H30" s="114">
        <v>14</v>
      </c>
      <c r="I30" s="140">
        <v>31</v>
      </c>
      <c r="J30" s="115" t="s">
        <v>513</v>
      </c>
      <c r="K30" s="116" t="s">
        <v>513</v>
      </c>
    </row>
    <row r="31" spans="1:11" ht="14.1" customHeight="1" x14ac:dyDescent="0.2">
      <c r="A31" s="306" t="s">
        <v>249</v>
      </c>
      <c r="B31" s="307" t="s">
        <v>250</v>
      </c>
      <c r="C31" s="308"/>
      <c r="D31" s="113">
        <v>1.6843418590143482</v>
      </c>
      <c r="E31" s="115">
        <v>54</v>
      </c>
      <c r="F31" s="114">
        <v>74</v>
      </c>
      <c r="G31" s="114">
        <v>86</v>
      </c>
      <c r="H31" s="114">
        <v>69</v>
      </c>
      <c r="I31" s="140">
        <v>72</v>
      </c>
      <c r="J31" s="115">
        <v>-18</v>
      </c>
      <c r="K31" s="116">
        <v>-25</v>
      </c>
    </row>
    <row r="32" spans="1:11" ht="14.1" customHeight="1" x14ac:dyDescent="0.2">
      <c r="A32" s="306">
        <v>31</v>
      </c>
      <c r="B32" s="307" t="s">
        <v>251</v>
      </c>
      <c r="C32" s="308"/>
      <c r="D32" s="113">
        <v>0.53025577043044292</v>
      </c>
      <c r="E32" s="115">
        <v>17</v>
      </c>
      <c r="F32" s="114">
        <v>20</v>
      </c>
      <c r="G32" s="114">
        <v>22</v>
      </c>
      <c r="H32" s="114">
        <v>22</v>
      </c>
      <c r="I32" s="140">
        <v>16</v>
      </c>
      <c r="J32" s="115">
        <v>1</v>
      </c>
      <c r="K32" s="116">
        <v>6.25</v>
      </c>
    </row>
    <row r="33" spans="1:11" ht="14.1" customHeight="1" x14ac:dyDescent="0.2">
      <c r="A33" s="306">
        <v>32</v>
      </c>
      <c r="B33" s="307" t="s">
        <v>252</v>
      </c>
      <c r="C33" s="308"/>
      <c r="D33" s="113">
        <v>2.2457891453524641</v>
      </c>
      <c r="E33" s="115">
        <v>72</v>
      </c>
      <c r="F33" s="114">
        <v>35</v>
      </c>
      <c r="G33" s="114">
        <v>82</v>
      </c>
      <c r="H33" s="114">
        <v>59</v>
      </c>
      <c r="I33" s="140">
        <v>50</v>
      </c>
      <c r="J33" s="115">
        <v>22</v>
      </c>
      <c r="K33" s="116">
        <v>44</v>
      </c>
    </row>
    <row r="34" spans="1:11" ht="14.1" customHeight="1" x14ac:dyDescent="0.2">
      <c r="A34" s="306">
        <v>33</v>
      </c>
      <c r="B34" s="307" t="s">
        <v>253</v>
      </c>
      <c r="C34" s="308"/>
      <c r="D34" s="113">
        <v>0.77978789769182777</v>
      </c>
      <c r="E34" s="115">
        <v>25</v>
      </c>
      <c r="F34" s="114">
        <v>13</v>
      </c>
      <c r="G34" s="114">
        <v>61</v>
      </c>
      <c r="H34" s="114">
        <v>28</v>
      </c>
      <c r="I34" s="140">
        <v>21</v>
      </c>
      <c r="J34" s="115">
        <v>4</v>
      </c>
      <c r="K34" s="116">
        <v>19.047619047619047</v>
      </c>
    </row>
    <row r="35" spans="1:11" ht="14.1" customHeight="1" x14ac:dyDescent="0.2">
      <c r="A35" s="306">
        <v>34</v>
      </c>
      <c r="B35" s="307" t="s">
        <v>254</v>
      </c>
      <c r="C35" s="308"/>
      <c r="D35" s="113">
        <v>1.5283842794759825</v>
      </c>
      <c r="E35" s="115">
        <v>49</v>
      </c>
      <c r="F35" s="114">
        <v>28</v>
      </c>
      <c r="G35" s="114">
        <v>66</v>
      </c>
      <c r="H35" s="114">
        <v>29</v>
      </c>
      <c r="I35" s="140">
        <v>42</v>
      </c>
      <c r="J35" s="115">
        <v>7</v>
      </c>
      <c r="K35" s="116">
        <v>16.666666666666668</v>
      </c>
    </row>
    <row r="36" spans="1:11" ht="14.1" customHeight="1" x14ac:dyDescent="0.2">
      <c r="A36" s="306">
        <v>41</v>
      </c>
      <c r="B36" s="307" t="s">
        <v>255</v>
      </c>
      <c r="C36" s="308"/>
      <c r="D36" s="113">
        <v>0.18714909544603867</v>
      </c>
      <c r="E36" s="115">
        <v>6</v>
      </c>
      <c r="F36" s="114" t="s">
        <v>513</v>
      </c>
      <c r="G36" s="114">
        <v>7</v>
      </c>
      <c r="H36" s="114">
        <v>6</v>
      </c>
      <c r="I36" s="140">
        <v>5</v>
      </c>
      <c r="J36" s="115">
        <v>1</v>
      </c>
      <c r="K36" s="116">
        <v>20</v>
      </c>
    </row>
    <row r="37" spans="1:11" ht="14.1" customHeight="1" x14ac:dyDescent="0.2">
      <c r="A37" s="306">
        <v>42</v>
      </c>
      <c r="B37" s="307" t="s">
        <v>256</v>
      </c>
      <c r="C37" s="308"/>
      <c r="D37" s="113" t="s">
        <v>513</v>
      </c>
      <c r="E37" s="115" t="s">
        <v>513</v>
      </c>
      <c r="F37" s="114" t="s">
        <v>513</v>
      </c>
      <c r="G37" s="114">
        <v>5</v>
      </c>
      <c r="H37" s="114" t="s">
        <v>513</v>
      </c>
      <c r="I37" s="140" t="s">
        <v>513</v>
      </c>
      <c r="J37" s="115" t="s">
        <v>513</v>
      </c>
      <c r="K37" s="116" t="s">
        <v>513</v>
      </c>
    </row>
    <row r="38" spans="1:11" ht="14.1" customHeight="1" x14ac:dyDescent="0.2">
      <c r="A38" s="306">
        <v>43</v>
      </c>
      <c r="B38" s="307" t="s">
        <v>257</v>
      </c>
      <c r="C38" s="308"/>
      <c r="D38" s="113">
        <v>0.90455396132252031</v>
      </c>
      <c r="E38" s="115">
        <v>29</v>
      </c>
      <c r="F38" s="114">
        <v>56</v>
      </c>
      <c r="G38" s="114">
        <v>94</v>
      </c>
      <c r="H38" s="114">
        <v>33</v>
      </c>
      <c r="I38" s="140">
        <v>42</v>
      </c>
      <c r="J38" s="115">
        <v>-13</v>
      </c>
      <c r="K38" s="116">
        <v>-30.952380952380953</v>
      </c>
    </row>
    <row r="39" spans="1:11" ht="14.1" customHeight="1" x14ac:dyDescent="0.2">
      <c r="A39" s="306">
        <v>51</v>
      </c>
      <c r="B39" s="307" t="s">
        <v>258</v>
      </c>
      <c r="C39" s="308"/>
      <c r="D39" s="113">
        <v>10.106051154086089</v>
      </c>
      <c r="E39" s="115">
        <v>324</v>
      </c>
      <c r="F39" s="114">
        <v>329</v>
      </c>
      <c r="G39" s="114">
        <v>684</v>
      </c>
      <c r="H39" s="114">
        <v>345</v>
      </c>
      <c r="I39" s="140">
        <v>362</v>
      </c>
      <c r="J39" s="115">
        <v>-38</v>
      </c>
      <c r="K39" s="116">
        <v>-10.497237569060774</v>
      </c>
    </row>
    <row r="40" spans="1:11" ht="14.1" customHeight="1" x14ac:dyDescent="0.2">
      <c r="A40" s="306" t="s">
        <v>259</v>
      </c>
      <c r="B40" s="307" t="s">
        <v>260</v>
      </c>
      <c r="C40" s="308"/>
      <c r="D40" s="113">
        <v>9.8565190268247029</v>
      </c>
      <c r="E40" s="115">
        <v>316</v>
      </c>
      <c r="F40" s="114">
        <v>302</v>
      </c>
      <c r="G40" s="114">
        <v>629</v>
      </c>
      <c r="H40" s="114">
        <v>320</v>
      </c>
      <c r="I40" s="140">
        <v>338</v>
      </c>
      <c r="J40" s="115">
        <v>-22</v>
      </c>
      <c r="K40" s="116">
        <v>-6.5088757396449708</v>
      </c>
    </row>
    <row r="41" spans="1:11" ht="14.1" customHeight="1" x14ac:dyDescent="0.2">
      <c r="A41" s="306"/>
      <c r="B41" s="307" t="s">
        <v>261</v>
      </c>
      <c r="C41" s="308"/>
      <c r="D41" s="113">
        <v>8.7648159700561443</v>
      </c>
      <c r="E41" s="115">
        <v>281</v>
      </c>
      <c r="F41" s="114">
        <v>256</v>
      </c>
      <c r="G41" s="114">
        <v>588</v>
      </c>
      <c r="H41" s="114">
        <v>280</v>
      </c>
      <c r="I41" s="140">
        <v>305</v>
      </c>
      <c r="J41" s="115">
        <v>-24</v>
      </c>
      <c r="K41" s="116">
        <v>-7.8688524590163933</v>
      </c>
    </row>
    <row r="42" spans="1:11" ht="14.1" customHeight="1" x14ac:dyDescent="0.2">
      <c r="A42" s="306">
        <v>52</v>
      </c>
      <c r="B42" s="307" t="s">
        <v>262</v>
      </c>
      <c r="C42" s="308"/>
      <c r="D42" s="113">
        <v>5.3961322520274484</v>
      </c>
      <c r="E42" s="115">
        <v>173</v>
      </c>
      <c r="F42" s="114">
        <v>176</v>
      </c>
      <c r="G42" s="114">
        <v>173</v>
      </c>
      <c r="H42" s="114">
        <v>142</v>
      </c>
      <c r="I42" s="140">
        <v>163</v>
      </c>
      <c r="J42" s="115">
        <v>10</v>
      </c>
      <c r="K42" s="116">
        <v>6.1349693251533743</v>
      </c>
    </row>
    <row r="43" spans="1:11" ht="14.1" customHeight="1" x14ac:dyDescent="0.2">
      <c r="A43" s="306" t="s">
        <v>263</v>
      </c>
      <c r="B43" s="307" t="s">
        <v>264</v>
      </c>
      <c r="C43" s="308"/>
      <c r="D43" s="113">
        <v>4.6787273861509666</v>
      </c>
      <c r="E43" s="115">
        <v>150</v>
      </c>
      <c r="F43" s="114">
        <v>159</v>
      </c>
      <c r="G43" s="114">
        <v>153</v>
      </c>
      <c r="H43" s="114">
        <v>119</v>
      </c>
      <c r="I43" s="140">
        <v>153</v>
      </c>
      <c r="J43" s="115">
        <v>-3</v>
      </c>
      <c r="K43" s="116">
        <v>-1.9607843137254901</v>
      </c>
    </row>
    <row r="44" spans="1:11" ht="14.1" customHeight="1" x14ac:dyDescent="0.2">
      <c r="A44" s="306">
        <v>53</v>
      </c>
      <c r="B44" s="307" t="s">
        <v>265</v>
      </c>
      <c r="C44" s="308"/>
      <c r="D44" s="113">
        <v>0.59263880224578913</v>
      </c>
      <c r="E44" s="115">
        <v>19</v>
      </c>
      <c r="F44" s="114">
        <v>18</v>
      </c>
      <c r="G44" s="114">
        <v>32</v>
      </c>
      <c r="H44" s="114">
        <v>15</v>
      </c>
      <c r="I44" s="140">
        <v>12</v>
      </c>
      <c r="J44" s="115">
        <v>7</v>
      </c>
      <c r="K44" s="116">
        <v>58.333333333333336</v>
      </c>
    </row>
    <row r="45" spans="1:11" ht="14.1" customHeight="1" x14ac:dyDescent="0.2">
      <c r="A45" s="306" t="s">
        <v>266</v>
      </c>
      <c r="B45" s="307" t="s">
        <v>267</v>
      </c>
      <c r="C45" s="308"/>
      <c r="D45" s="113">
        <v>0.56144728633811603</v>
      </c>
      <c r="E45" s="115">
        <v>18</v>
      </c>
      <c r="F45" s="114">
        <v>17</v>
      </c>
      <c r="G45" s="114">
        <v>31</v>
      </c>
      <c r="H45" s="114">
        <v>14</v>
      </c>
      <c r="I45" s="140">
        <v>11</v>
      </c>
      <c r="J45" s="115">
        <v>7</v>
      </c>
      <c r="K45" s="116">
        <v>63.636363636363633</v>
      </c>
    </row>
    <row r="46" spans="1:11" ht="14.1" customHeight="1" x14ac:dyDescent="0.2">
      <c r="A46" s="306">
        <v>54</v>
      </c>
      <c r="B46" s="307" t="s">
        <v>268</v>
      </c>
      <c r="C46" s="308"/>
      <c r="D46" s="113">
        <v>3.2127261384903307</v>
      </c>
      <c r="E46" s="115">
        <v>103</v>
      </c>
      <c r="F46" s="114">
        <v>79</v>
      </c>
      <c r="G46" s="114">
        <v>103</v>
      </c>
      <c r="H46" s="114">
        <v>84</v>
      </c>
      <c r="I46" s="140">
        <v>103</v>
      </c>
      <c r="J46" s="115">
        <v>0</v>
      </c>
      <c r="K46" s="116">
        <v>0</v>
      </c>
    </row>
    <row r="47" spans="1:11" ht="14.1" customHeight="1" x14ac:dyDescent="0.2">
      <c r="A47" s="306">
        <v>61</v>
      </c>
      <c r="B47" s="307" t="s">
        <v>269</v>
      </c>
      <c r="C47" s="308"/>
      <c r="D47" s="113">
        <v>7.0180910792264504</v>
      </c>
      <c r="E47" s="115">
        <v>225</v>
      </c>
      <c r="F47" s="114">
        <v>201</v>
      </c>
      <c r="G47" s="114">
        <v>349</v>
      </c>
      <c r="H47" s="114">
        <v>198</v>
      </c>
      <c r="I47" s="140">
        <v>288</v>
      </c>
      <c r="J47" s="115">
        <v>-63</v>
      </c>
      <c r="K47" s="116">
        <v>-21.875</v>
      </c>
    </row>
    <row r="48" spans="1:11" ht="14.1" customHeight="1" x14ac:dyDescent="0.2">
      <c r="A48" s="306">
        <v>62</v>
      </c>
      <c r="B48" s="307" t="s">
        <v>270</v>
      </c>
      <c r="C48" s="308"/>
      <c r="D48" s="113">
        <v>6.3006862133499686</v>
      </c>
      <c r="E48" s="115">
        <v>202</v>
      </c>
      <c r="F48" s="114">
        <v>207</v>
      </c>
      <c r="G48" s="114">
        <v>264</v>
      </c>
      <c r="H48" s="114">
        <v>184</v>
      </c>
      <c r="I48" s="140">
        <v>218</v>
      </c>
      <c r="J48" s="115">
        <v>-16</v>
      </c>
      <c r="K48" s="116">
        <v>-7.3394495412844041</v>
      </c>
    </row>
    <row r="49" spans="1:11" ht="14.1" customHeight="1" x14ac:dyDescent="0.2">
      <c r="A49" s="306">
        <v>63</v>
      </c>
      <c r="B49" s="307" t="s">
        <v>271</v>
      </c>
      <c r="C49" s="308"/>
      <c r="D49" s="113">
        <v>2.4017467248908297</v>
      </c>
      <c r="E49" s="115">
        <v>77</v>
      </c>
      <c r="F49" s="114">
        <v>99</v>
      </c>
      <c r="G49" s="114">
        <v>145</v>
      </c>
      <c r="H49" s="114">
        <v>82</v>
      </c>
      <c r="I49" s="140">
        <v>87</v>
      </c>
      <c r="J49" s="115">
        <v>-10</v>
      </c>
      <c r="K49" s="116">
        <v>-11.494252873563218</v>
      </c>
    </row>
    <row r="50" spans="1:11" ht="14.1" customHeight="1" x14ac:dyDescent="0.2">
      <c r="A50" s="306" t="s">
        <v>272</v>
      </c>
      <c r="B50" s="307" t="s">
        <v>273</v>
      </c>
      <c r="C50" s="308"/>
      <c r="D50" s="113">
        <v>0.62383031815346224</v>
      </c>
      <c r="E50" s="115">
        <v>20</v>
      </c>
      <c r="F50" s="114">
        <v>10</v>
      </c>
      <c r="G50" s="114">
        <v>38</v>
      </c>
      <c r="H50" s="114">
        <v>16</v>
      </c>
      <c r="I50" s="140">
        <v>12</v>
      </c>
      <c r="J50" s="115">
        <v>8</v>
      </c>
      <c r="K50" s="116">
        <v>66.666666666666671</v>
      </c>
    </row>
    <row r="51" spans="1:11" ht="14.1" customHeight="1" x14ac:dyDescent="0.2">
      <c r="A51" s="306" t="s">
        <v>274</v>
      </c>
      <c r="B51" s="307" t="s">
        <v>275</v>
      </c>
      <c r="C51" s="308"/>
      <c r="D51" s="113">
        <v>1.7467248908296944</v>
      </c>
      <c r="E51" s="115">
        <v>56</v>
      </c>
      <c r="F51" s="114">
        <v>84</v>
      </c>
      <c r="G51" s="114">
        <v>97</v>
      </c>
      <c r="H51" s="114">
        <v>64</v>
      </c>
      <c r="I51" s="140">
        <v>63</v>
      </c>
      <c r="J51" s="115">
        <v>-7</v>
      </c>
      <c r="K51" s="116">
        <v>-11.111111111111111</v>
      </c>
    </row>
    <row r="52" spans="1:11" ht="14.1" customHeight="1" x14ac:dyDescent="0.2">
      <c r="A52" s="306">
        <v>71</v>
      </c>
      <c r="B52" s="307" t="s">
        <v>276</v>
      </c>
      <c r="C52" s="308"/>
      <c r="D52" s="113">
        <v>11.228945726762321</v>
      </c>
      <c r="E52" s="115">
        <v>360</v>
      </c>
      <c r="F52" s="114">
        <v>305</v>
      </c>
      <c r="G52" s="114">
        <v>608</v>
      </c>
      <c r="H52" s="114">
        <v>300</v>
      </c>
      <c r="I52" s="140">
        <v>409</v>
      </c>
      <c r="J52" s="115">
        <v>-49</v>
      </c>
      <c r="K52" s="116">
        <v>-11.98044009779951</v>
      </c>
    </row>
    <row r="53" spans="1:11" ht="14.1" customHeight="1" x14ac:dyDescent="0.2">
      <c r="A53" s="306" t="s">
        <v>277</v>
      </c>
      <c r="B53" s="307" t="s">
        <v>278</v>
      </c>
      <c r="C53" s="308"/>
      <c r="D53" s="113">
        <v>3.7117903930131004</v>
      </c>
      <c r="E53" s="115">
        <v>119</v>
      </c>
      <c r="F53" s="114">
        <v>100</v>
      </c>
      <c r="G53" s="114">
        <v>235</v>
      </c>
      <c r="H53" s="114">
        <v>97</v>
      </c>
      <c r="I53" s="140">
        <v>131</v>
      </c>
      <c r="J53" s="115">
        <v>-12</v>
      </c>
      <c r="K53" s="116">
        <v>-9.1603053435114496</v>
      </c>
    </row>
    <row r="54" spans="1:11" ht="14.1" customHeight="1" x14ac:dyDescent="0.2">
      <c r="A54" s="306" t="s">
        <v>279</v>
      </c>
      <c r="B54" s="307" t="s">
        <v>280</v>
      </c>
      <c r="C54" s="308"/>
      <c r="D54" s="113">
        <v>6.4878353087960079</v>
      </c>
      <c r="E54" s="115">
        <v>208</v>
      </c>
      <c r="F54" s="114">
        <v>181</v>
      </c>
      <c r="G54" s="114">
        <v>307</v>
      </c>
      <c r="H54" s="114">
        <v>176</v>
      </c>
      <c r="I54" s="140">
        <v>250</v>
      </c>
      <c r="J54" s="115">
        <v>-42</v>
      </c>
      <c r="K54" s="116">
        <v>-16.8</v>
      </c>
    </row>
    <row r="55" spans="1:11" ht="14.1" customHeight="1" x14ac:dyDescent="0.2">
      <c r="A55" s="306">
        <v>72</v>
      </c>
      <c r="B55" s="307" t="s">
        <v>281</v>
      </c>
      <c r="C55" s="308"/>
      <c r="D55" s="113">
        <v>1.621958827199002</v>
      </c>
      <c r="E55" s="115">
        <v>52</v>
      </c>
      <c r="F55" s="114">
        <v>128</v>
      </c>
      <c r="G55" s="114">
        <v>98</v>
      </c>
      <c r="H55" s="114">
        <v>42</v>
      </c>
      <c r="I55" s="140">
        <v>66</v>
      </c>
      <c r="J55" s="115">
        <v>-14</v>
      </c>
      <c r="K55" s="116">
        <v>-21.212121212121211</v>
      </c>
    </row>
    <row r="56" spans="1:11" ht="14.1" customHeight="1" x14ac:dyDescent="0.2">
      <c r="A56" s="306" t="s">
        <v>282</v>
      </c>
      <c r="B56" s="307" t="s">
        <v>283</v>
      </c>
      <c r="C56" s="308"/>
      <c r="D56" s="113" t="s">
        <v>513</v>
      </c>
      <c r="E56" s="115" t="s">
        <v>513</v>
      </c>
      <c r="F56" s="114">
        <v>95</v>
      </c>
      <c r="G56" s="114">
        <v>57</v>
      </c>
      <c r="H56" s="114">
        <v>12</v>
      </c>
      <c r="I56" s="140">
        <v>35</v>
      </c>
      <c r="J56" s="115" t="s">
        <v>513</v>
      </c>
      <c r="K56" s="116" t="s">
        <v>513</v>
      </c>
    </row>
    <row r="57" spans="1:11" ht="14.1" customHeight="1" x14ac:dyDescent="0.2">
      <c r="A57" s="306" t="s">
        <v>284</v>
      </c>
      <c r="B57" s="307" t="s">
        <v>285</v>
      </c>
      <c r="C57" s="308"/>
      <c r="D57" s="113">
        <v>0.81097941359950099</v>
      </c>
      <c r="E57" s="115">
        <v>26</v>
      </c>
      <c r="F57" s="114">
        <v>29</v>
      </c>
      <c r="G57" s="114">
        <v>25</v>
      </c>
      <c r="H57" s="114">
        <v>27</v>
      </c>
      <c r="I57" s="140">
        <v>25</v>
      </c>
      <c r="J57" s="115">
        <v>1</v>
      </c>
      <c r="K57" s="116">
        <v>4</v>
      </c>
    </row>
    <row r="58" spans="1:11" ht="14.1" customHeight="1" x14ac:dyDescent="0.2">
      <c r="A58" s="306">
        <v>73</v>
      </c>
      <c r="B58" s="307" t="s">
        <v>286</v>
      </c>
      <c r="C58" s="308"/>
      <c r="D58" s="113">
        <v>1.653150343106675</v>
      </c>
      <c r="E58" s="115">
        <v>53</v>
      </c>
      <c r="F58" s="114">
        <v>33</v>
      </c>
      <c r="G58" s="114">
        <v>59</v>
      </c>
      <c r="H58" s="114">
        <v>26</v>
      </c>
      <c r="I58" s="140">
        <v>37</v>
      </c>
      <c r="J58" s="115">
        <v>16</v>
      </c>
      <c r="K58" s="116">
        <v>43.243243243243242</v>
      </c>
    </row>
    <row r="59" spans="1:11" ht="14.1" customHeight="1" x14ac:dyDescent="0.2">
      <c r="A59" s="306" t="s">
        <v>287</v>
      </c>
      <c r="B59" s="307" t="s">
        <v>288</v>
      </c>
      <c r="C59" s="308"/>
      <c r="D59" s="113">
        <v>1.4036182158452901</v>
      </c>
      <c r="E59" s="115">
        <v>45</v>
      </c>
      <c r="F59" s="114">
        <v>24</v>
      </c>
      <c r="G59" s="114">
        <v>47</v>
      </c>
      <c r="H59" s="114">
        <v>21</v>
      </c>
      <c r="I59" s="140">
        <v>30</v>
      </c>
      <c r="J59" s="115">
        <v>15</v>
      </c>
      <c r="K59" s="116">
        <v>50</v>
      </c>
    </row>
    <row r="60" spans="1:11" ht="14.1" customHeight="1" x14ac:dyDescent="0.2">
      <c r="A60" s="306">
        <v>81</v>
      </c>
      <c r="B60" s="307" t="s">
        <v>289</v>
      </c>
      <c r="C60" s="308"/>
      <c r="D60" s="113">
        <v>3.3374922021210232</v>
      </c>
      <c r="E60" s="115">
        <v>107</v>
      </c>
      <c r="F60" s="114">
        <v>105</v>
      </c>
      <c r="G60" s="114">
        <v>186</v>
      </c>
      <c r="H60" s="114">
        <v>86</v>
      </c>
      <c r="I60" s="140">
        <v>111</v>
      </c>
      <c r="J60" s="115">
        <v>-4</v>
      </c>
      <c r="K60" s="116">
        <v>-3.6036036036036037</v>
      </c>
    </row>
    <row r="61" spans="1:11" ht="14.1" customHeight="1" x14ac:dyDescent="0.2">
      <c r="A61" s="306" t="s">
        <v>290</v>
      </c>
      <c r="B61" s="307" t="s">
        <v>291</v>
      </c>
      <c r="C61" s="308"/>
      <c r="D61" s="113">
        <v>1.2164691203992515</v>
      </c>
      <c r="E61" s="115">
        <v>39</v>
      </c>
      <c r="F61" s="114">
        <v>20</v>
      </c>
      <c r="G61" s="114">
        <v>78</v>
      </c>
      <c r="H61" s="114">
        <v>41</v>
      </c>
      <c r="I61" s="140">
        <v>45</v>
      </c>
      <c r="J61" s="115">
        <v>-6</v>
      </c>
      <c r="K61" s="116">
        <v>-13.333333333333334</v>
      </c>
    </row>
    <row r="62" spans="1:11" ht="14.1" customHeight="1" x14ac:dyDescent="0.2">
      <c r="A62" s="306" t="s">
        <v>292</v>
      </c>
      <c r="B62" s="307" t="s">
        <v>293</v>
      </c>
      <c r="C62" s="308"/>
      <c r="D62" s="113">
        <v>1.0917030567685591</v>
      </c>
      <c r="E62" s="115">
        <v>35</v>
      </c>
      <c r="F62" s="114">
        <v>27</v>
      </c>
      <c r="G62" s="114">
        <v>65</v>
      </c>
      <c r="H62" s="114">
        <v>21</v>
      </c>
      <c r="I62" s="140">
        <v>19</v>
      </c>
      <c r="J62" s="115">
        <v>16</v>
      </c>
      <c r="K62" s="116">
        <v>84.21052631578948</v>
      </c>
    </row>
    <row r="63" spans="1:11" ht="14.1" customHeight="1" x14ac:dyDescent="0.2">
      <c r="A63" s="306"/>
      <c r="B63" s="307" t="s">
        <v>294</v>
      </c>
      <c r="C63" s="308"/>
      <c r="D63" s="113">
        <v>0.65502183406113534</v>
      </c>
      <c r="E63" s="115">
        <v>21</v>
      </c>
      <c r="F63" s="114">
        <v>19</v>
      </c>
      <c r="G63" s="114">
        <v>49</v>
      </c>
      <c r="H63" s="114">
        <v>12</v>
      </c>
      <c r="I63" s="140">
        <v>16</v>
      </c>
      <c r="J63" s="115">
        <v>5</v>
      </c>
      <c r="K63" s="116">
        <v>31.25</v>
      </c>
    </row>
    <row r="64" spans="1:11" ht="14.1" customHeight="1" x14ac:dyDescent="0.2">
      <c r="A64" s="306" t="s">
        <v>295</v>
      </c>
      <c r="B64" s="307" t="s">
        <v>296</v>
      </c>
      <c r="C64" s="308"/>
      <c r="D64" s="113">
        <v>0.46787273861509671</v>
      </c>
      <c r="E64" s="115">
        <v>15</v>
      </c>
      <c r="F64" s="114">
        <v>17</v>
      </c>
      <c r="G64" s="114">
        <v>9</v>
      </c>
      <c r="H64" s="114">
        <v>13</v>
      </c>
      <c r="I64" s="140">
        <v>10</v>
      </c>
      <c r="J64" s="115">
        <v>5</v>
      </c>
      <c r="K64" s="116">
        <v>50</v>
      </c>
    </row>
    <row r="65" spans="1:11" ht="14.1" customHeight="1" x14ac:dyDescent="0.2">
      <c r="A65" s="306" t="s">
        <v>297</v>
      </c>
      <c r="B65" s="307" t="s">
        <v>298</v>
      </c>
      <c r="C65" s="308"/>
      <c r="D65" s="113">
        <v>0.2183406113537118</v>
      </c>
      <c r="E65" s="115">
        <v>7</v>
      </c>
      <c r="F65" s="114">
        <v>14</v>
      </c>
      <c r="G65" s="114">
        <v>21</v>
      </c>
      <c r="H65" s="114" t="s">
        <v>513</v>
      </c>
      <c r="I65" s="140">
        <v>19</v>
      </c>
      <c r="J65" s="115">
        <v>-12</v>
      </c>
      <c r="K65" s="116">
        <v>-63.157894736842103</v>
      </c>
    </row>
    <row r="66" spans="1:11" ht="14.1" customHeight="1" x14ac:dyDescent="0.2">
      <c r="A66" s="306">
        <v>82</v>
      </c>
      <c r="B66" s="307" t="s">
        <v>299</v>
      </c>
      <c r="C66" s="308"/>
      <c r="D66" s="113">
        <v>2.9008109794135994</v>
      </c>
      <c r="E66" s="115">
        <v>93</v>
      </c>
      <c r="F66" s="114">
        <v>82</v>
      </c>
      <c r="G66" s="114">
        <v>174</v>
      </c>
      <c r="H66" s="114">
        <v>55</v>
      </c>
      <c r="I66" s="140">
        <v>69</v>
      </c>
      <c r="J66" s="115">
        <v>24</v>
      </c>
      <c r="K66" s="116">
        <v>34.782608695652172</v>
      </c>
    </row>
    <row r="67" spans="1:11" ht="14.1" customHeight="1" x14ac:dyDescent="0.2">
      <c r="A67" s="306" t="s">
        <v>300</v>
      </c>
      <c r="B67" s="307" t="s">
        <v>301</v>
      </c>
      <c r="C67" s="308"/>
      <c r="D67" s="113">
        <v>1.5595757953836555</v>
      </c>
      <c r="E67" s="115">
        <v>50</v>
      </c>
      <c r="F67" s="114">
        <v>68</v>
      </c>
      <c r="G67" s="114">
        <v>130</v>
      </c>
      <c r="H67" s="114">
        <v>44</v>
      </c>
      <c r="I67" s="140">
        <v>46</v>
      </c>
      <c r="J67" s="115">
        <v>4</v>
      </c>
      <c r="K67" s="116">
        <v>8.695652173913043</v>
      </c>
    </row>
    <row r="68" spans="1:11" ht="14.1" customHeight="1" x14ac:dyDescent="0.2">
      <c r="A68" s="306" t="s">
        <v>302</v>
      </c>
      <c r="B68" s="307" t="s">
        <v>303</v>
      </c>
      <c r="C68" s="308"/>
      <c r="D68" s="113">
        <v>0.68621334996880845</v>
      </c>
      <c r="E68" s="115">
        <v>22</v>
      </c>
      <c r="F68" s="114">
        <v>8</v>
      </c>
      <c r="G68" s="114">
        <v>26</v>
      </c>
      <c r="H68" s="114" t="s">
        <v>513</v>
      </c>
      <c r="I68" s="140">
        <v>18</v>
      </c>
      <c r="J68" s="115">
        <v>4</v>
      </c>
      <c r="K68" s="116">
        <v>22.222222222222221</v>
      </c>
    </row>
    <row r="69" spans="1:11" ht="14.1" customHeight="1" x14ac:dyDescent="0.2">
      <c r="A69" s="306">
        <v>83</v>
      </c>
      <c r="B69" s="307" t="s">
        <v>304</v>
      </c>
      <c r="C69" s="308"/>
      <c r="D69" s="113">
        <v>2.2769806612601373</v>
      </c>
      <c r="E69" s="115">
        <v>73</v>
      </c>
      <c r="F69" s="114">
        <v>105</v>
      </c>
      <c r="G69" s="114">
        <v>243</v>
      </c>
      <c r="H69" s="114">
        <v>83</v>
      </c>
      <c r="I69" s="140">
        <v>103</v>
      </c>
      <c r="J69" s="115">
        <v>-30</v>
      </c>
      <c r="K69" s="116">
        <v>-29.126213592233011</v>
      </c>
    </row>
    <row r="70" spans="1:11" ht="14.1" customHeight="1" x14ac:dyDescent="0.2">
      <c r="A70" s="306" t="s">
        <v>305</v>
      </c>
      <c r="B70" s="307" t="s">
        <v>306</v>
      </c>
      <c r="C70" s="308"/>
      <c r="D70" s="113">
        <v>1.5907673112913288</v>
      </c>
      <c r="E70" s="115">
        <v>51</v>
      </c>
      <c r="F70" s="114">
        <v>80</v>
      </c>
      <c r="G70" s="114">
        <v>213</v>
      </c>
      <c r="H70" s="114">
        <v>52</v>
      </c>
      <c r="I70" s="140">
        <v>79</v>
      </c>
      <c r="J70" s="115">
        <v>-28</v>
      </c>
      <c r="K70" s="116">
        <v>-35.443037974683541</v>
      </c>
    </row>
    <row r="71" spans="1:11" ht="14.1" customHeight="1" x14ac:dyDescent="0.2">
      <c r="A71" s="306"/>
      <c r="B71" s="307" t="s">
        <v>307</v>
      </c>
      <c r="C71" s="308"/>
      <c r="D71" s="113">
        <v>1.0293200249532126</v>
      </c>
      <c r="E71" s="115">
        <v>33</v>
      </c>
      <c r="F71" s="114">
        <v>43</v>
      </c>
      <c r="G71" s="114">
        <v>150</v>
      </c>
      <c r="H71" s="114">
        <v>34</v>
      </c>
      <c r="I71" s="140">
        <v>51</v>
      </c>
      <c r="J71" s="115">
        <v>-18</v>
      </c>
      <c r="K71" s="116">
        <v>-35.294117647058826</v>
      </c>
    </row>
    <row r="72" spans="1:11" ht="14.1" customHeight="1" x14ac:dyDescent="0.2">
      <c r="A72" s="306">
        <v>84</v>
      </c>
      <c r="B72" s="307" t="s">
        <v>308</v>
      </c>
      <c r="C72" s="308"/>
      <c r="D72" s="113">
        <v>0.65502183406113534</v>
      </c>
      <c r="E72" s="115">
        <v>21</v>
      </c>
      <c r="F72" s="114">
        <v>11</v>
      </c>
      <c r="G72" s="114">
        <v>52</v>
      </c>
      <c r="H72" s="114">
        <v>8</v>
      </c>
      <c r="I72" s="140">
        <v>16</v>
      </c>
      <c r="J72" s="115">
        <v>5</v>
      </c>
      <c r="K72" s="116">
        <v>31.25</v>
      </c>
    </row>
    <row r="73" spans="1:11" ht="14.1" customHeight="1" x14ac:dyDescent="0.2">
      <c r="A73" s="306" t="s">
        <v>309</v>
      </c>
      <c r="B73" s="307" t="s">
        <v>310</v>
      </c>
      <c r="C73" s="308"/>
      <c r="D73" s="113">
        <v>0.34310667498440423</v>
      </c>
      <c r="E73" s="115">
        <v>11</v>
      </c>
      <c r="F73" s="114" t="s">
        <v>513</v>
      </c>
      <c r="G73" s="114">
        <v>27</v>
      </c>
      <c r="H73" s="114" t="s">
        <v>513</v>
      </c>
      <c r="I73" s="140">
        <v>7</v>
      </c>
      <c r="J73" s="115">
        <v>4</v>
      </c>
      <c r="K73" s="116">
        <v>57.142857142857146</v>
      </c>
    </row>
    <row r="74" spans="1:11" ht="14.1" customHeight="1" x14ac:dyDescent="0.2">
      <c r="A74" s="306" t="s">
        <v>311</v>
      </c>
      <c r="B74" s="307" t="s">
        <v>312</v>
      </c>
      <c r="C74" s="308"/>
      <c r="D74" s="113">
        <v>0.12476606363069245</v>
      </c>
      <c r="E74" s="115">
        <v>4</v>
      </c>
      <c r="F74" s="114" t="s">
        <v>513</v>
      </c>
      <c r="G74" s="114">
        <v>5</v>
      </c>
      <c r="H74" s="114">
        <v>3</v>
      </c>
      <c r="I74" s="140">
        <v>5</v>
      </c>
      <c r="J74" s="115">
        <v>-1</v>
      </c>
      <c r="K74" s="116">
        <v>-20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0.15595757953836556</v>
      </c>
      <c r="E76" s="115">
        <v>5</v>
      </c>
      <c r="F76" s="114">
        <v>11</v>
      </c>
      <c r="G76" s="114">
        <v>7</v>
      </c>
      <c r="H76" s="114">
        <v>4</v>
      </c>
      <c r="I76" s="140">
        <v>8</v>
      </c>
      <c r="J76" s="115">
        <v>-3</v>
      </c>
      <c r="K76" s="116">
        <v>-37.5</v>
      </c>
    </row>
    <row r="77" spans="1:11" ht="14.1" customHeight="1" x14ac:dyDescent="0.2">
      <c r="A77" s="306">
        <v>92</v>
      </c>
      <c r="B77" s="307" t="s">
        <v>316</v>
      </c>
      <c r="C77" s="308"/>
      <c r="D77" s="113">
        <v>0.93574547723019341</v>
      </c>
      <c r="E77" s="115">
        <v>30</v>
      </c>
      <c r="F77" s="114">
        <v>34</v>
      </c>
      <c r="G77" s="114">
        <v>40</v>
      </c>
      <c r="H77" s="114">
        <v>33</v>
      </c>
      <c r="I77" s="140">
        <v>28</v>
      </c>
      <c r="J77" s="115">
        <v>2</v>
      </c>
      <c r="K77" s="116">
        <v>7.1428571428571432</v>
      </c>
    </row>
    <row r="78" spans="1:11" ht="14.1" customHeight="1" x14ac:dyDescent="0.2">
      <c r="A78" s="306">
        <v>93</v>
      </c>
      <c r="B78" s="307" t="s">
        <v>317</v>
      </c>
      <c r="C78" s="308"/>
      <c r="D78" s="113">
        <v>0</v>
      </c>
      <c r="E78" s="115">
        <v>0</v>
      </c>
      <c r="F78" s="114">
        <v>0</v>
      </c>
      <c r="G78" s="114" t="s">
        <v>513</v>
      </c>
      <c r="H78" s="114" t="s">
        <v>513</v>
      </c>
      <c r="I78" s="140">
        <v>4</v>
      </c>
      <c r="J78" s="115">
        <v>-4</v>
      </c>
      <c r="K78" s="116">
        <v>-100</v>
      </c>
    </row>
    <row r="79" spans="1:11" ht="14.1" customHeight="1" x14ac:dyDescent="0.2">
      <c r="A79" s="306">
        <v>94</v>
      </c>
      <c r="B79" s="307" t="s">
        <v>318</v>
      </c>
      <c r="C79" s="308"/>
      <c r="D79" s="113">
        <v>0.18714909544603867</v>
      </c>
      <c r="E79" s="115">
        <v>6</v>
      </c>
      <c r="F79" s="114">
        <v>9</v>
      </c>
      <c r="G79" s="114">
        <v>8</v>
      </c>
      <c r="H79" s="114">
        <v>5</v>
      </c>
      <c r="I79" s="140">
        <v>15</v>
      </c>
      <c r="J79" s="115">
        <v>-9</v>
      </c>
      <c r="K79" s="116">
        <v>-60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9.3574547723019333E-2</v>
      </c>
      <c r="E81" s="143">
        <v>3</v>
      </c>
      <c r="F81" s="144" t="s">
        <v>513</v>
      </c>
      <c r="G81" s="144">
        <v>9</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3440</v>
      </c>
      <c r="E11" s="114">
        <v>3306</v>
      </c>
      <c r="F11" s="114">
        <v>4434</v>
      </c>
      <c r="G11" s="114">
        <v>2877</v>
      </c>
      <c r="H11" s="140">
        <v>3512</v>
      </c>
      <c r="I11" s="115">
        <v>-72</v>
      </c>
      <c r="J11" s="116">
        <v>-2.0501138952164011</v>
      </c>
    </row>
    <row r="12" spans="1:15" s="110" customFormat="1" ht="24.95" customHeight="1" x14ac:dyDescent="0.2">
      <c r="A12" s="193" t="s">
        <v>132</v>
      </c>
      <c r="B12" s="194" t="s">
        <v>133</v>
      </c>
      <c r="C12" s="113">
        <v>2.441860465116279</v>
      </c>
      <c r="D12" s="115">
        <v>84</v>
      </c>
      <c r="E12" s="114">
        <v>235</v>
      </c>
      <c r="F12" s="114">
        <v>137</v>
      </c>
      <c r="G12" s="114">
        <v>119</v>
      </c>
      <c r="H12" s="140">
        <v>84</v>
      </c>
      <c r="I12" s="115">
        <v>0</v>
      </c>
      <c r="J12" s="116">
        <v>0</v>
      </c>
    </row>
    <row r="13" spans="1:15" s="110" customFormat="1" ht="24.95" customHeight="1" x14ac:dyDescent="0.2">
      <c r="A13" s="193" t="s">
        <v>134</v>
      </c>
      <c r="B13" s="199" t="s">
        <v>214</v>
      </c>
      <c r="C13" s="113">
        <v>0.90116279069767447</v>
      </c>
      <c r="D13" s="115">
        <v>31</v>
      </c>
      <c r="E13" s="114">
        <v>17</v>
      </c>
      <c r="F13" s="114">
        <v>26</v>
      </c>
      <c r="G13" s="114">
        <v>26</v>
      </c>
      <c r="H13" s="140">
        <v>30</v>
      </c>
      <c r="I13" s="115">
        <v>1</v>
      </c>
      <c r="J13" s="116">
        <v>3.3333333333333335</v>
      </c>
    </row>
    <row r="14" spans="1:15" s="287" customFormat="1" ht="24.95" customHeight="1" x14ac:dyDescent="0.2">
      <c r="A14" s="193" t="s">
        <v>215</v>
      </c>
      <c r="B14" s="199" t="s">
        <v>137</v>
      </c>
      <c r="C14" s="113">
        <v>30.029069767441861</v>
      </c>
      <c r="D14" s="115">
        <v>1033</v>
      </c>
      <c r="E14" s="114">
        <v>930</v>
      </c>
      <c r="F14" s="114">
        <v>1447</v>
      </c>
      <c r="G14" s="114">
        <v>822</v>
      </c>
      <c r="H14" s="140">
        <v>1076</v>
      </c>
      <c r="I14" s="115">
        <v>-43</v>
      </c>
      <c r="J14" s="116">
        <v>-3.996282527881041</v>
      </c>
      <c r="K14" s="110"/>
      <c r="L14" s="110"/>
      <c r="M14" s="110"/>
      <c r="N14" s="110"/>
      <c r="O14" s="110"/>
    </row>
    <row r="15" spans="1:15" s="110" customFormat="1" ht="24.95" customHeight="1" x14ac:dyDescent="0.2">
      <c r="A15" s="193" t="s">
        <v>216</v>
      </c>
      <c r="B15" s="199" t="s">
        <v>217</v>
      </c>
      <c r="C15" s="113">
        <v>2.7034883720930232</v>
      </c>
      <c r="D15" s="115">
        <v>93</v>
      </c>
      <c r="E15" s="114">
        <v>120</v>
      </c>
      <c r="F15" s="114">
        <v>109</v>
      </c>
      <c r="G15" s="114">
        <v>81</v>
      </c>
      <c r="H15" s="140">
        <v>91</v>
      </c>
      <c r="I15" s="115">
        <v>2</v>
      </c>
      <c r="J15" s="116">
        <v>2.197802197802198</v>
      </c>
    </row>
    <row r="16" spans="1:15" s="287" customFormat="1" ht="24.95" customHeight="1" x14ac:dyDescent="0.2">
      <c r="A16" s="193" t="s">
        <v>218</v>
      </c>
      <c r="B16" s="199" t="s">
        <v>141</v>
      </c>
      <c r="C16" s="113">
        <v>24.186046511627907</v>
      </c>
      <c r="D16" s="115">
        <v>832</v>
      </c>
      <c r="E16" s="114">
        <v>721</v>
      </c>
      <c r="F16" s="114">
        <v>1139</v>
      </c>
      <c r="G16" s="114">
        <v>591</v>
      </c>
      <c r="H16" s="140">
        <v>860</v>
      </c>
      <c r="I16" s="115">
        <v>-28</v>
      </c>
      <c r="J16" s="116">
        <v>-3.2558139534883721</v>
      </c>
      <c r="K16" s="110"/>
      <c r="L16" s="110"/>
      <c r="M16" s="110"/>
      <c r="N16" s="110"/>
      <c r="O16" s="110"/>
    </row>
    <row r="17" spans="1:15" s="110" customFormat="1" ht="24.95" customHeight="1" x14ac:dyDescent="0.2">
      <c r="A17" s="193" t="s">
        <v>142</v>
      </c>
      <c r="B17" s="199" t="s">
        <v>220</v>
      </c>
      <c r="C17" s="113">
        <v>3.13953488372093</v>
      </c>
      <c r="D17" s="115">
        <v>108</v>
      </c>
      <c r="E17" s="114">
        <v>89</v>
      </c>
      <c r="F17" s="114">
        <v>199</v>
      </c>
      <c r="G17" s="114">
        <v>150</v>
      </c>
      <c r="H17" s="140">
        <v>125</v>
      </c>
      <c r="I17" s="115">
        <v>-17</v>
      </c>
      <c r="J17" s="116">
        <v>-13.6</v>
      </c>
    </row>
    <row r="18" spans="1:15" s="287" customFormat="1" ht="24.95" customHeight="1" x14ac:dyDescent="0.2">
      <c r="A18" s="201" t="s">
        <v>144</v>
      </c>
      <c r="B18" s="202" t="s">
        <v>145</v>
      </c>
      <c r="C18" s="113">
        <v>4.8255813953488369</v>
      </c>
      <c r="D18" s="115">
        <v>166</v>
      </c>
      <c r="E18" s="114">
        <v>149</v>
      </c>
      <c r="F18" s="114">
        <v>197</v>
      </c>
      <c r="G18" s="114">
        <v>132</v>
      </c>
      <c r="H18" s="140">
        <v>202</v>
      </c>
      <c r="I18" s="115">
        <v>-36</v>
      </c>
      <c r="J18" s="116">
        <v>-17.821782178217823</v>
      </c>
      <c r="K18" s="110"/>
      <c r="L18" s="110"/>
      <c r="M18" s="110"/>
      <c r="N18" s="110"/>
      <c r="O18" s="110"/>
    </row>
    <row r="19" spans="1:15" s="110" customFormat="1" ht="24.95" customHeight="1" x14ac:dyDescent="0.2">
      <c r="A19" s="193" t="s">
        <v>146</v>
      </c>
      <c r="B19" s="199" t="s">
        <v>147</v>
      </c>
      <c r="C19" s="113">
        <v>19.622093023255815</v>
      </c>
      <c r="D19" s="115">
        <v>675</v>
      </c>
      <c r="E19" s="114">
        <v>640</v>
      </c>
      <c r="F19" s="114">
        <v>874</v>
      </c>
      <c r="G19" s="114">
        <v>589</v>
      </c>
      <c r="H19" s="140">
        <v>727</v>
      </c>
      <c r="I19" s="115">
        <v>-52</v>
      </c>
      <c r="J19" s="116">
        <v>-7.1526822558459422</v>
      </c>
    </row>
    <row r="20" spans="1:15" s="287" customFormat="1" ht="24.95" customHeight="1" x14ac:dyDescent="0.2">
      <c r="A20" s="193" t="s">
        <v>148</v>
      </c>
      <c r="B20" s="199" t="s">
        <v>149</v>
      </c>
      <c r="C20" s="113">
        <v>8.1686046511627914</v>
      </c>
      <c r="D20" s="115">
        <v>281</v>
      </c>
      <c r="E20" s="114">
        <v>218</v>
      </c>
      <c r="F20" s="114">
        <v>264</v>
      </c>
      <c r="G20" s="114">
        <v>205</v>
      </c>
      <c r="H20" s="140">
        <v>231</v>
      </c>
      <c r="I20" s="115">
        <v>50</v>
      </c>
      <c r="J20" s="116">
        <v>21.645021645021647</v>
      </c>
      <c r="K20" s="110"/>
      <c r="L20" s="110"/>
      <c r="M20" s="110"/>
      <c r="N20" s="110"/>
      <c r="O20" s="110"/>
    </row>
    <row r="21" spans="1:15" s="110" customFormat="1" ht="24.95" customHeight="1" x14ac:dyDescent="0.2">
      <c r="A21" s="201" t="s">
        <v>150</v>
      </c>
      <c r="B21" s="202" t="s">
        <v>151</v>
      </c>
      <c r="C21" s="113">
        <v>4.3895348837209305</v>
      </c>
      <c r="D21" s="115">
        <v>151</v>
      </c>
      <c r="E21" s="114">
        <v>160</v>
      </c>
      <c r="F21" s="114">
        <v>226</v>
      </c>
      <c r="G21" s="114">
        <v>156</v>
      </c>
      <c r="H21" s="140">
        <v>160</v>
      </c>
      <c r="I21" s="115">
        <v>-9</v>
      </c>
      <c r="J21" s="116">
        <v>-5.625</v>
      </c>
    </row>
    <row r="22" spans="1:15" s="110" customFormat="1" ht="24.95" customHeight="1" x14ac:dyDescent="0.2">
      <c r="A22" s="201" t="s">
        <v>152</v>
      </c>
      <c r="B22" s="199" t="s">
        <v>153</v>
      </c>
      <c r="C22" s="113">
        <v>0.43604651162790697</v>
      </c>
      <c r="D22" s="115">
        <v>15</v>
      </c>
      <c r="E22" s="114">
        <v>13</v>
      </c>
      <c r="F22" s="114">
        <v>20</v>
      </c>
      <c r="G22" s="114">
        <v>20</v>
      </c>
      <c r="H22" s="140">
        <v>16</v>
      </c>
      <c r="I22" s="115">
        <v>-1</v>
      </c>
      <c r="J22" s="116">
        <v>-6.25</v>
      </c>
    </row>
    <row r="23" spans="1:15" s="110" customFormat="1" ht="24.95" customHeight="1" x14ac:dyDescent="0.2">
      <c r="A23" s="193" t="s">
        <v>154</v>
      </c>
      <c r="B23" s="199" t="s">
        <v>155</v>
      </c>
      <c r="C23" s="113">
        <v>1.6569767441860466</v>
      </c>
      <c r="D23" s="115">
        <v>57</v>
      </c>
      <c r="E23" s="114">
        <v>107</v>
      </c>
      <c r="F23" s="114">
        <v>52</v>
      </c>
      <c r="G23" s="114">
        <v>28</v>
      </c>
      <c r="H23" s="140">
        <v>50</v>
      </c>
      <c r="I23" s="115">
        <v>7</v>
      </c>
      <c r="J23" s="116">
        <v>14</v>
      </c>
    </row>
    <row r="24" spans="1:15" s="110" customFormat="1" ht="24.95" customHeight="1" x14ac:dyDescent="0.2">
      <c r="A24" s="193" t="s">
        <v>156</v>
      </c>
      <c r="B24" s="199" t="s">
        <v>221</v>
      </c>
      <c r="C24" s="113">
        <v>2.9651162790697674</v>
      </c>
      <c r="D24" s="115">
        <v>102</v>
      </c>
      <c r="E24" s="114">
        <v>79</v>
      </c>
      <c r="F24" s="114">
        <v>107</v>
      </c>
      <c r="G24" s="114">
        <v>125</v>
      </c>
      <c r="H24" s="140">
        <v>112</v>
      </c>
      <c r="I24" s="115">
        <v>-10</v>
      </c>
      <c r="J24" s="116">
        <v>-8.9285714285714288</v>
      </c>
    </row>
    <row r="25" spans="1:15" s="110" customFormat="1" ht="24.95" customHeight="1" x14ac:dyDescent="0.2">
      <c r="A25" s="193" t="s">
        <v>222</v>
      </c>
      <c r="B25" s="204" t="s">
        <v>159</v>
      </c>
      <c r="C25" s="113">
        <v>4.0697674418604652</v>
      </c>
      <c r="D25" s="115">
        <v>140</v>
      </c>
      <c r="E25" s="114">
        <v>92</v>
      </c>
      <c r="F25" s="114">
        <v>117</v>
      </c>
      <c r="G25" s="114">
        <v>85</v>
      </c>
      <c r="H25" s="140">
        <v>113</v>
      </c>
      <c r="I25" s="115">
        <v>27</v>
      </c>
      <c r="J25" s="116">
        <v>23.893805309734514</v>
      </c>
    </row>
    <row r="26" spans="1:15" s="110" customFormat="1" ht="24.95" customHeight="1" x14ac:dyDescent="0.2">
      <c r="A26" s="201">
        <v>782.78300000000002</v>
      </c>
      <c r="B26" s="203" t="s">
        <v>160</v>
      </c>
      <c r="C26" s="113">
        <v>7.4709302325581399</v>
      </c>
      <c r="D26" s="115">
        <v>257</v>
      </c>
      <c r="E26" s="114">
        <v>243</v>
      </c>
      <c r="F26" s="114">
        <v>305</v>
      </c>
      <c r="G26" s="114">
        <v>213</v>
      </c>
      <c r="H26" s="140">
        <v>277</v>
      </c>
      <c r="I26" s="115">
        <v>-20</v>
      </c>
      <c r="J26" s="116">
        <v>-7.2202166064981945</v>
      </c>
    </row>
    <row r="27" spans="1:15" s="110" customFormat="1" ht="24.95" customHeight="1" x14ac:dyDescent="0.2">
      <c r="A27" s="193" t="s">
        <v>161</v>
      </c>
      <c r="B27" s="199" t="s">
        <v>162</v>
      </c>
      <c r="C27" s="113">
        <v>2.2965116279069768</v>
      </c>
      <c r="D27" s="115">
        <v>79</v>
      </c>
      <c r="E27" s="114">
        <v>58</v>
      </c>
      <c r="F27" s="114">
        <v>114</v>
      </c>
      <c r="G27" s="114">
        <v>57</v>
      </c>
      <c r="H27" s="140">
        <v>85</v>
      </c>
      <c r="I27" s="115">
        <v>-6</v>
      </c>
      <c r="J27" s="116">
        <v>-7.0588235294117645</v>
      </c>
    </row>
    <row r="28" spans="1:15" s="110" customFormat="1" ht="24.95" customHeight="1" x14ac:dyDescent="0.2">
      <c r="A28" s="193" t="s">
        <v>163</v>
      </c>
      <c r="B28" s="199" t="s">
        <v>164</v>
      </c>
      <c r="C28" s="113">
        <v>1.308139534883721</v>
      </c>
      <c r="D28" s="115">
        <v>45</v>
      </c>
      <c r="E28" s="114">
        <v>37</v>
      </c>
      <c r="F28" s="114">
        <v>96</v>
      </c>
      <c r="G28" s="114">
        <v>39</v>
      </c>
      <c r="H28" s="140">
        <v>37</v>
      </c>
      <c r="I28" s="115">
        <v>8</v>
      </c>
      <c r="J28" s="116">
        <v>21.621621621621621</v>
      </c>
    </row>
    <row r="29" spans="1:15" s="110" customFormat="1" ht="24.95" customHeight="1" x14ac:dyDescent="0.2">
      <c r="A29" s="193">
        <v>86</v>
      </c>
      <c r="B29" s="199" t="s">
        <v>165</v>
      </c>
      <c r="C29" s="113">
        <v>3.2848837209302326</v>
      </c>
      <c r="D29" s="115">
        <v>113</v>
      </c>
      <c r="E29" s="114">
        <v>114</v>
      </c>
      <c r="F29" s="114">
        <v>128</v>
      </c>
      <c r="G29" s="114">
        <v>91</v>
      </c>
      <c r="H29" s="140">
        <v>95</v>
      </c>
      <c r="I29" s="115">
        <v>18</v>
      </c>
      <c r="J29" s="116">
        <v>18.94736842105263</v>
      </c>
    </row>
    <row r="30" spans="1:15" s="110" customFormat="1" ht="24.95" customHeight="1" x14ac:dyDescent="0.2">
      <c r="A30" s="193">
        <v>87.88</v>
      </c>
      <c r="B30" s="204" t="s">
        <v>166</v>
      </c>
      <c r="C30" s="113">
        <v>4.0116279069767442</v>
      </c>
      <c r="D30" s="115">
        <v>138</v>
      </c>
      <c r="E30" s="114">
        <v>150</v>
      </c>
      <c r="F30" s="114">
        <v>249</v>
      </c>
      <c r="G30" s="114">
        <v>114</v>
      </c>
      <c r="H30" s="140">
        <v>151</v>
      </c>
      <c r="I30" s="115">
        <v>-13</v>
      </c>
      <c r="J30" s="116">
        <v>-8.6092715231788084</v>
      </c>
    </row>
    <row r="31" spans="1:15" s="110" customFormat="1" ht="24.95" customHeight="1" x14ac:dyDescent="0.2">
      <c r="A31" s="193" t="s">
        <v>167</v>
      </c>
      <c r="B31" s="199" t="s">
        <v>168</v>
      </c>
      <c r="C31" s="113">
        <v>2.1220930232558142</v>
      </c>
      <c r="D31" s="115">
        <v>73</v>
      </c>
      <c r="E31" s="114">
        <v>64</v>
      </c>
      <c r="F31" s="114">
        <v>75</v>
      </c>
      <c r="G31" s="114">
        <v>56</v>
      </c>
      <c r="H31" s="140">
        <v>66</v>
      </c>
      <c r="I31" s="115">
        <v>7</v>
      </c>
      <c r="J31" s="116">
        <v>10.606060606060606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2.441860465116279</v>
      </c>
      <c r="D34" s="115">
        <v>84</v>
      </c>
      <c r="E34" s="114">
        <v>235</v>
      </c>
      <c r="F34" s="114">
        <v>137</v>
      </c>
      <c r="G34" s="114">
        <v>119</v>
      </c>
      <c r="H34" s="140">
        <v>84</v>
      </c>
      <c r="I34" s="115">
        <v>0</v>
      </c>
      <c r="J34" s="116">
        <v>0</v>
      </c>
    </row>
    <row r="35" spans="1:10" s="110" customFormat="1" ht="24.95" customHeight="1" x14ac:dyDescent="0.2">
      <c r="A35" s="292" t="s">
        <v>171</v>
      </c>
      <c r="B35" s="293" t="s">
        <v>172</v>
      </c>
      <c r="C35" s="113">
        <v>35.755813953488371</v>
      </c>
      <c r="D35" s="115">
        <v>1230</v>
      </c>
      <c r="E35" s="114">
        <v>1096</v>
      </c>
      <c r="F35" s="114">
        <v>1670</v>
      </c>
      <c r="G35" s="114">
        <v>980</v>
      </c>
      <c r="H35" s="140">
        <v>1308</v>
      </c>
      <c r="I35" s="115">
        <v>-78</v>
      </c>
      <c r="J35" s="116">
        <v>-5.9633027522935782</v>
      </c>
    </row>
    <row r="36" spans="1:10" s="110" customFormat="1" ht="24.95" customHeight="1" x14ac:dyDescent="0.2">
      <c r="A36" s="294" t="s">
        <v>173</v>
      </c>
      <c r="B36" s="295" t="s">
        <v>174</v>
      </c>
      <c r="C36" s="125">
        <v>61.802325581395351</v>
      </c>
      <c r="D36" s="143">
        <v>2126</v>
      </c>
      <c r="E36" s="144">
        <v>1975</v>
      </c>
      <c r="F36" s="144">
        <v>2627</v>
      </c>
      <c r="G36" s="144">
        <v>1778</v>
      </c>
      <c r="H36" s="145">
        <v>2120</v>
      </c>
      <c r="I36" s="143">
        <v>6</v>
      </c>
      <c r="J36" s="146">
        <v>0.28301886792452829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3440</v>
      </c>
      <c r="F11" s="264">
        <v>3306</v>
      </c>
      <c r="G11" s="264">
        <v>4434</v>
      </c>
      <c r="H11" s="264">
        <v>2877</v>
      </c>
      <c r="I11" s="265">
        <v>3512</v>
      </c>
      <c r="J11" s="263">
        <v>-72</v>
      </c>
      <c r="K11" s="266">
        <v>-2.0501138952164011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23.255813953488371</v>
      </c>
      <c r="E13" s="115">
        <v>800</v>
      </c>
      <c r="F13" s="114">
        <v>963</v>
      </c>
      <c r="G13" s="114">
        <v>1327</v>
      </c>
      <c r="H13" s="114">
        <v>841</v>
      </c>
      <c r="I13" s="140">
        <v>853</v>
      </c>
      <c r="J13" s="115">
        <v>-53</v>
      </c>
      <c r="K13" s="116">
        <v>-6.2133645955451344</v>
      </c>
    </row>
    <row r="14" spans="1:17" ht="15.95" customHeight="1" x14ac:dyDescent="0.2">
      <c r="A14" s="306" t="s">
        <v>230</v>
      </c>
      <c r="B14" s="307"/>
      <c r="C14" s="308"/>
      <c r="D14" s="113">
        <v>58.691860465116278</v>
      </c>
      <c r="E14" s="115">
        <v>2019</v>
      </c>
      <c r="F14" s="114">
        <v>1689</v>
      </c>
      <c r="G14" s="114">
        <v>2411</v>
      </c>
      <c r="H14" s="114">
        <v>1463</v>
      </c>
      <c r="I14" s="140">
        <v>2037</v>
      </c>
      <c r="J14" s="115">
        <v>-18</v>
      </c>
      <c r="K14" s="116">
        <v>-0.88365243004418259</v>
      </c>
    </row>
    <row r="15" spans="1:17" ht="15.95" customHeight="1" x14ac:dyDescent="0.2">
      <c r="A15" s="306" t="s">
        <v>231</v>
      </c>
      <c r="B15" s="307"/>
      <c r="C15" s="308"/>
      <c r="D15" s="113">
        <v>11.598837209302326</v>
      </c>
      <c r="E15" s="115">
        <v>399</v>
      </c>
      <c r="F15" s="114">
        <v>411</v>
      </c>
      <c r="G15" s="114">
        <v>423</v>
      </c>
      <c r="H15" s="114">
        <v>383</v>
      </c>
      <c r="I15" s="140">
        <v>382</v>
      </c>
      <c r="J15" s="115">
        <v>17</v>
      </c>
      <c r="K15" s="116">
        <v>4.4502617801047117</v>
      </c>
    </row>
    <row r="16" spans="1:17" ht="15.95" customHeight="1" x14ac:dyDescent="0.2">
      <c r="A16" s="306" t="s">
        <v>232</v>
      </c>
      <c r="B16" s="307"/>
      <c r="C16" s="308"/>
      <c r="D16" s="113">
        <v>6.4244186046511631</v>
      </c>
      <c r="E16" s="115">
        <v>221</v>
      </c>
      <c r="F16" s="114">
        <v>242</v>
      </c>
      <c r="G16" s="114">
        <v>269</v>
      </c>
      <c r="H16" s="114">
        <v>185</v>
      </c>
      <c r="I16" s="140">
        <v>235</v>
      </c>
      <c r="J16" s="115">
        <v>-14</v>
      </c>
      <c r="K16" s="116">
        <v>-5.957446808510638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2.3255813953488373</v>
      </c>
      <c r="E18" s="115">
        <v>80</v>
      </c>
      <c r="F18" s="114">
        <v>221</v>
      </c>
      <c r="G18" s="114">
        <v>128</v>
      </c>
      <c r="H18" s="114">
        <v>111</v>
      </c>
      <c r="I18" s="140">
        <v>75</v>
      </c>
      <c r="J18" s="115">
        <v>5</v>
      </c>
      <c r="K18" s="116">
        <v>6.666666666666667</v>
      </c>
    </row>
    <row r="19" spans="1:11" ht="14.1" customHeight="1" x14ac:dyDescent="0.2">
      <c r="A19" s="306" t="s">
        <v>235</v>
      </c>
      <c r="B19" s="307" t="s">
        <v>236</v>
      </c>
      <c r="C19" s="308"/>
      <c r="D19" s="113">
        <v>1.5406976744186047</v>
      </c>
      <c r="E19" s="115">
        <v>53</v>
      </c>
      <c r="F19" s="114">
        <v>162</v>
      </c>
      <c r="G19" s="114">
        <v>89</v>
      </c>
      <c r="H19" s="114">
        <v>63</v>
      </c>
      <c r="I19" s="140">
        <v>52</v>
      </c>
      <c r="J19" s="115">
        <v>1</v>
      </c>
      <c r="K19" s="116">
        <v>1.9230769230769231</v>
      </c>
    </row>
    <row r="20" spans="1:11" ht="14.1" customHeight="1" x14ac:dyDescent="0.2">
      <c r="A20" s="306">
        <v>12</v>
      </c>
      <c r="B20" s="307" t="s">
        <v>237</v>
      </c>
      <c r="C20" s="308"/>
      <c r="D20" s="113">
        <v>0.4941860465116279</v>
      </c>
      <c r="E20" s="115">
        <v>17</v>
      </c>
      <c r="F20" s="114">
        <v>22</v>
      </c>
      <c r="G20" s="114">
        <v>32</v>
      </c>
      <c r="H20" s="114">
        <v>21</v>
      </c>
      <c r="I20" s="140">
        <v>20</v>
      </c>
      <c r="J20" s="115">
        <v>-3</v>
      </c>
      <c r="K20" s="116">
        <v>-15</v>
      </c>
    </row>
    <row r="21" spans="1:11" ht="14.1" customHeight="1" x14ac:dyDescent="0.2">
      <c r="A21" s="306">
        <v>21</v>
      </c>
      <c r="B21" s="307" t="s">
        <v>238</v>
      </c>
      <c r="C21" s="308"/>
      <c r="D21" s="113">
        <v>0.14534883720930233</v>
      </c>
      <c r="E21" s="115">
        <v>5</v>
      </c>
      <c r="F21" s="114">
        <v>3</v>
      </c>
      <c r="G21" s="114">
        <v>5</v>
      </c>
      <c r="H21" s="114" t="s">
        <v>513</v>
      </c>
      <c r="I21" s="140">
        <v>6</v>
      </c>
      <c r="J21" s="115">
        <v>-1</v>
      </c>
      <c r="K21" s="116">
        <v>-16.666666666666668</v>
      </c>
    </row>
    <row r="22" spans="1:11" ht="14.1" customHeight="1" x14ac:dyDescent="0.2">
      <c r="A22" s="306">
        <v>22</v>
      </c>
      <c r="B22" s="307" t="s">
        <v>239</v>
      </c>
      <c r="C22" s="308"/>
      <c r="D22" s="113">
        <v>2.3837209302325579</v>
      </c>
      <c r="E22" s="115">
        <v>82</v>
      </c>
      <c r="F22" s="114">
        <v>70</v>
      </c>
      <c r="G22" s="114">
        <v>127</v>
      </c>
      <c r="H22" s="114">
        <v>76</v>
      </c>
      <c r="I22" s="140">
        <v>102</v>
      </c>
      <c r="J22" s="115">
        <v>-20</v>
      </c>
      <c r="K22" s="116">
        <v>-19.607843137254903</v>
      </c>
    </row>
    <row r="23" spans="1:11" ht="14.1" customHeight="1" x14ac:dyDescent="0.2">
      <c r="A23" s="306">
        <v>23</v>
      </c>
      <c r="B23" s="307" t="s">
        <v>240</v>
      </c>
      <c r="C23" s="308"/>
      <c r="D23" s="113">
        <v>0.43604651162790697</v>
      </c>
      <c r="E23" s="115">
        <v>15</v>
      </c>
      <c r="F23" s="114">
        <v>9</v>
      </c>
      <c r="G23" s="114">
        <v>43</v>
      </c>
      <c r="H23" s="114">
        <v>28</v>
      </c>
      <c r="I23" s="140">
        <v>16</v>
      </c>
      <c r="J23" s="115">
        <v>-1</v>
      </c>
      <c r="K23" s="116">
        <v>-6.25</v>
      </c>
    </row>
    <row r="24" spans="1:11" ht="14.1" customHeight="1" x14ac:dyDescent="0.2">
      <c r="A24" s="306">
        <v>24</v>
      </c>
      <c r="B24" s="307" t="s">
        <v>241</v>
      </c>
      <c r="C24" s="308"/>
      <c r="D24" s="113">
        <v>7.0348837209302326</v>
      </c>
      <c r="E24" s="115">
        <v>242</v>
      </c>
      <c r="F24" s="114">
        <v>186</v>
      </c>
      <c r="G24" s="114">
        <v>236</v>
      </c>
      <c r="H24" s="114">
        <v>198</v>
      </c>
      <c r="I24" s="140">
        <v>275</v>
      </c>
      <c r="J24" s="115">
        <v>-33</v>
      </c>
      <c r="K24" s="116">
        <v>-12</v>
      </c>
    </row>
    <row r="25" spans="1:11" ht="14.1" customHeight="1" x14ac:dyDescent="0.2">
      <c r="A25" s="306">
        <v>25</v>
      </c>
      <c r="B25" s="307" t="s">
        <v>242</v>
      </c>
      <c r="C25" s="308"/>
      <c r="D25" s="113">
        <v>10.348837209302326</v>
      </c>
      <c r="E25" s="115">
        <v>356</v>
      </c>
      <c r="F25" s="114">
        <v>264</v>
      </c>
      <c r="G25" s="114">
        <v>410</v>
      </c>
      <c r="H25" s="114">
        <v>245</v>
      </c>
      <c r="I25" s="140">
        <v>347</v>
      </c>
      <c r="J25" s="115">
        <v>9</v>
      </c>
      <c r="K25" s="116">
        <v>2.5936599423631126</v>
      </c>
    </row>
    <row r="26" spans="1:11" ht="14.1" customHeight="1" x14ac:dyDescent="0.2">
      <c r="A26" s="306">
        <v>26</v>
      </c>
      <c r="B26" s="307" t="s">
        <v>243</v>
      </c>
      <c r="C26" s="308"/>
      <c r="D26" s="113">
        <v>5.1453488372093021</v>
      </c>
      <c r="E26" s="115">
        <v>177</v>
      </c>
      <c r="F26" s="114">
        <v>182</v>
      </c>
      <c r="G26" s="114">
        <v>281</v>
      </c>
      <c r="H26" s="114">
        <v>139</v>
      </c>
      <c r="I26" s="140">
        <v>176</v>
      </c>
      <c r="J26" s="115">
        <v>1</v>
      </c>
      <c r="K26" s="116">
        <v>0.56818181818181823</v>
      </c>
    </row>
    <row r="27" spans="1:11" ht="14.1" customHeight="1" x14ac:dyDescent="0.2">
      <c r="A27" s="306">
        <v>27</v>
      </c>
      <c r="B27" s="307" t="s">
        <v>244</v>
      </c>
      <c r="C27" s="308"/>
      <c r="D27" s="113">
        <v>2.5872093023255816</v>
      </c>
      <c r="E27" s="115">
        <v>89</v>
      </c>
      <c r="F27" s="114">
        <v>103</v>
      </c>
      <c r="G27" s="114">
        <v>107</v>
      </c>
      <c r="H27" s="114">
        <v>88</v>
      </c>
      <c r="I27" s="140">
        <v>112</v>
      </c>
      <c r="J27" s="115">
        <v>-23</v>
      </c>
      <c r="K27" s="116">
        <v>-20.535714285714285</v>
      </c>
    </row>
    <row r="28" spans="1:11" ht="14.1" customHeight="1" x14ac:dyDescent="0.2">
      <c r="A28" s="306">
        <v>28</v>
      </c>
      <c r="B28" s="307" t="s">
        <v>245</v>
      </c>
      <c r="C28" s="308"/>
      <c r="D28" s="113">
        <v>0.1744186046511628</v>
      </c>
      <c r="E28" s="115">
        <v>6</v>
      </c>
      <c r="F28" s="114" t="s">
        <v>513</v>
      </c>
      <c r="G28" s="114">
        <v>4</v>
      </c>
      <c r="H28" s="114">
        <v>6</v>
      </c>
      <c r="I28" s="140">
        <v>4</v>
      </c>
      <c r="J28" s="115">
        <v>2</v>
      </c>
      <c r="K28" s="116">
        <v>50</v>
      </c>
    </row>
    <row r="29" spans="1:11" ht="14.1" customHeight="1" x14ac:dyDescent="0.2">
      <c r="A29" s="306">
        <v>29</v>
      </c>
      <c r="B29" s="307" t="s">
        <v>246</v>
      </c>
      <c r="C29" s="308"/>
      <c r="D29" s="113">
        <v>2.558139534883721</v>
      </c>
      <c r="E29" s="115">
        <v>88</v>
      </c>
      <c r="F29" s="114">
        <v>105</v>
      </c>
      <c r="G29" s="114">
        <v>116</v>
      </c>
      <c r="H29" s="114">
        <v>111</v>
      </c>
      <c r="I29" s="140">
        <v>106</v>
      </c>
      <c r="J29" s="115">
        <v>-18</v>
      </c>
      <c r="K29" s="116">
        <v>-16.981132075471699</v>
      </c>
    </row>
    <row r="30" spans="1:11" ht="14.1" customHeight="1" x14ac:dyDescent="0.2">
      <c r="A30" s="306" t="s">
        <v>247</v>
      </c>
      <c r="B30" s="307" t="s">
        <v>248</v>
      </c>
      <c r="C30" s="308"/>
      <c r="D30" s="113">
        <v>0.52325581395348841</v>
      </c>
      <c r="E30" s="115">
        <v>18</v>
      </c>
      <c r="F30" s="114">
        <v>44</v>
      </c>
      <c r="G30" s="114">
        <v>27</v>
      </c>
      <c r="H30" s="114" t="s">
        <v>513</v>
      </c>
      <c r="I30" s="140">
        <v>31</v>
      </c>
      <c r="J30" s="115">
        <v>-13</v>
      </c>
      <c r="K30" s="116">
        <v>-41.935483870967744</v>
      </c>
    </row>
    <row r="31" spans="1:11" ht="14.1" customHeight="1" x14ac:dyDescent="0.2">
      <c r="A31" s="306" t="s">
        <v>249</v>
      </c>
      <c r="B31" s="307" t="s">
        <v>250</v>
      </c>
      <c r="C31" s="308"/>
      <c r="D31" s="113">
        <v>2.0348837209302326</v>
      </c>
      <c r="E31" s="115">
        <v>70</v>
      </c>
      <c r="F31" s="114">
        <v>61</v>
      </c>
      <c r="G31" s="114">
        <v>89</v>
      </c>
      <c r="H31" s="114">
        <v>74</v>
      </c>
      <c r="I31" s="140">
        <v>75</v>
      </c>
      <c r="J31" s="115">
        <v>-5</v>
      </c>
      <c r="K31" s="116">
        <v>-6.666666666666667</v>
      </c>
    </row>
    <row r="32" spans="1:11" ht="14.1" customHeight="1" x14ac:dyDescent="0.2">
      <c r="A32" s="306">
        <v>31</v>
      </c>
      <c r="B32" s="307" t="s">
        <v>251</v>
      </c>
      <c r="C32" s="308"/>
      <c r="D32" s="113">
        <v>0.43604651162790697</v>
      </c>
      <c r="E32" s="115">
        <v>15</v>
      </c>
      <c r="F32" s="114">
        <v>16</v>
      </c>
      <c r="G32" s="114">
        <v>23</v>
      </c>
      <c r="H32" s="114">
        <v>10</v>
      </c>
      <c r="I32" s="140">
        <v>23</v>
      </c>
      <c r="J32" s="115">
        <v>-8</v>
      </c>
      <c r="K32" s="116">
        <v>-34.782608695652172</v>
      </c>
    </row>
    <row r="33" spans="1:11" ht="14.1" customHeight="1" x14ac:dyDescent="0.2">
      <c r="A33" s="306">
        <v>32</v>
      </c>
      <c r="B33" s="307" t="s">
        <v>252</v>
      </c>
      <c r="C33" s="308"/>
      <c r="D33" s="113">
        <v>1.6279069767441861</v>
      </c>
      <c r="E33" s="115">
        <v>56</v>
      </c>
      <c r="F33" s="114">
        <v>58</v>
      </c>
      <c r="G33" s="114">
        <v>59</v>
      </c>
      <c r="H33" s="114">
        <v>54</v>
      </c>
      <c r="I33" s="140">
        <v>51</v>
      </c>
      <c r="J33" s="115">
        <v>5</v>
      </c>
      <c r="K33" s="116">
        <v>9.8039215686274517</v>
      </c>
    </row>
    <row r="34" spans="1:11" ht="14.1" customHeight="1" x14ac:dyDescent="0.2">
      <c r="A34" s="306">
        <v>33</v>
      </c>
      <c r="B34" s="307" t="s">
        <v>253</v>
      </c>
      <c r="C34" s="308"/>
      <c r="D34" s="113">
        <v>0.72674418604651159</v>
      </c>
      <c r="E34" s="115">
        <v>25</v>
      </c>
      <c r="F34" s="114">
        <v>32</v>
      </c>
      <c r="G34" s="114">
        <v>38</v>
      </c>
      <c r="H34" s="114">
        <v>21</v>
      </c>
      <c r="I34" s="140">
        <v>41</v>
      </c>
      <c r="J34" s="115">
        <v>-16</v>
      </c>
      <c r="K34" s="116">
        <v>-39.024390243902438</v>
      </c>
    </row>
    <row r="35" spans="1:11" ht="14.1" customHeight="1" x14ac:dyDescent="0.2">
      <c r="A35" s="306">
        <v>34</v>
      </c>
      <c r="B35" s="307" t="s">
        <v>254</v>
      </c>
      <c r="C35" s="308"/>
      <c r="D35" s="113">
        <v>1.4534883720930232</v>
      </c>
      <c r="E35" s="115">
        <v>50</v>
      </c>
      <c r="F35" s="114">
        <v>32</v>
      </c>
      <c r="G35" s="114">
        <v>45</v>
      </c>
      <c r="H35" s="114">
        <v>34</v>
      </c>
      <c r="I35" s="140">
        <v>50</v>
      </c>
      <c r="J35" s="115">
        <v>0</v>
      </c>
      <c r="K35" s="116">
        <v>0</v>
      </c>
    </row>
    <row r="36" spans="1:11" ht="14.1" customHeight="1" x14ac:dyDescent="0.2">
      <c r="A36" s="306">
        <v>41</v>
      </c>
      <c r="B36" s="307" t="s">
        <v>255</v>
      </c>
      <c r="C36" s="308"/>
      <c r="D36" s="113" t="s">
        <v>513</v>
      </c>
      <c r="E36" s="115" t="s">
        <v>513</v>
      </c>
      <c r="F36" s="114" t="s">
        <v>513</v>
      </c>
      <c r="G36" s="114">
        <v>9</v>
      </c>
      <c r="H36" s="114" t="s">
        <v>513</v>
      </c>
      <c r="I36" s="140" t="s">
        <v>513</v>
      </c>
      <c r="J36" s="115" t="s">
        <v>513</v>
      </c>
      <c r="K36" s="116" t="s">
        <v>513</v>
      </c>
    </row>
    <row r="37" spans="1:11" ht="14.1" customHeight="1" x14ac:dyDescent="0.2">
      <c r="A37" s="306">
        <v>42</v>
      </c>
      <c r="B37" s="307" t="s">
        <v>256</v>
      </c>
      <c r="C37" s="308"/>
      <c r="D37" s="113">
        <v>8.7209302325581398E-2</v>
      </c>
      <c r="E37" s="115">
        <v>3</v>
      </c>
      <c r="F37" s="114">
        <v>3</v>
      </c>
      <c r="G37" s="114">
        <v>3</v>
      </c>
      <c r="H37" s="114" t="s">
        <v>513</v>
      </c>
      <c r="I37" s="140">
        <v>5</v>
      </c>
      <c r="J37" s="115">
        <v>-2</v>
      </c>
      <c r="K37" s="116">
        <v>-40</v>
      </c>
    </row>
    <row r="38" spans="1:11" ht="14.1" customHeight="1" x14ac:dyDescent="0.2">
      <c r="A38" s="306">
        <v>43</v>
      </c>
      <c r="B38" s="307" t="s">
        <v>257</v>
      </c>
      <c r="C38" s="308"/>
      <c r="D38" s="113">
        <v>0.90116279069767447</v>
      </c>
      <c r="E38" s="115">
        <v>31</v>
      </c>
      <c r="F38" s="114">
        <v>23</v>
      </c>
      <c r="G38" s="114">
        <v>51</v>
      </c>
      <c r="H38" s="114">
        <v>24</v>
      </c>
      <c r="I38" s="140">
        <v>36</v>
      </c>
      <c r="J38" s="115">
        <v>-5</v>
      </c>
      <c r="K38" s="116">
        <v>-13.888888888888889</v>
      </c>
    </row>
    <row r="39" spans="1:11" ht="14.1" customHeight="1" x14ac:dyDescent="0.2">
      <c r="A39" s="306">
        <v>51</v>
      </c>
      <c r="B39" s="307" t="s">
        <v>258</v>
      </c>
      <c r="C39" s="308"/>
      <c r="D39" s="113">
        <v>9.4767441860465116</v>
      </c>
      <c r="E39" s="115">
        <v>326</v>
      </c>
      <c r="F39" s="114">
        <v>322</v>
      </c>
      <c r="G39" s="114">
        <v>633</v>
      </c>
      <c r="H39" s="114">
        <v>317</v>
      </c>
      <c r="I39" s="140">
        <v>334</v>
      </c>
      <c r="J39" s="115">
        <v>-8</v>
      </c>
      <c r="K39" s="116">
        <v>-2.3952095808383231</v>
      </c>
    </row>
    <row r="40" spans="1:11" ht="14.1" customHeight="1" x14ac:dyDescent="0.2">
      <c r="A40" s="306" t="s">
        <v>259</v>
      </c>
      <c r="B40" s="307" t="s">
        <v>260</v>
      </c>
      <c r="C40" s="308"/>
      <c r="D40" s="113">
        <v>9.1279069767441854</v>
      </c>
      <c r="E40" s="115">
        <v>314</v>
      </c>
      <c r="F40" s="114">
        <v>279</v>
      </c>
      <c r="G40" s="114">
        <v>592</v>
      </c>
      <c r="H40" s="114">
        <v>294</v>
      </c>
      <c r="I40" s="140">
        <v>318</v>
      </c>
      <c r="J40" s="115">
        <v>-4</v>
      </c>
      <c r="K40" s="116">
        <v>-1.2578616352201257</v>
      </c>
    </row>
    <row r="41" spans="1:11" ht="14.1" customHeight="1" x14ac:dyDescent="0.2">
      <c r="A41" s="306"/>
      <c r="B41" s="307" t="s">
        <v>261</v>
      </c>
      <c r="C41" s="308"/>
      <c r="D41" s="113">
        <v>7.8197674418604652</v>
      </c>
      <c r="E41" s="115">
        <v>269</v>
      </c>
      <c r="F41" s="114">
        <v>249</v>
      </c>
      <c r="G41" s="114">
        <v>564</v>
      </c>
      <c r="H41" s="114">
        <v>250</v>
      </c>
      <c r="I41" s="140">
        <v>269</v>
      </c>
      <c r="J41" s="115">
        <v>0</v>
      </c>
      <c r="K41" s="116">
        <v>0</v>
      </c>
    </row>
    <row r="42" spans="1:11" ht="14.1" customHeight="1" x14ac:dyDescent="0.2">
      <c r="A42" s="306">
        <v>52</v>
      </c>
      <c r="B42" s="307" t="s">
        <v>262</v>
      </c>
      <c r="C42" s="308"/>
      <c r="D42" s="113">
        <v>6.4825581395348841</v>
      </c>
      <c r="E42" s="115">
        <v>223</v>
      </c>
      <c r="F42" s="114">
        <v>172</v>
      </c>
      <c r="G42" s="114">
        <v>149</v>
      </c>
      <c r="H42" s="114">
        <v>146</v>
      </c>
      <c r="I42" s="140">
        <v>171</v>
      </c>
      <c r="J42" s="115">
        <v>52</v>
      </c>
      <c r="K42" s="116">
        <v>30.4093567251462</v>
      </c>
    </row>
    <row r="43" spans="1:11" ht="14.1" customHeight="1" x14ac:dyDescent="0.2">
      <c r="A43" s="306" t="s">
        <v>263</v>
      </c>
      <c r="B43" s="307" t="s">
        <v>264</v>
      </c>
      <c r="C43" s="308"/>
      <c r="D43" s="113">
        <v>6.0465116279069768</v>
      </c>
      <c r="E43" s="115">
        <v>208</v>
      </c>
      <c r="F43" s="114">
        <v>144</v>
      </c>
      <c r="G43" s="114">
        <v>129</v>
      </c>
      <c r="H43" s="114">
        <v>133</v>
      </c>
      <c r="I43" s="140">
        <v>153</v>
      </c>
      <c r="J43" s="115">
        <v>55</v>
      </c>
      <c r="K43" s="116">
        <v>35.947712418300654</v>
      </c>
    </row>
    <row r="44" spans="1:11" ht="14.1" customHeight="1" x14ac:dyDescent="0.2">
      <c r="A44" s="306">
        <v>53</v>
      </c>
      <c r="B44" s="307" t="s">
        <v>265</v>
      </c>
      <c r="C44" s="308"/>
      <c r="D44" s="113">
        <v>0.40697674418604651</v>
      </c>
      <c r="E44" s="115">
        <v>14</v>
      </c>
      <c r="F44" s="114">
        <v>11</v>
      </c>
      <c r="G44" s="114">
        <v>42</v>
      </c>
      <c r="H44" s="114">
        <v>15</v>
      </c>
      <c r="I44" s="140">
        <v>10</v>
      </c>
      <c r="J44" s="115">
        <v>4</v>
      </c>
      <c r="K44" s="116">
        <v>40</v>
      </c>
    </row>
    <row r="45" spans="1:11" ht="14.1" customHeight="1" x14ac:dyDescent="0.2">
      <c r="A45" s="306" t="s">
        <v>266</v>
      </c>
      <c r="B45" s="307" t="s">
        <v>267</v>
      </c>
      <c r="C45" s="308"/>
      <c r="D45" s="113">
        <v>0.40697674418604651</v>
      </c>
      <c r="E45" s="115">
        <v>14</v>
      </c>
      <c r="F45" s="114">
        <v>11</v>
      </c>
      <c r="G45" s="114">
        <v>38</v>
      </c>
      <c r="H45" s="114">
        <v>13</v>
      </c>
      <c r="I45" s="140">
        <v>9</v>
      </c>
      <c r="J45" s="115">
        <v>5</v>
      </c>
      <c r="K45" s="116">
        <v>55.555555555555557</v>
      </c>
    </row>
    <row r="46" spans="1:11" ht="14.1" customHeight="1" x14ac:dyDescent="0.2">
      <c r="A46" s="306">
        <v>54</v>
      </c>
      <c r="B46" s="307" t="s">
        <v>268</v>
      </c>
      <c r="C46" s="308"/>
      <c r="D46" s="113">
        <v>3.5174418604651163</v>
      </c>
      <c r="E46" s="115">
        <v>121</v>
      </c>
      <c r="F46" s="114">
        <v>86</v>
      </c>
      <c r="G46" s="114">
        <v>83</v>
      </c>
      <c r="H46" s="114">
        <v>73</v>
      </c>
      <c r="I46" s="140">
        <v>91</v>
      </c>
      <c r="J46" s="115">
        <v>30</v>
      </c>
      <c r="K46" s="116">
        <v>32.967032967032964</v>
      </c>
    </row>
    <row r="47" spans="1:11" ht="14.1" customHeight="1" x14ac:dyDescent="0.2">
      <c r="A47" s="306">
        <v>61</v>
      </c>
      <c r="B47" s="307" t="s">
        <v>269</v>
      </c>
      <c r="C47" s="308"/>
      <c r="D47" s="113">
        <v>7.7906976744186043</v>
      </c>
      <c r="E47" s="115">
        <v>268</v>
      </c>
      <c r="F47" s="114">
        <v>226</v>
      </c>
      <c r="G47" s="114">
        <v>277</v>
      </c>
      <c r="H47" s="114">
        <v>241</v>
      </c>
      <c r="I47" s="140">
        <v>267</v>
      </c>
      <c r="J47" s="115">
        <v>1</v>
      </c>
      <c r="K47" s="116">
        <v>0.37453183520599254</v>
      </c>
    </row>
    <row r="48" spans="1:11" ht="14.1" customHeight="1" x14ac:dyDescent="0.2">
      <c r="A48" s="306">
        <v>62</v>
      </c>
      <c r="B48" s="307" t="s">
        <v>270</v>
      </c>
      <c r="C48" s="308"/>
      <c r="D48" s="113">
        <v>6.1337209302325579</v>
      </c>
      <c r="E48" s="115">
        <v>211</v>
      </c>
      <c r="F48" s="114">
        <v>208</v>
      </c>
      <c r="G48" s="114">
        <v>243</v>
      </c>
      <c r="H48" s="114">
        <v>171</v>
      </c>
      <c r="I48" s="140">
        <v>255</v>
      </c>
      <c r="J48" s="115">
        <v>-44</v>
      </c>
      <c r="K48" s="116">
        <v>-17.254901960784313</v>
      </c>
    </row>
    <row r="49" spans="1:11" ht="14.1" customHeight="1" x14ac:dyDescent="0.2">
      <c r="A49" s="306">
        <v>63</v>
      </c>
      <c r="B49" s="307" t="s">
        <v>271</v>
      </c>
      <c r="C49" s="308"/>
      <c r="D49" s="113">
        <v>2.6162790697674421</v>
      </c>
      <c r="E49" s="115">
        <v>90</v>
      </c>
      <c r="F49" s="114">
        <v>106</v>
      </c>
      <c r="G49" s="114">
        <v>126</v>
      </c>
      <c r="H49" s="114">
        <v>84</v>
      </c>
      <c r="I49" s="140">
        <v>94</v>
      </c>
      <c r="J49" s="115">
        <v>-4</v>
      </c>
      <c r="K49" s="116">
        <v>-4.2553191489361701</v>
      </c>
    </row>
    <row r="50" spans="1:11" ht="14.1" customHeight="1" x14ac:dyDescent="0.2">
      <c r="A50" s="306" t="s">
        <v>272</v>
      </c>
      <c r="B50" s="307" t="s">
        <v>273</v>
      </c>
      <c r="C50" s="308"/>
      <c r="D50" s="113">
        <v>0.52325581395348841</v>
      </c>
      <c r="E50" s="115">
        <v>18</v>
      </c>
      <c r="F50" s="114">
        <v>16</v>
      </c>
      <c r="G50" s="114">
        <v>28</v>
      </c>
      <c r="H50" s="114">
        <v>13</v>
      </c>
      <c r="I50" s="140">
        <v>12</v>
      </c>
      <c r="J50" s="115">
        <v>6</v>
      </c>
      <c r="K50" s="116">
        <v>50</v>
      </c>
    </row>
    <row r="51" spans="1:11" ht="14.1" customHeight="1" x14ac:dyDescent="0.2">
      <c r="A51" s="306" t="s">
        <v>274</v>
      </c>
      <c r="B51" s="307" t="s">
        <v>275</v>
      </c>
      <c r="C51" s="308"/>
      <c r="D51" s="113">
        <v>2.0639534883720931</v>
      </c>
      <c r="E51" s="115">
        <v>71</v>
      </c>
      <c r="F51" s="114">
        <v>82</v>
      </c>
      <c r="G51" s="114">
        <v>90</v>
      </c>
      <c r="H51" s="114">
        <v>68</v>
      </c>
      <c r="I51" s="140">
        <v>65</v>
      </c>
      <c r="J51" s="115">
        <v>6</v>
      </c>
      <c r="K51" s="116">
        <v>9.2307692307692299</v>
      </c>
    </row>
    <row r="52" spans="1:11" ht="14.1" customHeight="1" x14ac:dyDescent="0.2">
      <c r="A52" s="306">
        <v>71</v>
      </c>
      <c r="B52" s="307" t="s">
        <v>276</v>
      </c>
      <c r="C52" s="308"/>
      <c r="D52" s="113">
        <v>10.232558139534884</v>
      </c>
      <c r="E52" s="115">
        <v>352</v>
      </c>
      <c r="F52" s="114">
        <v>312</v>
      </c>
      <c r="G52" s="114">
        <v>477</v>
      </c>
      <c r="H52" s="114">
        <v>283</v>
      </c>
      <c r="I52" s="140">
        <v>377</v>
      </c>
      <c r="J52" s="115">
        <v>-25</v>
      </c>
      <c r="K52" s="116">
        <v>-6.6312997347480103</v>
      </c>
    </row>
    <row r="53" spans="1:11" ht="14.1" customHeight="1" x14ac:dyDescent="0.2">
      <c r="A53" s="306" t="s">
        <v>277</v>
      </c>
      <c r="B53" s="307" t="s">
        <v>278</v>
      </c>
      <c r="C53" s="308"/>
      <c r="D53" s="113">
        <v>3.9825581395348837</v>
      </c>
      <c r="E53" s="115">
        <v>137</v>
      </c>
      <c r="F53" s="114">
        <v>129</v>
      </c>
      <c r="G53" s="114">
        <v>133</v>
      </c>
      <c r="H53" s="114">
        <v>88</v>
      </c>
      <c r="I53" s="140">
        <v>136</v>
      </c>
      <c r="J53" s="115">
        <v>1</v>
      </c>
      <c r="K53" s="116">
        <v>0.73529411764705888</v>
      </c>
    </row>
    <row r="54" spans="1:11" ht="14.1" customHeight="1" x14ac:dyDescent="0.2">
      <c r="A54" s="306" t="s">
        <v>279</v>
      </c>
      <c r="B54" s="307" t="s">
        <v>280</v>
      </c>
      <c r="C54" s="308"/>
      <c r="D54" s="113">
        <v>5.6976744186046515</v>
      </c>
      <c r="E54" s="115">
        <v>196</v>
      </c>
      <c r="F54" s="114">
        <v>169</v>
      </c>
      <c r="G54" s="114">
        <v>280</v>
      </c>
      <c r="H54" s="114">
        <v>172</v>
      </c>
      <c r="I54" s="140">
        <v>209</v>
      </c>
      <c r="J54" s="115">
        <v>-13</v>
      </c>
      <c r="K54" s="116">
        <v>-6.2200956937799043</v>
      </c>
    </row>
    <row r="55" spans="1:11" ht="14.1" customHeight="1" x14ac:dyDescent="0.2">
      <c r="A55" s="306">
        <v>72</v>
      </c>
      <c r="B55" s="307" t="s">
        <v>281</v>
      </c>
      <c r="C55" s="308"/>
      <c r="D55" s="113">
        <v>2.4127906976744184</v>
      </c>
      <c r="E55" s="115">
        <v>83</v>
      </c>
      <c r="F55" s="114">
        <v>124</v>
      </c>
      <c r="G55" s="114">
        <v>70</v>
      </c>
      <c r="H55" s="114">
        <v>47</v>
      </c>
      <c r="I55" s="140">
        <v>65</v>
      </c>
      <c r="J55" s="115">
        <v>18</v>
      </c>
      <c r="K55" s="116">
        <v>27.692307692307693</v>
      </c>
    </row>
    <row r="56" spans="1:11" ht="14.1" customHeight="1" x14ac:dyDescent="0.2">
      <c r="A56" s="306" t="s">
        <v>282</v>
      </c>
      <c r="B56" s="307" t="s">
        <v>283</v>
      </c>
      <c r="C56" s="308"/>
      <c r="D56" s="113">
        <v>1.3662790697674418</v>
      </c>
      <c r="E56" s="115">
        <v>47</v>
      </c>
      <c r="F56" s="114">
        <v>93</v>
      </c>
      <c r="G56" s="114">
        <v>34</v>
      </c>
      <c r="H56" s="114">
        <v>15</v>
      </c>
      <c r="I56" s="140">
        <v>35</v>
      </c>
      <c r="J56" s="115">
        <v>12</v>
      </c>
      <c r="K56" s="116">
        <v>34.285714285714285</v>
      </c>
    </row>
    <row r="57" spans="1:11" ht="14.1" customHeight="1" x14ac:dyDescent="0.2">
      <c r="A57" s="306" t="s">
        <v>284</v>
      </c>
      <c r="B57" s="307" t="s">
        <v>285</v>
      </c>
      <c r="C57" s="308"/>
      <c r="D57" s="113">
        <v>0.72674418604651159</v>
      </c>
      <c r="E57" s="115">
        <v>25</v>
      </c>
      <c r="F57" s="114">
        <v>26</v>
      </c>
      <c r="G57" s="114">
        <v>23</v>
      </c>
      <c r="H57" s="114">
        <v>27</v>
      </c>
      <c r="I57" s="140">
        <v>21</v>
      </c>
      <c r="J57" s="115">
        <v>4</v>
      </c>
      <c r="K57" s="116">
        <v>19.047619047619047</v>
      </c>
    </row>
    <row r="58" spans="1:11" ht="14.1" customHeight="1" x14ac:dyDescent="0.2">
      <c r="A58" s="306">
        <v>73</v>
      </c>
      <c r="B58" s="307" t="s">
        <v>286</v>
      </c>
      <c r="C58" s="308"/>
      <c r="D58" s="113">
        <v>1.2790697674418605</v>
      </c>
      <c r="E58" s="115">
        <v>44</v>
      </c>
      <c r="F58" s="114">
        <v>29</v>
      </c>
      <c r="G58" s="114">
        <v>36</v>
      </c>
      <c r="H58" s="114">
        <v>39</v>
      </c>
      <c r="I58" s="140">
        <v>52</v>
      </c>
      <c r="J58" s="115">
        <v>-8</v>
      </c>
      <c r="K58" s="116">
        <v>-15.384615384615385</v>
      </c>
    </row>
    <row r="59" spans="1:11" ht="14.1" customHeight="1" x14ac:dyDescent="0.2">
      <c r="A59" s="306" t="s">
        <v>287</v>
      </c>
      <c r="B59" s="307" t="s">
        <v>288</v>
      </c>
      <c r="C59" s="308"/>
      <c r="D59" s="113">
        <v>0.98837209302325579</v>
      </c>
      <c r="E59" s="115">
        <v>34</v>
      </c>
      <c r="F59" s="114">
        <v>24</v>
      </c>
      <c r="G59" s="114">
        <v>30</v>
      </c>
      <c r="H59" s="114">
        <v>29</v>
      </c>
      <c r="I59" s="140">
        <v>45</v>
      </c>
      <c r="J59" s="115">
        <v>-11</v>
      </c>
      <c r="K59" s="116">
        <v>-24.444444444444443</v>
      </c>
    </row>
    <row r="60" spans="1:11" ht="14.1" customHeight="1" x14ac:dyDescent="0.2">
      <c r="A60" s="306">
        <v>81</v>
      </c>
      <c r="B60" s="307" t="s">
        <v>289</v>
      </c>
      <c r="C60" s="308"/>
      <c r="D60" s="113">
        <v>3.4302325581395348</v>
      </c>
      <c r="E60" s="115">
        <v>118</v>
      </c>
      <c r="F60" s="114">
        <v>138</v>
      </c>
      <c r="G60" s="114">
        <v>151</v>
      </c>
      <c r="H60" s="114">
        <v>97</v>
      </c>
      <c r="I60" s="140">
        <v>118</v>
      </c>
      <c r="J60" s="115">
        <v>0</v>
      </c>
      <c r="K60" s="116">
        <v>0</v>
      </c>
    </row>
    <row r="61" spans="1:11" ht="14.1" customHeight="1" x14ac:dyDescent="0.2">
      <c r="A61" s="306" t="s">
        <v>290</v>
      </c>
      <c r="B61" s="307" t="s">
        <v>291</v>
      </c>
      <c r="C61" s="308"/>
      <c r="D61" s="113">
        <v>0.98837209302325579</v>
      </c>
      <c r="E61" s="115">
        <v>34</v>
      </c>
      <c r="F61" s="114">
        <v>33</v>
      </c>
      <c r="G61" s="114">
        <v>59</v>
      </c>
      <c r="H61" s="114">
        <v>36</v>
      </c>
      <c r="I61" s="140">
        <v>34</v>
      </c>
      <c r="J61" s="115">
        <v>0</v>
      </c>
      <c r="K61" s="116">
        <v>0</v>
      </c>
    </row>
    <row r="62" spans="1:11" ht="14.1" customHeight="1" x14ac:dyDescent="0.2">
      <c r="A62" s="306" t="s">
        <v>292</v>
      </c>
      <c r="B62" s="307" t="s">
        <v>293</v>
      </c>
      <c r="C62" s="308"/>
      <c r="D62" s="113">
        <v>0.81395348837209303</v>
      </c>
      <c r="E62" s="115">
        <v>28</v>
      </c>
      <c r="F62" s="114">
        <v>55</v>
      </c>
      <c r="G62" s="114">
        <v>54</v>
      </c>
      <c r="H62" s="114">
        <v>30</v>
      </c>
      <c r="I62" s="140">
        <v>36</v>
      </c>
      <c r="J62" s="115">
        <v>-8</v>
      </c>
      <c r="K62" s="116">
        <v>-22.222222222222221</v>
      </c>
    </row>
    <row r="63" spans="1:11" ht="14.1" customHeight="1" x14ac:dyDescent="0.2">
      <c r="A63" s="306"/>
      <c r="B63" s="307" t="s">
        <v>294</v>
      </c>
      <c r="C63" s="308"/>
      <c r="D63" s="113">
        <v>0.72674418604651159</v>
      </c>
      <c r="E63" s="115">
        <v>25</v>
      </c>
      <c r="F63" s="114">
        <v>46</v>
      </c>
      <c r="G63" s="114">
        <v>48</v>
      </c>
      <c r="H63" s="114">
        <v>19</v>
      </c>
      <c r="I63" s="140">
        <v>30</v>
      </c>
      <c r="J63" s="115">
        <v>-5</v>
      </c>
      <c r="K63" s="116">
        <v>-16.666666666666668</v>
      </c>
    </row>
    <row r="64" spans="1:11" ht="14.1" customHeight="1" x14ac:dyDescent="0.2">
      <c r="A64" s="306" t="s">
        <v>295</v>
      </c>
      <c r="B64" s="307" t="s">
        <v>296</v>
      </c>
      <c r="C64" s="308"/>
      <c r="D64" s="113">
        <v>0.58139534883720934</v>
      </c>
      <c r="E64" s="115">
        <v>20</v>
      </c>
      <c r="F64" s="114">
        <v>12</v>
      </c>
      <c r="G64" s="114">
        <v>8</v>
      </c>
      <c r="H64" s="114">
        <v>13</v>
      </c>
      <c r="I64" s="140">
        <v>12</v>
      </c>
      <c r="J64" s="115">
        <v>8</v>
      </c>
      <c r="K64" s="116">
        <v>66.666666666666671</v>
      </c>
    </row>
    <row r="65" spans="1:11" ht="14.1" customHeight="1" x14ac:dyDescent="0.2">
      <c r="A65" s="306" t="s">
        <v>297</v>
      </c>
      <c r="B65" s="307" t="s">
        <v>298</v>
      </c>
      <c r="C65" s="308"/>
      <c r="D65" s="113">
        <v>0.40697674418604651</v>
      </c>
      <c r="E65" s="115">
        <v>14</v>
      </c>
      <c r="F65" s="114">
        <v>8</v>
      </c>
      <c r="G65" s="114">
        <v>21</v>
      </c>
      <c r="H65" s="114">
        <v>8</v>
      </c>
      <c r="I65" s="140">
        <v>13</v>
      </c>
      <c r="J65" s="115">
        <v>1</v>
      </c>
      <c r="K65" s="116">
        <v>7.6923076923076925</v>
      </c>
    </row>
    <row r="66" spans="1:11" ht="14.1" customHeight="1" x14ac:dyDescent="0.2">
      <c r="A66" s="306">
        <v>82</v>
      </c>
      <c r="B66" s="307" t="s">
        <v>299</v>
      </c>
      <c r="C66" s="308"/>
      <c r="D66" s="113">
        <v>3.0232558139534884</v>
      </c>
      <c r="E66" s="115">
        <v>104</v>
      </c>
      <c r="F66" s="114">
        <v>76</v>
      </c>
      <c r="G66" s="114">
        <v>119</v>
      </c>
      <c r="H66" s="114">
        <v>58</v>
      </c>
      <c r="I66" s="140">
        <v>89</v>
      </c>
      <c r="J66" s="115">
        <v>15</v>
      </c>
      <c r="K66" s="116">
        <v>16.853932584269664</v>
      </c>
    </row>
    <row r="67" spans="1:11" ht="14.1" customHeight="1" x14ac:dyDescent="0.2">
      <c r="A67" s="306" t="s">
        <v>300</v>
      </c>
      <c r="B67" s="307" t="s">
        <v>301</v>
      </c>
      <c r="C67" s="308"/>
      <c r="D67" s="113">
        <v>1.7151162790697674</v>
      </c>
      <c r="E67" s="115">
        <v>59</v>
      </c>
      <c r="F67" s="114">
        <v>59</v>
      </c>
      <c r="G67" s="114">
        <v>97</v>
      </c>
      <c r="H67" s="114">
        <v>40</v>
      </c>
      <c r="I67" s="140">
        <v>62</v>
      </c>
      <c r="J67" s="115">
        <v>-3</v>
      </c>
      <c r="K67" s="116">
        <v>-4.838709677419355</v>
      </c>
    </row>
    <row r="68" spans="1:11" ht="14.1" customHeight="1" x14ac:dyDescent="0.2">
      <c r="A68" s="306" t="s">
        <v>302</v>
      </c>
      <c r="B68" s="307" t="s">
        <v>303</v>
      </c>
      <c r="C68" s="308"/>
      <c r="D68" s="113">
        <v>0.61046511627906974</v>
      </c>
      <c r="E68" s="115">
        <v>21</v>
      </c>
      <c r="F68" s="114">
        <v>13</v>
      </c>
      <c r="G68" s="114">
        <v>11</v>
      </c>
      <c r="H68" s="114">
        <v>11</v>
      </c>
      <c r="I68" s="140">
        <v>15</v>
      </c>
      <c r="J68" s="115">
        <v>6</v>
      </c>
      <c r="K68" s="116">
        <v>40</v>
      </c>
    </row>
    <row r="69" spans="1:11" ht="14.1" customHeight="1" x14ac:dyDescent="0.2">
      <c r="A69" s="306">
        <v>83</v>
      </c>
      <c r="B69" s="307" t="s">
        <v>304</v>
      </c>
      <c r="C69" s="308"/>
      <c r="D69" s="113">
        <v>2.3837209302325579</v>
      </c>
      <c r="E69" s="115">
        <v>82</v>
      </c>
      <c r="F69" s="114">
        <v>101</v>
      </c>
      <c r="G69" s="114">
        <v>195</v>
      </c>
      <c r="H69" s="114">
        <v>76</v>
      </c>
      <c r="I69" s="140">
        <v>87</v>
      </c>
      <c r="J69" s="115">
        <v>-5</v>
      </c>
      <c r="K69" s="116">
        <v>-5.7471264367816088</v>
      </c>
    </row>
    <row r="70" spans="1:11" ht="14.1" customHeight="1" x14ac:dyDescent="0.2">
      <c r="A70" s="306" t="s">
        <v>305</v>
      </c>
      <c r="B70" s="307" t="s">
        <v>306</v>
      </c>
      <c r="C70" s="308"/>
      <c r="D70" s="113">
        <v>1.8895348837209303</v>
      </c>
      <c r="E70" s="115">
        <v>65</v>
      </c>
      <c r="F70" s="114">
        <v>82</v>
      </c>
      <c r="G70" s="114">
        <v>157</v>
      </c>
      <c r="H70" s="114">
        <v>57</v>
      </c>
      <c r="I70" s="140">
        <v>62</v>
      </c>
      <c r="J70" s="115">
        <v>3</v>
      </c>
      <c r="K70" s="116">
        <v>4.838709677419355</v>
      </c>
    </row>
    <row r="71" spans="1:11" ht="14.1" customHeight="1" x14ac:dyDescent="0.2">
      <c r="A71" s="306"/>
      <c r="B71" s="307" t="s">
        <v>307</v>
      </c>
      <c r="C71" s="308"/>
      <c r="D71" s="113">
        <v>1.25</v>
      </c>
      <c r="E71" s="115">
        <v>43</v>
      </c>
      <c r="F71" s="114">
        <v>48</v>
      </c>
      <c r="G71" s="114">
        <v>93</v>
      </c>
      <c r="H71" s="114">
        <v>39</v>
      </c>
      <c r="I71" s="140">
        <v>47</v>
      </c>
      <c r="J71" s="115">
        <v>-4</v>
      </c>
      <c r="K71" s="116">
        <v>-8.5106382978723403</v>
      </c>
    </row>
    <row r="72" spans="1:11" ht="14.1" customHeight="1" x14ac:dyDescent="0.2">
      <c r="A72" s="306">
        <v>84</v>
      </c>
      <c r="B72" s="307" t="s">
        <v>308</v>
      </c>
      <c r="C72" s="308"/>
      <c r="D72" s="113">
        <v>0.61046511627906974</v>
      </c>
      <c r="E72" s="115">
        <v>21</v>
      </c>
      <c r="F72" s="114">
        <v>9</v>
      </c>
      <c r="G72" s="114">
        <v>65</v>
      </c>
      <c r="H72" s="114">
        <v>15</v>
      </c>
      <c r="I72" s="140">
        <v>14</v>
      </c>
      <c r="J72" s="115">
        <v>7</v>
      </c>
      <c r="K72" s="116">
        <v>50</v>
      </c>
    </row>
    <row r="73" spans="1:11" ht="14.1" customHeight="1" x14ac:dyDescent="0.2">
      <c r="A73" s="306" t="s">
        <v>309</v>
      </c>
      <c r="B73" s="307" t="s">
        <v>310</v>
      </c>
      <c r="C73" s="308"/>
      <c r="D73" s="113">
        <v>0.14534883720930233</v>
      </c>
      <c r="E73" s="115">
        <v>5</v>
      </c>
      <c r="F73" s="114" t="s">
        <v>513</v>
      </c>
      <c r="G73" s="114">
        <v>31</v>
      </c>
      <c r="H73" s="114">
        <v>7</v>
      </c>
      <c r="I73" s="140">
        <v>4</v>
      </c>
      <c r="J73" s="115">
        <v>1</v>
      </c>
      <c r="K73" s="116">
        <v>25</v>
      </c>
    </row>
    <row r="74" spans="1:11" ht="14.1" customHeight="1" x14ac:dyDescent="0.2">
      <c r="A74" s="306" t="s">
        <v>311</v>
      </c>
      <c r="B74" s="307" t="s">
        <v>312</v>
      </c>
      <c r="C74" s="308"/>
      <c r="D74" s="113" t="s">
        <v>513</v>
      </c>
      <c r="E74" s="115" t="s">
        <v>513</v>
      </c>
      <c r="F74" s="114" t="s">
        <v>513</v>
      </c>
      <c r="G74" s="114">
        <v>13</v>
      </c>
      <c r="H74" s="114">
        <v>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t="s">
        <v>513</v>
      </c>
      <c r="I75" s="140" t="s">
        <v>513</v>
      </c>
      <c r="J75" s="115" t="s">
        <v>513</v>
      </c>
      <c r="K75" s="116" t="s">
        <v>513</v>
      </c>
    </row>
    <row r="76" spans="1:11" ht="14.1" customHeight="1" x14ac:dyDescent="0.2">
      <c r="A76" s="306">
        <v>91</v>
      </c>
      <c r="B76" s="307" t="s">
        <v>315</v>
      </c>
      <c r="C76" s="308"/>
      <c r="D76" s="113">
        <v>0.11627906976744186</v>
      </c>
      <c r="E76" s="115">
        <v>4</v>
      </c>
      <c r="F76" s="114">
        <v>3</v>
      </c>
      <c r="G76" s="114">
        <v>5</v>
      </c>
      <c r="H76" s="114">
        <v>5</v>
      </c>
      <c r="I76" s="140" t="s">
        <v>513</v>
      </c>
      <c r="J76" s="115" t="s">
        <v>513</v>
      </c>
      <c r="K76" s="116" t="s">
        <v>513</v>
      </c>
    </row>
    <row r="77" spans="1:11" ht="14.1" customHeight="1" x14ac:dyDescent="0.2">
      <c r="A77" s="306">
        <v>92</v>
      </c>
      <c r="B77" s="307" t="s">
        <v>316</v>
      </c>
      <c r="C77" s="308"/>
      <c r="D77" s="113">
        <v>0.72674418604651159</v>
      </c>
      <c r="E77" s="115">
        <v>25</v>
      </c>
      <c r="F77" s="114">
        <v>34</v>
      </c>
      <c r="G77" s="114">
        <v>30</v>
      </c>
      <c r="H77" s="114">
        <v>26</v>
      </c>
      <c r="I77" s="140">
        <v>20</v>
      </c>
      <c r="J77" s="115">
        <v>5</v>
      </c>
      <c r="K77" s="116">
        <v>25</v>
      </c>
    </row>
    <row r="78" spans="1:11" ht="14.1" customHeight="1" x14ac:dyDescent="0.2">
      <c r="A78" s="306">
        <v>93</v>
      </c>
      <c r="B78" s="307" t="s">
        <v>317</v>
      </c>
      <c r="C78" s="308"/>
      <c r="D78" s="113">
        <v>0.11627906976744186</v>
      </c>
      <c r="E78" s="115">
        <v>4</v>
      </c>
      <c r="F78" s="114" t="s">
        <v>513</v>
      </c>
      <c r="G78" s="114">
        <v>0</v>
      </c>
      <c r="H78" s="114">
        <v>3</v>
      </c>
      <c r="I78" s="140">
        <v>5</v>
      </c>
      <c r="J78" s="115">
        <v>-1</v>
      </c>
      <c r="K78" s="116">
        <v>-20</v>
      </c>
    </row>
    <row r="79" spans="1:11" ht="14.1" customHeight="1" x14ac:dyDescent="0.2">
      <c r="A79" s="306">
        <v>94</v>
      </c>
      <c r="B79" s="307" t="s">
        <v>318</v>
      </c>
      <c r="C79" s="308"/>
      <c r="D79" s="113">
        <v>0.26162790697674421</v>
      </c>
      <c r="E79" s="115">
        <v>9</v>
      </c>
      <c r="F79" s="114">
        <v>14</v>
      </c>
      <c r="G79" s="114">
        <v>12</v>
      </c>
      <c r="H79" s="114">
        <v>5</v>
      </c>
      <c r="I79" s="140">
        <v>8</v>
      </c>
      <c r="J79" s="115">
        <v>1</v>
      </c>
      <c r="K79" s="116">
        <v>12.5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t="s">
        <v>513</v>
      </c>
      <c r="E81" s="143" t="s">
        <v>513</v>
      </c>
      <c r="F81" s="144" t="s">
        <v>513</v>
      </c>
      <c r="G81" s="144">
        <v>4</v>
      </c>
      <c r="H81" s="144">
        <v>5</v>
      </c>
      <c r="I81" s="145">
        <v>5</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45612</v>
      </c>
      <c r="C10" s="114">
        <v>28072</v>
      </c>
      <c r="D10" s="114">
        <v>17540</v>
      </c>
      <c r="E10" s="114">
        <v>38756</v>
      </c>
      <c r="F10" s="114">
        <v>6626</v>
      </c>
      <c r="G10" s="114">
        <v>6416</v>
      </c>
      <c r="H10" s="114">
        <v>11039</v>
      </c>
      <c r="I10" s="115">
        <v>10391</v>
      </c>
      <c r="J10" s="114">
        <v>6759</v>
      </c>
      <c r="K10" s="114">
        <v>3632</v>
      </c>
      <c r="L10" s="423">
        <v>3220</v>
      </c>
      <c r="M10" s="424">
        <v>3111</v>
      </c>
    </row>
    <row r="11" spans="1:13" ht="11.1" customHeight="1" x14ac:dyDescent="0.2">
      <c r="A11" s="422" t="s">
        <v>387</v>
      </c>
      <c r="B11" s="115">
        <v>46136</v>
      </c>
      <c r="C11" s="114">
        <v>28488</v>
      </c>
      <c r="D11" s="114">
        <v>17648</v>
      </c>
      <c r="E11" s="114">
        <v>39257</v>
      </c>
      <c r="F11" s="114">
        <v>6651</v>
      </c>
      <c r="G11" s="114">
        <v>6367</v>
      </c>
      <c r="H11" s="114">
        <v>11301</v>
      </c>
      <c r="I11" s="115">
        <v>10662</v>
      </c>
      <c r="J11" s="114">
        <v>6882</v>
      </c>
      <c r="K11" s="114">
        <v>3780</v>
      </c>
      <c r="L11" s="423">
        <v>2163</v>
      </c>
      <c r="M11" s="424">
        <v>1733</v>
      </c>
    </row>
    <row r="12" spans="1:13" ht="11.1" customHeight="1" x14ac:dyDescent="0.2">
      <c r="A12" s="422" t="s">
        <v>388</v>
      </c>
      <c r="B12" s="115">
        <v>47332</v>
      </c>
      <c r="C12" s="114">
        <v>29293</v>
      </c>
      <c r="D12" s="114">
        <v>18039</v>
      </c>
      <c r="E12" s="114">
        <v>40357</v>
      </c>
      <c r="F12" s="114">
        <v>6740</v>
      </c>
      <c r="G12" s="114">
        <v>7070</v>
      </c>
      <c r="H12" s="114">
        <v>11601</v>
      </c>
      <c r="I12" s="115">
        <v>10703</v>
      </c>
      <c r="J12" s="114">
        <v>6740</v>
      </c>
      <c r="K12" s="114">
        <v>3963</v>
      </c>
      <c r="L12" s="423">
        <v>4577</v>
      </c>
      <c r="M12" s="424">
        <v>3454</v>
      </c>
    </row>
    <row r="13" spans="1:13" s="110" customFormat="1" ht="11.1" customHeight="1" x14ac:dyDescent="0.2">
      <c r="A13" s="422" t="s">
        <v>389</v>
      </c>
      <c r="B13" s="115">
        <v>47118</v>
      </c>
      <c r="C13" s="114">
        <v>29108</v>
      </c>
      <c r="D13" s="114">
        <v>18010</v>
      </c>
      <c r="E13" s="114">
        <v>40051</v>
      </c>
      <c r="F13" s="114">
        <v>6828</v>
      </c>
      <c r="G13" s="114">
        <v>6642</v>
      </c>
      <c r="H13" s="114">
        <v>11763</v>
      </c>
      <c r="I13" s="115">
        <v>10776</v>
      </c>
      <c r="J13" s="114">
        <v>6760</v>
      </c>
      <c r="K13" s="114">
        <v>4016</v>
      </c>
      <c r="L13" s="423">
        <v>2149</v>
      </c>
      <c r="M13" s="424">
        <v>2411</v>
      </c>
    </row>
    <row r="14" spans="1:13" ht="15" customHeight="1" x14ac:dyDescent="0.2">
      <c r="A14" s="422" t="s">
        <v>390</v>
      </c>
      <c r="B14" s="115">
        <v>47545</v>
      </c>
      <c r="C14" s="114">
        <v>29369</v>
      </c>
      <c r="D14" s="114">
        <v>18176</v>
      </c>
      <c r="E14" s="114">
        <v>39170</v>
      </c>
      <c r="F14" s="114">
        <v>8152</v>
      </c>
      <c r="G14" s="114">
        <v>6516</v>
      </c>
      <c r="H14" s="114">
        <v>11992</v>
      </c>
      <c r="I14" s="115">
        <v>10688</v>
      </c>
      <c r="J14" s="114">
        <v>6664</v>
      </c>
      <c r="K14" s="114">
        <v>4024</v>
      </c>
      <c r="L14" s="423">
        <v>3490</v>
      </c>
      <c r="M14" s="424">
        <v>3112</v>
      </c>
    </row>
    <row r="15" spans="1:13" ht="11.1" customHeight="1" x14ac:dyDescent="0.2">
      <c r="A15" s="422" t="s">
        <v>387</v>
      </c>
      <c r="B15" s="115">
        <v>48049</v>
      </c>
      <c r="C15" s="114">
        <v>29714</v>
      </c>
      <c r="D15" s="114">
        <v>18335</v>
      </c>
      <c r="E15" s="114">
        <v>39439</v>
      </c>
      <c r="F15" s="114">
        <v>8385</v>
      </c>
      <c r="G15" s="114">
        <v>6506</v>
      </c>
      <c r="H15" s="114">
        <v>12246</v>
      </c>
      <c r="I15" s="115">
        <v>10843</v>
      </c>
      <c r="J15" s="114">
        <v>6734</v>
      </c>
      <c r="K15" s="114">
        <v>4109</v>
      </c>
      <c r="L15" s="423">
        <v>2481</v>
      </c>
      <c r="M15" s="424">
        <v>2056</v>
      </c>
    </row>
    <row r="16" spans="1:13" ht="11.1" customHeight="1" x14ac:dyDescent="0.2">
      <c r="A16" s="422" t="s">
        <v>388</v>
      </c>
      <c r="B16" s="115">
        <v>49091</v>
      </c>
      <c r="C16" s="114">
        <v>30360</v>
      </c>
      <c r="D16" s="114">
        <v>18731</v>
      </c>
      <c r="E16" s="114">
        <v>40447</v>
      </c>
      <c r="F16" s="114">
        <v>8485</v>
      </c>
      <c r="G16" s="114">
        <v>7123</v>
      </c>
      <c r="H16" s="114">
        <v>12445</v>
      </c>
      <c r="I16" s="115">
        <v>10958</v>
      </c>
      <c r="J16" s="114">
        <v>6736</v>
      </c>
      <c r="K16" s="114">
        <v>4222</v>
      </c>
      <c r="L16" s="423">
        <v>4891</v>
      </c>
      <c r="M16" s="424">
        <v>3978</v>
      </c>
    </row>
    <row r="17" spans="1:13" s="110" customFormat="1" ht="11.1" customHeight="1" x14ac:dyDescent="0.2">
      <c r="A17" s="422" t="s">
        <v>389</v>
      </c>
      <c r="B17" s="115">
        <v>49263</v>
      </c>
      <c r="C17" s="114">
        <v>30366</v>
      </c>
      <c r="D17" s="114">
        <v>18897</v>
      </c>
      <c r="E17" s="114">
        <v>40667</v>
      </c>
      <c r="F17" s="114">
        <v>8567</v>
      </c>
      <c r="G17" s="114">
        <v>6908</v>
      </c>
      <c r="H17" s="114">
        <v>12682</v>
      </c>
      <c r="I17" s="115">
        <v>11139</v>
      </c>
      <c r="J17" s="114">
        <v>6829</v>
      </c>
      <c r="K17" s="114">
        <v>4310</v>
      </c>
      <c r="L17" s="423">
        <v>2290</v>
      </c>
      <c r="M17" s="424">
        <v>2267</v>
      </c>
    </row>
    <row r="18" spans="1:13" ht="15" customHeight="1" x14ac:dyDescent="0.2">
      <c r="A18" s="422" t="s">
        <v>391</v>
      </c>
      <c r="B18" s="115">
        <v>49694</v>
      </c>
      <c r="C18" s="114">
        <v>30673</v>
      </c>
      <c r="D18" s="114">
        <v>19021</v>
      </c>
      <c r="E18" s="114">
        <v>40941</v>
      </c>
      <c r="F18" s="114">
        <v>8738</v>
      </c>
      <c r="G18" s="114">
        <v>6954</v>
      </c>
      <c r="H18" s="114">
        <v>12990</v>
      </c>
      <c r="I18" s="115">
        <v>10964</v>
      </c>
      <c r="J18" s="114">
        <v>6733</v>
      </c>
      <c r="K18" s="114">
        <v>4231</v>
      </c>
      <c r="L18" s="423">
        <v>3251</v>
      </c>
      <c r="M18" s="424">
        <v>2818</v>
      </c>
    </row>
    <row r="19" spans="1:13" ht="11.1" customHeight="1" x14ac:dyDescent="0.2">
      <c r="A19" s="422" t="s">
        <v>387</v>
      </c>
      <c r="B19" s="115">
        <v>50016</v>
      </c>
      <c r="C19" s="114">
        <v>30848</v>
      </c>
      <c r="D19" s="114">
        <v>19168</v>
      </c>
      <c r="E19" s="114">
        <v>41171</v>
      </c>
      <c r="F19" s="114">
        <v>8833</v>
      </c>
      <c r="G19" s="114">
        <v>6793</v>
      </c>
      <c r="H19" s="114">
        <v>13250</v>
      </c>
      <c r="I19" s="115">
        <v>11187</v>
      </c>
      <c r="J19" s="114">
        <v>6875</v>
      </c>
      <c r="K19" s="114">
        <v>4312</v>
      </c>
      <c r="L19" s="423">
        <v>2234</v>
      </c>
      <c r="M19" s="424">
        <v>2104</v>
      </c>
    </row>
    <row r="20" spans="1:13" ht="11.1" customHeight="1" x14ac:dyDescent="0.2">
      <c r="A20" s="422" t="s">
        <v>388</v>
      </c>
      <c r="B20" s="115">
        <v>51068</v>
      </c>
      <c r="C20" s="114">
        <v>31439</v>
      </c>
      <c r="D20" s="114">
        <v>19629</v>
      </c>
      <c r="E20" s="114">
        <v>42154</v>
      </c>
      <c r="F20" s="114">
        <v>8893</v>
      </c>
      <c r="G20" s="114">
        <v>7573</v>
      </c>
      <c r="H20" s="114">
        <v>13480</v>
      </c>
      <c r="I20" s="115">
        <v>11281</v>
      </c>
      <c r="J20" s="114">
        <v>6751</v>
      </c>
      <c r="K20" s="114">
        <v>4530</v>
      </c>
      <c r="L20" s="423">
        <v>4751</v>
      </c>
      <c r="M20" s="424">
        <v>3765</v>
      </c>
    </row>
    <row r="21" spans="1:13" s="110" customFormat="1" ht="11.1" customHeight="1" x14ac:dyDescent="0.2">
      <c r="A21" s="422" t="s">
        <v>389</v>
      </c>
      <c r="B21" s="115">
        <v>50865</v>
      </c>
      <c r="C21" s="114">
        <v>31199</v>
      </c>
      <c r="D21" s="114">
        <v>19666</v>
      </c>
      <c r="E21" s="114">
        <v>41964</v>
      </c>
      <c r="F21" s="114">
        <v>8895</v>
      </c>
      <c r="G21" s="114">
        <v>7324</v>
      </c>
      <c r="H21" s="114">
        <v>13621</v>
      </c>
      <c r="I21" s="115">
        <v>11403</v>
      </c>
      <c r="J21" s="114">
        <v>6798</v>
      </c>
      <c r="K21" s="114">
        <v>4605</v>
      </c>
      <c r="L21" s="423">
        <v>2230</v>
      </c>
      <c r="M21" s="424">
        <v>2598</v>
      </c>
    </row>
    <row r="22" spans="1:13" ht="15" customHeight="1" x14ac:dyDescent="0.2">
      <c r="A22" s="422" t="s">
        <v>392</v>
      </c>
      <c r="B22" s="115">
        <v>50874</v>
      </c>
      <c r="C22" s="114">
        <v>31148</v>
      </c>
      <c r="D22" s="114">
        <v>19726</v>
      </c>
      <c r="E22" s="114">
        <v>41966</v>
      </c>
      <c r="F22" s="114">
        <v>8889</v>
      </c>
      <c r="G22" s="114">
        <v>7115</v>
      </c>
      <c r="H22" s="114">
        <v>13873</v>
      </c>
      <c r="I22" s="115">
        <v>11277</v>
      </c>
      <c r="J22" s="114">
        <v>6736</v>
      </c>
      <c r="K22" s="114">
        <v>4541</v>
      </c>
      <c r="L22" s="423">
        <v>2629</v>
      </c>
      <c r="M22" s="424">
        <v>2575</v>
      </c>
    </row>
    <row r="23" spans="1:13" ht="11.1" customHeight="1" x14ac:dyDescent="0.2">
      <c r="A23" s="422" t="s">
        <v>387</v>
      </c>
      <c r="B23" s="115">
        <v>51003</v>
      </c>
      <c r="C23" s="114">
        <v>31306</v>
      </c>
      <c r="D23" s="114">
        <v>19697</v>
      </c>
      <c r="E23" s="114">
        <v>42078</v>
      </c>
      <c r="F23" s="114">
        <v>8902</v>
      </c>
      <c r="G23" s="114">
        <v>6904</v>
      </c>
      <c r="H23" s="114">
        <v>14170</v>
      </c>
      <c r="I23" s="115">
        <v>11226</v>
      </c>
      <c r="J23" s="114">
        <v>6697</v>
      </c>
      <c r="K23" s="114">
        <v>4529</v>
      </c>
      <c r="L23" s="423">
        <v>2175</v>
      </c>
      <c r="M23" s="424">
        <v>2101</v>
      </c>
    </row>
    <row r="24" spans="1:13" ht="11.1" customHeight="1" x14ac:dyDescent="0.2">
      <c r="A24" s="422" t="s">
        <v>388</v>
      </c>
      <c r="B24" s="115">
        <v>52047</v>
      </c>
      <c r="C24" s="114">
        <v>31926</v>
      </c>
      <c r="D24" s="114">
        <v>20121</v>
      </c>
      <c r="E24" s="114">
        <v>42817</v>
      </c>
      <c r="F24" s="114">
        <v>8996</v>
      </c>
      <c r="G24" s="114">
        <v>7460</v>
      </c>
      <c r="H24" s="114">
        <v>14388</v>
      </c>
      <c r="I24" s="115">
        <v>11295</v>
      </c>
      <c r="J24" s="114">
        <v>6518</v>
      </c>
      <c r="K24" s="114">
        <v>4777</v>
      </c>
      <c r="L24" s="423">
        <v>4852</v>
      </c>
      <c r="M24" s="424">
        <v>4079</v>
      </c>
    </row>
    <row r="25" spans="1:13" s="110" customFormat="1" ht="11.1" customHeight="1" x14ac:dyDescent="0.2">
      <c r="A25" s="422" t="s">
        <v>389</v>
      </c>
      <c r="B25" s="115">
        <v>51712</v>
      </c>
      <c r="C25" s="114">
        <v>31655</v>
      </c>
      <c r="D25" s="114">
        <v>20057</v>
      </c>
      <c r="E25" s="114">
        <v>42464</v>
      </c>
      <c r="F25" s="114">
        <v>9015</v>
      </c>
      <c r="G25" s="114">
        <v>7185</v>
      </c>
      <c r="H25" s="114">
        <v>14519</v>
      </c>
      <c r="I25" s="115">
        <v>11275</v>
      </c>
      <c r="J25" s="114">
        <v>6570</v>
      </c>
      <c r="K25" s="114">
        <v>4705</v>
      </c>
      <c r="L25" s="423">
        <v>2178</v>
      </c>
      <c r="M25" s="424">
        <v>2531</v>
      </c>
    </row>
    <row r="26" spans="1:13" ht="15" customHeight="1" x14ac:dyDescent="0.2">
      <c r="A26" s="422" t="s">
        <v>393</v>
      </c>
      <c r="B26" s="115">
        <v>51979</v>
      </c>
      <c r="C26" s="114">
        <v>31839</v>
      </c>
      <c r="D26" s="114">
        <v>20140</v>
      </c>
      <c r="E26" s="114">
        <v>42706</v>
      </c>
      <c r="F26" s="114">
        <v>9036</v>
      </c>
      <c r="G26" s="114">
        <v>6978</v>
      </c>
      <c r="H26" s="114">
        <v>14787</v>
      </c>
      <c r="I26" s="115">
        <v>11131</v>
      </c>
      <c r="J26" s="114">
        <v>6501</v>
      </c>
      <c r="K26" s="114">
        <v>4630</v>
      </c>
      <c r="L26" s="423">
        <v>2993</v>
      </c>
      <c r="M26" s="424">
        <v>2780</v>
      </c>
    </row>
    <row r="27" spans="1:13" ht="11.1" customHeight="1" x14ac:dyDescent="0.2">
      <c r="A27" s="422" t="s">
        <v>387</v>
      </c>
      <c r="B27" s="115">
        <v>52471</v>
      </c>
      <c r="C27" s="114">
        <v>32218</v>
      </c>
      <c r="D27" s="114">
        <v>20253</v>
      </c>
      <c r="E27" s="114">
        <v>43069</v>
      </c>
      <c r="F27" s="114">
        <v>9168</v>
      </c>
      <c r="G27" s="114">
        <v>6889</v>
      </c>
      <c r="H27" s="114">
        <v>15124</v>
      </c>
      <c r="I27" s="115">
        <v>11437</v>
      </c>
      <c r="J27" s="114">
        <v>6707</v>
      </c>
      <c r="K27" s="114">
        <v>4730</v>
      </c>
      <c r="L27" s="423">
        <v>2593</v>
      </c>
      <c r="M27" s="424">
        <v>2173</v>
      </c>
    </row>
    <row r="28" spans="1:13" ht="11.1" customHeight="1" x14ac:dyDescent="0.2">
      <c r="A28" s="422" t="s">
        <v>388</v>
      </c>
      <c r="B28" s="115">
        <v>53422</v>
      </c>
      <c r="C28" s="114">
        <v>32842</v>
      </c>
      <c r="D28" s="114">
        <v>20580</v>
      </c>
      <c r="E28" s="114">
        <v>43865</v>
      </c>
      <c r="F28" s="114">
        <v>9546</v>
      </c>
      <c r="G28" s="114">
        <v>7395</v>
      </c>
      <c r="H28" s="114">
        <v>15256</v>
      </c>
      <c r="I28" s="115">
        <v>11372</v>
      </c>
      <c r="J28" s="114">
        <v>6525</v>
      </c>
      <c r="K28" s="114">
        <v>4847</v>
      </c>
      <c r="L28" s="423">
        <v>4929</v>
      </c>
      <c r="M28" s="424">
        <v>4101</v>
      </c>
    </row>
    <row r="29" spans="1:13" s="110" customFormat="1" ht="11.1" customHeight="1" x14ac:dyDescent="0.2">
      <c r="A29" s="422" t="s">
        <v>389</v>
      </c>
      <c r="B29" s="115">
        <v>53013</v>
      </c>
      <c r="C29" s="114">
        <v>32469</v>
      </c>
      <c r="D29" s="114">
        <v>20544</v>
      </c>
      <c r="E29" s="114">
        <v>43390</v>
      </c>
      <c r="F29" s="114">
        <v>9618</v>
      </c>
      <c r="G29" s="114">
        <v>7100</v>
      </c>
      <c r="H29" s="114">
        <v>15364</v>
      </c>
      <c r="I29" s="115">
        <v>11306</v>
      </c>
      <c r="J29" s="114">
        <v>6586</v>
      </c>
      <c r="K29" s="114">
        <v>4720</v>
      </c>
      <c r="L29" s="423">
        <v>2262</v>
      </c>
      <c r="M29" s="424">
        <v>2676</v>
      </c>
    </row>
    <row r="30" spans="1:13" ht="15" customHeight="1" x14ac:dyDescent="0.2">
      <c r="A30" s="422" t="s">
        <v>394</v>
      </c>
      <c r="B30" s="115">
        <v>53257</v>
      </c>
      <c r="C30" s="114">
        <v>32614</v>
      </c>
      <c r="D30" s="114">
        <v>20643</v>
      </c>
      <c r="E30" s="114">
        <v>43528</v>
      </c>
      <c r="F30" s="114">
        <v>9727</v>
      </c>
      <c r="G30" s="114">
        <v>6889</v>
      </c>
      <c r="H30" s="114">
        <v>15638</v>
      </c>
      <c r="I30" s="115">
        <v>10937</v>
      </c>
      <c r="J30" s="114">
        <v>6287</v>
      </c>
      <c r="K30" s="114">
        <v>4650</v>
      </c>
      <c r="L30" s="423">
        <v>3078</v>
      </c>
      <c r="M30" s="424">
        <v>3032</v>
      </c>
    </row>
    <row r="31" spans="1:13" ht="11.1" customHeight="1" x14ac:dyDescent="0.2">
      <c r="A31" s="422" t="s">
        <v>387</v>
      </c>
      <c r="B31" s="115">
        <v>53606</v>
      </c>
      <c r="C31" s="114">
        <v>32827</v>
      </c>
      <c r="D31" s="114">
        <v>20779</v>
      </c>
      <c r="E31" s="114">
        <v>43737</v>
      </c>
      <c r="F31" s="114">
        <v>9867</v>
      </c>
      <c r="G31" s="114">
        <v>6785</v>
      </c>
      <c r="H31" s="114">
        <v>15916</v>
      </c>
      <c r="I31" s="115">
        <v>11161</v>
      </c>
      <c r="J31" s="114">
        <v>6463</v>
      </c>
      <c r="K31" s="114">
        <v>4698</v>
      </c>
      <c r="L31" s="423">
        <v>2602</v>
      </c>
      <c r="M31" s="424">
        <v>2262</v>
      </c>
    </row>
    <row r="32" spans="1:13" ht="11.1" customHeight="1" x14ac:dyDescent="0.2">
      <c r="A32" s="422" t="s">
        <v>388</v>
      </c>
      <c r="B32" s="115">
        <v>54641</v>
      </c>
      <c r="C32" s="114">
        <v>33511</v>
      </c>
      <c r="D32" s="114">
        <v>21130</v>
      </c>
      <c r="E32" s="114">
        <v>44647</v>
      </c>
      <c r="F32" s="114">
        <v>9994</v>
      </c>
      <c r="G32" s="114">
        <v>7285</v>
      </c>
      <c r="H32" s="114">
        <v>16190</v>
      </c>
      <c r="I32" s="115">
        <v>11053</v>
      </c>
      <c r="J32" s="114">
        <v>6236</v>
      </c>
      <c r="K32" s="114">
        <v>4817</v>
      </c>
      <c r="L32" s="423">
        <v>5190</v>
      </c>
      <c r="M32" s="424">
        <v>4465</v>
      </c>
    </row>
    <row r="33" spans="1:13" s="110" customFormat="1" ht="11.1" customHeight="1" x14ac:dyDescent="0.2">
      <c r="A33" s="422" t="s">
        <v>389</v>
      </c>
      <c r="B33" s="115">
        <v>54240</v>
      </c>
      <c r="C33" s="114">
        <v>33196</v>
      </c>
      <c r="D33" s="114">
        <v>21044</v>
      </c>
      <c r="E33" s="114">
        <v>44249</v>
      </c>
      <c r="F33" s="114">
        <v>9991</v>
      </c>
      <c r="G33" s="114">
        <v>7016</v>
      </c>
      <c r="H33" s="114">
        <v>16251</v>
      </c>
      <c r="I33" s="115">
        <v>11080</v>
      </c>
      <c r="J33" s="114">
        <v>6292</v>
      </c>
      <c r="K33" s="114">
        <v>4788</v>
      </c>
      <c r="L33" s="423">
        <v>2391</v>
      </c>
      <c r="M33" s="424">
        <v>2771</v>
      </c>
    </row>
    <row r="34" spans="1:13" ht="15" customHeight="1" x14ac:dyDescent="0.2">
      <c r="A34" s="422" t="s">
        <v>395</v>
      </c>
      <c r="B34" s="115">
        <v>54383</v>
      </c>
      <c r="C34" s="114">
        <v>33303</v>
      </c>
      <c r="D34" s="114">
        <v>21080</v>
      </c>
      <c r="E34" s="114">
        <v>44267</v>
      </c>
      <c r="F34" s="114">
        <v>10116</v>
      </c>
      <c r="G34" s="114">
        <v>6765</v>
      </c>
      <c r="H34" s="114">
        <v>16467</v>
      </c>
      <c r="I34" s="115">
        <v>11014</v>
      </c>
      <c r="J34" s="114">
        <v>6284</v>
      </c>
      <c r="K34" s="114">
        <v>4730</v>
      </c>
      <c r="L34" s="423">
        <v>3247</v>
      </c>
      <c r="M34" s="424">
        <v>3104</v>
      </c>
    </row>
    <row r="35" spans="1:13" ht="11.1" customHeight="1" x14ac:dyDescent="0.2">
      <c r="A35" s="422" t="s">
        <v>387</v>
      </c>
      <c r="B35" s="115">
        <v>54615</v>
      </c>
      <c r="C35" s="114">
        <v>33429</v>
      </c>
      <c r="D35" s="114">
        <v>21186</v>
      </c>
      <c r="E35" s="114">
        <v>44357</v>
      </c>
      <c r="F35" s="114">
        <v>10258</v>
      </c>
      <c r="G35" s="114">
        <v>6613</v>
      </c>
      <c r="H35" s="114">
        <v>16708</v>
      </c>
      <c r="I35" s="115">
        <v>11106</v>
      </c>
      <c r="J35" s="114">
        <v>6298</v>
      </c>
      <c r="K35" s="114">
        <v>4808</v>
      </c>
      <c r="L35" s="423">
        <v>2714</v>
      </c>
      <c r="M35" s="424">
        <v>2522</v>
      </c>
    </row>
    <row r="36" spans="1:13" ht="11.1" customHeight="1" x14ac:dyDescent="0.2">
      <c r="A36" s="422" t="s">
        <v>388</v>
      </c>
      <c r="B36" s="115">
        <v>55654</v>
      </c>
      <c r="C36" s="114">
        <v>34048</v>
      </c>
      <c r="D36" s="114">
        <v>21606</v>
      </c>
      <c r="E36" s="114">
        <v>45237</v>
      </c>
      <c r="F36" s="114">
        <v>10417</v>
      </c>
      <c r="G36" s="114">
        <v>7259</v>
      </c>
      <c r="H36" s="114">
        <v>16917</v>
      </c>
      <c r="I36" s="115">
        <v>11190</v>
      </c>
      <c r="J36" s="114">
        <v>6264</v>
      </c>
      <c r="K36" s="114">
        <v>4926</v>
      </c>
      <c r="L36" s="423">
        <v>4971</v>
      </c>
      <c r="M36" s="424">
        <v>4121</v>
      </c>
    </row>
    <row r="37" spans="1:13" s="110" customFormat="1" ht="11.1" customHeight="1" x14ac:dyDescent="0.2">
      <c r="A37" s="422" t="s">
        <v>389</v>
      </c>
      <c r="B37" s="115">
        <v>55520</v>
      </c>
      <c r="C37" s="114">
        <v>33941</v>
      </c>
      <c r="D37" s="114">
        <v>21579</v>
      </c>
      <c r="E37" s="114">
        <v>44978</v>
      </c>
      <c r="F37" s="114">
        <v>10542</v>
      </c>
      <c r="G37" s="114">
        <v>6999</v>
      </c>
      <c r="H37" s="114">
        <v>17048</v>
      </c>
      <c r="I37" s="115">
        <v>11135</v>
      </c>
      <c r="J37" s="114">
        <v>6269</v>
      </c>
      <c r="K37" s="114">
        <v>4866</v>
      </c>
      <c r="L37" s="423">
        <v>2422</v>
      </c>
      <c r="M37" s="424">
        <v>2647</v>
      </c>
    </row>
    <row r="38" spans="1:13" ht="15" customHeight="1" x14ac:dyDescent="0.2">
      <c r="A38" s="425" t="s">
        <v>396</v>
      </c>
      <c r="B38" s="115">
        <v>55828</v>
      </c>
      <c r="C38" s="114">
        <v>34127</v>
      </c>
      <c r="D38" s="114">
        <v>21701</v>
      </c>
      <c r="E38" s="114">
        <v>45202</v>
      </c>
      <c r="F38" s="114">
        <v>10626</v>
      </c>
      <c r="G38" s="114">
        <v>6860</v>
      </c>
      <c r="H38" s="114">
        <v>17245</v>
      </c>
      <c r="I38" s="115">
        <v>10936</v>
      </c>
      <c r="J38" s="114">
        <v>6112</v>
      </c>
      <c r="K38" s="114">
        <v>4824</v>
      </c>
      <c r="L38" s="423">
        <v>3330</v>
      </c>
      <c r="M38" s="424">
        <v>3141</v>
      </c>
    </row>
    <row r="39" spans="1:13" ht="11.1" customHeight="1" x14ac:dyDescent="0.2">
      <c r="A39" s="422" t="s">
        <v>387</v>
      </c>
      <c r="B39" s="115">
        <v>56005</v>
      </c>
      <c r="C39" s="114">
        <v>34244</v>
      </c>
      <c r="D39" s="114">
        <v>21761</v>
      </c>
      <c r="E39" s="114">
        <v>45316</v>
      </c>
      <c r="F39" s="114">
        <v>10689</v>
      </c>
      <c r="G39" s="114">
        <v>6680</v>
      </c>
      <c r="H39" s="114">
        <v>17511</v>
      </c>
      <c r="I39" s="115">
        <v>11112</v>
      </c>
      <c r="J39" s="114">
        <v>6186</v>
      </c>
      <c r="K39" s="114">
        <v>4926</v>
      </c>
      <c r="L39" s="423">
        <v>2763</v>
      </c>
      <c r="M39" s="424">
        <v>2584</v>
      </c>
    </row>
    <row r="40" spans="1:13" ht="11.1" customHeight="1" x14ac:dyDescent="0.2">
      <c r="A40" s="425" t="s">
        <v>388</v>
      </c>
      <c r="B40" s="115">
        <v>57207</v>
      </c>
      <c r="C40" s="114">
        <v>34937</v>
      </c>
      <c r="D40" s="114">
        <v>22270</v>
      </c>
      <c r="E40" s="114">
        <v>46331</v>
      </c>
      <c r="F40" s="114">
        <v>10876</v>
      </c>
      <c r="G40" s="114">
        <v>7280</v>
      </c>
      <c r="H40" s="114">
        <v>17766</v>
      </c>
      <c r="I40" s="115">
        <v>11189</v>
      </c>
      <c r="J40" s="114">
        <v>6057</v>
      </c>
      <c r="K40" s="114">
        <v>5132</v>
      </c>
      <c r="L40" s="423">
        <v>5286</v>
      </c>
      <c r="M40" s="424">
        <v>4319</v>
      </c>
    </row>
    <row r="41" spans="1:13" s="110" customFormat="1" ht="11.1" customHeight="1" x14ac:dyDescent="0.2">
      <c r="A41" s="422" t="s">
        <v>389</v>
      </c>
      <c r="B41" s="115">
        <v>57078</v>
      </c>
      <c r="C41" s="114">
        <v>34833</v>
      </c>
      <c r="D41" s="114">
        <v>22245</v>
      </c>
      <c r="E41" s="114">
        <v>46168</v>
      </c>
      <c r="F41" s="114">
        <v>10910</v>
      </c>
      <c r="G41" s="114">
        <v>7104</v>
      </c>
      <c r="H41" s="114">
        <v>17885</v>
      </c>
      <c r="I41" s="115">
        <v>11135</v>
      </c>
      <c r="J41" s="114">
        <v>6036</v>
      </c>
      <c r="K41" s="114">
        <v>5099</v>
      </c>
      <c r="L41" s="423">
        <v>2732</v>
      </c>
      <c r="M41" s="424">
        <v>2864</v>
      </c>
    </row>
    <row r="42" spans="1:13" ht="15" customHeight="1" x14ac:dyDescent="0.2">
      <c r="A42" s="422" t="s">
        <v>397</v>
      </c>
      <c r="B42" s="115">
        <v>57261</v>
      </c>
      <c r="C42" s="114">
        <v>34984</v>
      </c>
      <c r="D42" s="114">
        <v>22277</v>
      </c>
      <c r="E42" s="114">
        <v>46314</v>
      </c>
      <c r="F42" s="114">
        <v>10947</v>
      </c>
      <c r="G42" s="114">
        <v>6873</v>
      </c>
      <c r="H42" s="114">
        <v>18075</v>
      </c>
      <c r="I42" s="115">
        <v>10923</v>
      </c>
      <c r="J42" s="114">
        <v>5884</v>
      </c>
      <c r="K42" s="114">
        <v>5039</v>
      </c>
      <c r="L42" s="423">
        <v>3806</v>
      </c>
      <c r="M42" s="424">
        <v>3713</v>
      </c>
    </row>
    <row r="43" spans="1:13" ht="11.1" customHeight="1" x14ac:dyDescent="0.2">
      <c r="A43" s="422" t="s">
        <v>387</v>
      </c>
      <c r="B43" s="115">
        <v>57865</v>
      </c>
      <c r="C43" s="114">
        <v>35478</v>
      </c>
      <c r="D43" s="114">
        <v>22387</v>
      </c>
      <c r="E43" s="114">
        <v>46811</v>
      </c>
      <c r="F43" s="114">
        <v>11054</v>
      </c>
      <c r="G43" s="114">
        <v>6769</v>
      </c>
      <c r="H43" s="114">
        <v>18363</v>
      </c>
      <c r="I43" s="115">
        <v>11156</v>
      </c>
      <c r="J43" s="114">
        <v>6045</v>
      </c>
      <c r="K43" s="114">
        <v>5111</v>
      </c>
      <c r="L43" s="423">
        <v>3170</v>
      </c>
      <c r="M43" s="424">
        <v>2618</v>
      </c>
    </row>
    <row r="44" spans="1:13" ht="11.1" customHeight="1" x14ac:dyDescent="0.2">
      <c r="A44" s="422" t="s">
        <v>388</v>
      </c>
      <c r="B44" s="115">
        <v>59205</v>
      </c>
      <c r="C44" s="114">
        <v>36297</v>
      </c>
      <c r="D44" s="114">
        <v>22908</v>
      </c>
      <c r="E44" s="114">
        <v>47968</v>
      </c>
      <c r="F44" s="114">
        <v>11237</v>
      </c>
      <c r="G44" s="114">
        <v>7518</v>
      </c>
      <c r="H44" s="114">
        <v>18544</v>
      </c>
      <c r="I44" s="115">
        <v>11105</v>
      </c>
      <c r="J44" s="114">
        <v>5875</v>
      </c>
      <c r="K44" s="114">
        <v>5230</v>
      </c>
      <c r="L44" s="423">
        <v>5691</v>
      </c>
      <c r="M44" s="424">
        <v>4599</v>
      </c>
    </row>
    <row r="45" spans="1:13" s="110" customFormat="1" ht="11.1" customHeight="1" x14ac:dyDescent="0.2">
      <c r="A45" s="422" t="s">
        <v>389</v>
      </c>
      <c r="B45" s="115">
        <v>59295</v>
      </c>
      <c r="C45" s="114">
        <v>36294</v>
      </c>
      <c r="D45" s="114">
        <v>23001</v>
      </c>
      <c r="E45" s="114">
        <v>47894</v>
      </c>
      <c r="F45" s="114">
        <v>11401</v>
      </c>
      <c r="G45" s="114">
        <v>7304</v>
      </c>
      <c r="H45" s="114">
        <v>18803</v>
      </c>
      <c r="I45" s="115">
        <v>11115</v>
      </c>
      <c r="J45" s="114">
        <v>5917</v>
      </c>
      <c r="K45" s="114">
        <v>5198</v>
      </c>
      <c r="L45" s="423">
        <v>3192</v>
      </c>
      <c r="M45" s="424">
        <v>3186</v>
      </c>
    </row>
    <row r="46" spans="1:13" ht="15" customHeight="1" x14ac:dyDescent="0.2">
      <c r="A46" s="422" t="s">
        <v>398</v>
      </c>
      <c r="B46" s="115">
        <v>59378</v>
      </c>
      <c r="C46" s="114">
        <v>36362</v>
      </c>
      <c r="D46" s="114">
        <v>23016</v>
      </c>
      <c r="E46" s="114">
        <v>47948</v>
      </c>
      <c r="F46" s="114">
        <v>11430</v>
      </c>
      <c r="G46" s="114">
        <v>7088</v>
      </c>
      <c r="H46" s="114">
        <v>18946</v>
      </c>
      <c r="I46" s="115">
        <v>11064</v>
      </c>
      <c r="J46" s="114">
        <v>5885</v>
      </c>
      <c r="K46" s="114">
        <v>5179</v>
      </c>
      <c r="L46" s="423">
        <v>3565</v>
      </c>
      <c r="M46" s="424">
        <v>3512</v>
      </c>
    </row>
    <row r="47" spans="1:13" ht="11.1" customHeight="1" x14ac:dyDescent="0.2">
      <c r="A47" s="422" t="s">
        <v>387</v>
      </c>
      <c r="B47" s="115">
        <v>59414</v>
      </c>
      <c r="C47" s="114">
        <v>36405</v>
      </c>
      <c r="D47" s="114">
        <v>23009</v>
      </c>
      <c r="E47" s="114">
        <v>47947</v>
      </c>
      <c r="F47" s="114">
        <v>11467</v>
      </c>
      <c r="G47" s="114">
        <v>6929</v>
      </c>
      <c r="H47" s="114">
        <v>19154</v>
      </c>
      <c r="I47" s="115">
        <v>11235</v>
      </c>
      <c r="J47" s="114">
        <v>5937</v>
      </c>
      <c r="K47" s="114">
        <v>5298</v>
      </c>
      <c r="L47" s="423">
        <v>2894</v>
      </c>
      <c r="M47" s="424">
        <v>2877</v>
      </c>
    </row>
    <row r="48" spans="1:13" ht="11.1" customHeight="1" x14ac:dyDescent="0.2">
      <c r="A48" s="422" t="s">
        <v>388</v>
      </c>
      <c r="B48" s="115">
        <v>60665</v>
      </c>
      <c r="C48" s="114">
        <v>37155</v>
      </c>
      <c r="D48" s="114">
        <v>23510</v>
      </c>
      <c r="E48" s="114">
        <v>49048</v>
      </c>
      <c r="F48" s="114">
        <v>11617</v>
      </c>
      <c r="G48" s="114">
        <v>7648</v>
      </c>
      <c r="H48" s="114">
        <v>19394</v>
      </c>
      <c r="I48" s="115">
        <v>11145</v>
      </c>
      <c r="J48" s="114">
        <v>5812</v>
      </c>
      <c r="K48" s="114">
        <v>5333</v>
      </c>
      <c r="L48" s="423">
        <v>5505</v>
      </c>
      <c r="M48" s="424">
        <v>4434</v>
      </c>
    </row>
    <row r="49" spans="1:17" s="110" customFormat="1" ht="11.1" customHeight="1" x14ac:dyDescent="0.2">
      <c r="A49" s="422" t="s">
        <v>389</v>
      </c>
      <c r="B49" s="115">
        <v>60254</v>
      </c>
      <c r="C49" s="114">
        <v>36866</v>
      </c>
      <c r="D49" s="114">
        <v>23388</v>
      </c>
      <c r="E49" s="114">
        <v>48596</v>
      </c>
      <c r="F49" s="114">
        <v>11658</v>
      </c>
      <c r="G49" s="114">
        <v>7369</v>
      </c>
      <c r="H49" s="114">
        <v>19392</v>
      </c>
      <c r="I49" s="115">
        <v>11278</v>
      </c>
      <c r="J49" s="114">
        <v>5875</v>
      </c>
      <c r="K49" s="114">
        <v>5403</v>
      </c>
      <c r="L49" s="423">
        <v>2867</v>
      </c>
      <c r="M49" s="424">
        <v>3306</v>
      </c>
    </row>
    <row r="50" spans="1:17" ht="15" customHeight="1" x14ac:dyDescent="0.2">
      <c r="A50" s="422" t="s">
        <v>399</v>
      </c>
      <c r="B50" s="143">
        <v>59916</v>
      </c>
      <c r="C50" s="144">
        <v>36654</v>
      </c>
      <c r="D50" s="144">
        <v>23262</v>
      </c>
      <c r="E50" s="144">
        <v>48228</v>
      </c>
      <c r="F50" s="144">
        <v>11688</v>
      </c>
      <c r="G50" s="144">
        <v>7142</v>
      </c>
      <c r="H50" s="144">
        <v>19422</v>
      </c>
      <c r="I50" s="143">
        <v>10875</v>
      </c>
      <c r="J50" s="144">
        <v>5689</v>
      </c>
      <c r="K50" s="144">
        <v>5186</v>
      </c>
      <c r="L50" s="426">
        <v>3206</v>
      </c>
      <c r="M50" s="427">
        <v>3440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0.90605948331031694</v>
      </c>
      <c r="C6" s="480">
        <f>'Tabelle 3.3'!J11</f>
        <v>-1.7082429501084599</v>
      </c>
      <c r="D6" s="481">
        <f t="shared" ref="D6:E9" si="0">IF(OR(AND(B6&gt;=-50,B6&lt;=50),ISNUMBER(B6)=FALSE),B6,"")</f>
        <v>0.90605948331031694</v>
      </c>
      <c r="E6" s="481">
        <f t="shared" si="0"/>
        <v>-1.7082429501084599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0.90605948331031694</v>
      </c>
      <c r="C14" s="480">
        <f>'Tabelle 3.3'!J11</f>
        <v>-1.7082429501084599</v>
      </c>
      <c r="D14" s="481">
        <f>IF(OR(AND(B14&gt;=-50,B14&lt;=50),ISNUMBER(B14)=FALSE),B14,"")</f>
        <v>0.90605948331031694</v>
      </c>
      <c r="E14" s="481">
        <f>IF(OR(AND(C14&gt;=-50,C14&lt;=50),ISNUMBER(C14)=FALSE),C14,"")</f>
        <v>-1.7082429501084599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0.93808630393996251</v>
      </c>
      <c r="C15" s="480">
        <f>'Tabelle 3.3'!J12</f>
        <v>1.6759776536312849</v>
      </c>
      <c r="D15" s="481">
        <f t="shared" ref="D15:E45" si="3">IF(OR(AND(B15&gt;=-50,B15&lt;=50),ISNUMBER(B15)=FALSE),B15,"")</f>
        <v>0.93808630393996251</v>
      </c>
      <c r="E15" s="481">
        <f t="shared" si="3"/>
        <v>1.6759776536312849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2.4390243902439024</v>
      </c>
      <c r="C16" s="480">
        <f>'Tabelle 3.3'!J13</f>
        <v>1.0638297872340425</v>
      </c>
      <c r="D16" s="481">
        <f t="shared" si="3"/>
        <v>2.4390243902439024</v>
      </c>
      <c r="E16" s="481">
        <f t="shared" si="3"/>
        <v>1.0638297872340425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0.55546675191815853</v>
      </c>
      <c r="C17" s="480">
        <f>'Tabelle 3.3'!J14</f>
        <v>-6.5295629820051415</v>
      </c>
      <c r="D17" s="481">
        <f t="shared" si="3"/>
        <v>0.55546675191815853</v>
      </c>
      <c r="E17" s="481">
        <f t="shared" si="3"/>
        <v>-6.5295629820051415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-1.5818431911966988</v>
      </c>
      <c r="C18" s="480">
        <f>'Tabelle 3.3'!J15</f>
        <v>2.6978417266187051</v>
      </c>
      <c r="D18" s="481">
        <f t="shared" si="3"/>
        <v>-1.5818431911966988</v>
      </c>
      <c r="E18" s="481">
        <f t="shared" si="3"/>
        <v>2.6978417266187051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1.3504356243949662</v>
      </c>
      <c r="C19" s="480">
        <f>'Tabelle 3.3'!J16</f>
        <v>-13.054607508532424</v>
      </c>
      <c r="D19" s="481">
        <f t="shared" si="3"/>
        <v>1.3504356243949662</v>
      </c>
      <c r="E19" s="481">
        <f t="shared" si="3"/>
        <v>-13.054607508532424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-4.0206185567010309</v>
      </c>
      <c r="C20" s="480">
        <f>'Tabelle 3.3'!J17</f>
        <v>5.0691244239631335</v>
      </c>
      <c r="D20" s="481">
        <f t="shared" si="3"/>
        <v>-4.0206185567010309</v>
      </c>
      <c r="E20" s="481">
        <f t="shared" si="3"/>
        <v>5.0691244239631335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1.8922852983988354</v>
      </c>
      <c r="C21" s="480">
        <f>'Tabelle 3.3'!J18</f>
        <v>1.7612524461839529</v>
      </c>
      <c r="D21" s="481">
        <f t="shared" si="3"/>
        <v>1.8922852983988354</v>
      </c>
      <c r="E21" s="481">
        <f t="shared" si="3"/>
        <v>1.7612524461839529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0.36913990402362495</v>
      </c>
      <c r="C22" s="480">
        <f>'Tabelle 3.3'!J19</f>
        <v>0.52854122621564481</v>
      </c>
      <c r="D22" s="481">
        <f t="shared" si="3"/>
        <v>0.36913990402362495</v>
      </c>
      <c r="E22" s="481">
        <f t="shared" si="3"/>
        <v>0.52854122621564481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0.58543724844493228</v>
      </c>
      <c r="C23" s="480">
        <f>'Tabelle 3.3'!J20</f>
        <v>-3.5222052067381315</v>
      </c>
      <c r="D23" s="481">
        <f t="shared" si="3"/>
        <v>0.58543724844493228</v>
      </c>
      <c r="E23" s="481">
        <f t="shared" si="3"/>
        <v>-3.5222052067381315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0.97891566265060237</v>
      </c>
      <c r="C24" s="480">
        <f>'Tabelle 3.3'!J21</f>
        <v>-3.7720033528918693</v>
      </c>
      <c r="D24" s="481">
        <f t="shared" si="3"/>
        <v>0.97891566265060237</v>
      </c>
      <c r="E24" s="481">
        <f t="shared" si="3"/>
        <v>-3.7720033528918693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4.4609665427509295</v>
      </c>
      <c r="C25" s="480">
        <f>'Tabelle 3.3'!J22</f>
        <v>1.4705882352941178</v>
      </c>
      <c r="D25" s="481">
        <f t="shared" si="3"/>
        <v>4.4609665427509295</v>
      </c>
      <c r="E25" s="481">
        <f t="shared" si="3"/>
        <v>1.4705882352941178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1.7598343685300206</v>
      </c>
      <c r="C26" s="480">
        <f>'Tabelle 3.3'!J23</f>
        <v>-2.1897810218978102</v>
      </c>
      <c r="D26" s="481">
        <f t="shared" si="3"/>
        <v>1.7598343685300206</v>
      </c>
      <c r="E26" s="481">
        <f t="shared" si="3"/>
        <v>-2.1897810218978102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2.4636765634870499</v>
      </c>
      <c r="C27" s="480">
        <f>'Tabelle 3.3'!J24</f>
        <v>0.49504950495049505</v>
      </c>
      <c r="D27" s="481">
        <f t="shared" si="3"/>
        <v>2.4636765634870499</v>
      </c>
      <c r="E27" s="481">
        <f t="shared" si="3"/>
        <v>0.49504950495049505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-0.74706510138740667</v>
      </c>
      <c r="C28" s="480">
        <f>'Tabelle 3.3'!J25</f>
        <v>-1.7307692307692308</v>
      </c>
      <c r="D28" s="481">
        <f t="shared" si="3"/>
        <v>-0.74706510138740667</v>
      </c>
      <c r="E28" s="481">
        <f t="shared" si="3"/>
        <v>-1.7307692307692308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6.666666666666667</v>
      </c>
      <c r="C29" s="480">
        <f>'Tabelle 3.3'!J26</f>
        <v>12.5</v>
      </c>
      <c r="D29" s="481">
        <f t="shared" si="3"/>
        <v>6.666666666666667</v>
      </c>
      <c r="E29" s="481">
        <f t="shared" si="3"/>
        <v>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2.0491803278688523</v>
      </c>
      <c r="C30" s="480">
        <f>'Tabelle 3.3'!J27</f>
        <v>7.1278825995807127</v>
      </c>
      <c r="D30" s="481">
        <f t="shared" si="3"/>
        <v>2.0491803278688523</v>
      </c>
      <c r="E30" s="481">
        <f t="shared" si="3"/>
        <v>7.1278825995807127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0.7376185458377239</v>
      </c>
      <c r="C31" s="480">
        <f>'Tabelle 3.3'!J28</f>
        <v>6.5359477124183005</v>
      </c>
      <c r="D31" s="481">
        <f t="shared" si="3"/>
        <v>0.7376185458377239</v>
      </c>
      <c r="E31" s="481">
        <f t="shared" si="3"/>
        <v>6.5359477124183005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-1.8044237485448196</v>
      </c>
      <c r="C32" s="480">
        <f>'Tabelle 3.3'!J29</f>
        <v>-3.1007751937984498</v>
      </c>
      <c r="D32" s="481">
        <f t="shared" si="3"/>
        <v>-1.8044237485448196</v>
      </c>
      <c r="E32" s="481">
        <f t="shared" si="3"/>
        <v>-3.1007751937984498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4.0989660265878873</v>
      </c>
      <c r="C33" s="480">
        <f>'Tabelle 3.3'!J30</f>
        <v>3.9603960396039604</v>
      </c>
      <c r="D33" s="481">
        <f t="shared" si="3"/>
        <v>4.0989660265878873</v>
      </c>
      <c r="E33" s="481">
        <f t="shared" si="3"/>
        <v>3.9603960396039604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0.26809651474530832</v>
      </c>
      <c r="C34" s="480">
        <f>'Tabelle 3.3'!J31</f>
        <v>-5.1776649746192893</v>
      </c>
      <c r="D34" s="481">
        <f t="shared" si="3"/>
        <v>0.26809651474530832</v>
      </c>
      <c r="E34" s="481">
        <f t="shared" si="3"/>
        <v>-5.1776649746192893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0.93808630393996251</v>
      </c>
      <c r="C37" s="480">
        <f>'Tabelle 3.3'!J34</f>
        <v>1.6759776536312849</v>
      </c>
      <c r="D37" s="481">
        <f t="shared" si="3"/>
        <v>0.93808630393996251</v>
      </c>
      <c r="E37" s="481">
        <f t="shared" si="3"/>
        <v>1.6759776536312849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0.71572830670020904</v>
      </c>
      <c r="C38" s="480">
        <f>'Tabelle 3.3'!J35</f>
        <v>-4.5882352941176467</v>
      </c>
      <c r="D38" s="481">
        <f t="shared" si="3"/>
        <v>0.71572830670020904</v>
      </c>
      <c r="E38" s="481">
        <f t="shared" si="3"/>
        <v>-4.5882352941176467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1.0809222127881914</v>
      </c>
      <c r="C39" s="480">
        <f>'Tabelle 3.3'!J36</f>
        <v>-0.95635115252574787</v>
      </c>
      <c r="D39" s="481">
        <f t="shared" si="3"/>
        <v>1.0809222127881914</v>
      </c>
      <c r="E39" s="481">
        <f t="shared" si="3"/>
        <v>-0.95635115252574787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1.0809222127881914</v>
      </c>
      <c r="C45" s="480">
        <f>'Tabelle 3.3'!J36</f>
        <v>-0.95635115252574787</v>
      </c>
      <c r="D45" s="481">
        <f t="shared" si="3"/>
        <v>1.0809222127881914</v>
      </c>
      <c r="E45" s="481">
        <f t="shared" si="3"/>
        <v>-0.95635115252574787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51979</v>
      </c>
      <c r="C51" s="487">
        <v>6501</v>
      </c>
      <c r="D51" s="487">
        <v>4630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52471</v>
      </c>
      <c r="C52" s="487">
        <v>6707</v>
      </c>
      <c r="D52" s="487">
        <v>4730</v>
      </c>
      <c r="E52" s="488">
        <f t="shared" ref="E52:G70" si="11">IF($A$51=37802,IF(COUNTBLANK(B$51:B$70)&gt;0,#N/A,B52/B$51*100),IF(COUNTBLANK(B$51:B$75)&gt;0,#N/A,B52/B$51*100))</f>
        <v>100.94653610111777</v>
      </c>
      <c r="F52" s="488">
        <f t="shared" si="11"/>
        <v>103.16874327026611</v>
      </c>
      <c r="G52" s="488">
        <f t="shared" si="11"/>
        <v>102.15982721382288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53422</v>
      </c>
      <c r="C53" s="487">
        <v>6525</v>
      </c>
      <c r="D53" s="487">
        <v>4847</v>
      </c>
      <c r="E53" s="488">
        <f t="shared" si="11"/>
        <v>102.77612112583927</v>
      </c>
      <c r="F53" s="488">
        <f t="shared" si="11"/>
        <v>100.36917397323488</v>
      </c>
      <c r="G53" s="488">
        <f t="shared" si="11"/>
        <v>104.68682505399569</v>
      </c>
      <c r="H53" s="489">
        <f>IF(ISERROR(L53)=TRUE,IF(MONTH(A53)=MONTH(MAX(A$51:A$75)),A53,""),"")</f>
        <v>41883</v>
      </c>
      <c r="I53" s="488">
        <f t="shared" si="12"/>
        <v>102.77612112583927</v>
      </c>
      <c r="J53" s="488">
        <f t="shared" si="10"/>
        <v>100.36917397323488</v>
      </c>
      <c r="K53" s="488">
        <f t="shared" si="10"/>
        <v>104.68682505399569</v>
      </c>
      <c r="L53" s="488" t="e">
        <f t="shared" si="13"/>
        <v>#N/A</v>
      </c>
    </row>
    <row r="54" spans="1:14" ht="15" customHeight="1" x14ac:dyDescent="0.2">
      <c r="A54" s="490" t="s">
        <v>462</v>
      </c>
      <c r="B54" s="487">
        <v>53013</v>
      </c>
      <c r="C54" s="487">
        <v>6586</v>
      </c>
      <c r="D54" s="487">
        <v>4720</v>
      </c>
      <c r="E54" s="488">
        <f t="shared" si="11"/>
        <v>101.98926489543854</v>
      </c>
      <c r="F54" s="488">
        <f t="shared" si="11"/>
        <v>101.30749115520689</v>
      </c>
      <c r="G54" s="488">
        <f t="shared" si="11"/>
        <v>101.9438444924406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53257</v>
      </c>
      <c r="C55" s="487">
        <v>6287</v>
      </c>
      <c r="D55" s="487">
        <v>4650</v>
      </c>
      <c r="E55" s="488">
        <f t="shared" si="11"/>
        <v>102.45868523826931</v>
      </c>
      <c r="F55" s="488">
        <f t="shared" si="11"/>
        <v>96.708198738655597</v>
      </c>
      <c r="G55" s="488">
        <f t="shared" si="11"/>
        <v>100.43196544276458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53606</v>
      </c>
      <c r="C56" s="487">
        <v>6463</v>
      </c>
      <c r="D56" s="487">
        <v>4698</v>
      </c>
      <c r="E56" s="488">
        <f t="shared" si="11"/>
        <v>103.13011023682641</v>
      </c>
      <c r="F56" s="488">
        <f t="shared" si="11"/>
        <v>99.415474542378092</v>
      </c>
      <c r="G56" s="488">
        <f t="shared" si="11"/>
        <v>101.46868250539957</v>
      </c>
      <c r="H56" s="489" t="str">
        <f t="shared" si="14"/>
        <v/>
      </c>
      <c r="I56" s="488" t="str">
        <f t="shared" si="12"/>
        <v/>
      </c>
      <c r="J56" s="488" t="str">
        <f t="shared" si="10"/>
        <v/>
      </c>
      <c r="K56" s="488" t="str">
        <f t="shared" si="10"/>
        <v/>
      </c>
      <c r="L56" s="488" t="e">
        <f t="shared" si="13"/>
        <v>#N/A</v>
      </c>
    </row>
    <row r="57" spans="1:14" ht="15" customHeight="1" x14ac:dyDescent="0.2">
      <c r="A57" s="490">
        <v>42248</v>
      </c>
      <c r="B57" s="487">
        <v>54641</v>
      </c>
      <c r="C57" s="487">
        <v>6236</v>
      </c>
      <c r="D57" s="487">
        <v>4817</v>
      </c>
      <c r="E57" s="488">
        <f t="shared" si="11"/>
        <v>105.12129898612901</v>
      </c>
      <c r="F57" s="488">
        <f t="shared" si="11"/>
        <v>95.923704045531451</v>
      </c>
      <c r="G57" s="488">
        <f t="shared" si="11"/>
        <v>104.03887688984881</v>
      </c>
      <c r="H57" s="489">
        <f t="shared" si="14"/>
        <v>42248</v>
      </c>
      <c r="I57" s="488">
        <f t="shared" si="12"/>
        <v>105.12129898612901</v>
      </c>
      <c r="J57" s="488">
        <f t="shared" si="10"/>
        <v>95.923704045531451</v>
      </c>
      <c r="K57" s="488">
        <f t="shared" si="10"/>
        <v>104.03887688984881</v>
      </c>
      <c r="L57" s="488" t="e">
        <f t="shared" si="13"/>
        <v>#N/A</v>
      </c>
    </row>
    <row r="58" spans="1:14" ht="15" customHeight="1" x14ac:dyDescent="0.2">
      <c r="A58" s="490" t="s">
        <v>465</v>
      </c>
      <c r="B58" s="487">
        <v>54240</v>
      </c>
      <c r="C58" s="487">
        <v>6292</v>
      </c>
      <c r="D58" s="487">
        <v>4788</v>
      </c>
      <c r="E58" s="488">
        <f t="shared" si="11"/>
        <v>104.34983358664076</v>
      </c>
      <c r="F58" s="488">
        <f t="shared" si="11"/>
        <v>96.785109983079536</v>
      </c>
      <c r="G58" s="488">
        <f t="shared" si="11"/>
        <v>103.41252699784019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54383</v>
      </c>
      <c r="C59" s="487">
        <v>6284</v>
      </c>
      <c r="D59" s="487">
        <v>4730</v>
      </c>
      <c r="E59" s="488">
        <f t="shared" si="11"/>
        <v>104.6249446892014</v>
      </c>
      <c r="F59" s="488">
        <f t="shared" si="11"/>
        <v>96.662051992001224</v>
      </c>
      <c r="G59" s="488">
        <f t="shared" si="11"/>
        <v>102.15982721382288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54615</v>
      </c>
      <c r="C60" s="487">
        <v>6298</v>
      </c>
      <c r="D60" s="487">
        <v>4808</v>
      </c>
      <c r="E60" s="488">
        <f t="shared" si="11"/>
        <v>105.07127878566345</v>
      </c>
      <c r="F60" s="488">
        <f t="shared" si="11"/>
        <v>96.877403476388253</v>
      </c>
      <c r="G60" s="488">
        <f t="shared" si="11"/>
        <v>103.84449244060474</v>
      </c>
      <c r="H60" s="489" t="str">
        <f t="shared" si="14"/>
        <v/>
      </c>
      <c r="I60" s="488" t="str">
        <f t="shared" si="12"/>
        <v/>
      </c>
      <c r="J60" s="488" t="str">
        <f t="shared" si="10"/>
        <v/>
      </c>
      <c r="K60" s="488" t="str">
        <f t="shared" si="10"/>
        <v/>
      </c>
      <c r="L60" s="488" t="e">
        <f t="shared" si="13"/>
        <v>#N/A</v>
      </c>
    </row>
    <row r="61" spans="1:14" ht="15" customHeight="1" x14ac:dyDescent="0.2">
      <c r="A61" s="490">
        <v>42614</v>
      </c>
      <c r="B61" s="487">
        <v>55654</v>
      </c>
      <c r="C61" s="487">
        <v>6264</v>
      </c>
      <c r="D61" s="487">
        <v>4926</v>
      </c>
      <c r="E61" s="488">
        <f t="shared" si="11"/>
        <v>107.07016295042229</v>
      </c>
      <c r="F61" s="488">
        <f t="shared" si="11"/>
        <v>96.354407014305494</v>
      </c>
      <c r="G61" s="488">
        <f t="shared" si="11"/>
        <v>106.39308855291576</v>
      </c>
      <c r="H61" s="489">
        <f t="shared" si="14"/>
        <v>42614</v>
      </c>
      <c r="I61" s="488">
        <f t="shared" si="12"/>
        <v>107.07016295042229</v>
      </c>
      <c r="J61" s="488">
        <f t="shared" si="10"/>
        <v>96.354407014305494</v>
      </c>
      <c r="K61" s="488">
        <f t="shared" si="10"/>
        <v>106.39308855291576</v>
      </c>
      <c r="L61" s="488" t="e">
        <f t="shared" si="13"/>
        <v>#N/A</v>
      </c>
    </row>
    <row r="62" spans="1:14" ht="15" customHeight="1" x14ac:dyDescent="0.2">
      <c r="A62" s="490" t="s">
        <v>468</v>
      </c>
      <c r="B62" s="487">
        <v>55520</v>
      </c>
      <c r="C62" s="487">
        <v>6269</v>
      </c>
      <c r="D62" s="487">
        <v>4866</v>
      </c>
      <c r="E62" s="488">
        <f t="shared" si="11"/>
        <v>106.81236653263817</v>
      </c>
      <c r="F62" s="488">
        <f t="shared" si="11"/>
        <v>96.431318258729419</v>
      </c>
      <c r="G62" s="488">
        <f t="shared" si="11"/>
        <v>105.09719222462203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55828</v>
      </c>
      <c r="C63" s="487">
        <v>6112</v>
      </c>
      <c r="D63" s="487">
        <v>4824</v>
      </c>
      <c r="E63" s="488">
        <f t="shared" si="11"/>
        <v>107.40491352276882</v>
      </c>
      <c r="F63" s="488">
        <f t="shared" si="11"/>
        <v>94.016305183817877</v>
      </c>
      <c r="G63" s="488">
        <f t="shared" si="11"/>
        <v>104.19006479481641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56005</v>
      </c>
      <c r="C64" s="487">
        <v>6186</v>
      </c>
      <c r="D64" s="487">
        <v>4926</v>
      </c>
      <c r="E64" s="488">
        <f t="shared" si="11"/>
        <v>107.74543565670751</v>
      </c>
      <c r="F64" s="488">
        <f t="shared" si="11"/>
        <v>95.154591601292111</v>
      </c>
      <c r="G64" s="488">
        <f t="shared" si="11"/>
        <v>106.39308855291576</v>
      </c>
      <c r="H64" s="489" t="str">
        <f t="shared" si="14"/>
        <v/>
      </c>
      <c r="I64" s="488" t="str">
        <f t="shared" si="12"/>
        <v/>
      </c>
      <c r="J64" s="488" t="str">
        <f t="shared" si="10"/>
        <v/>
      </c>
      <c r="K64" s="488" t="str">
        <f t="shared" si="10"/>
        <v/>
      </c>
      <c r="L64" s="488" t="e">
        <f t="shared" si="13"/>
        <v>#N/A</v>
      </c>
    </row>
    <row r="65" spans="1:12" ht="15" customHeight="1" x14ac:dyDescent="0.2">
      <c r="A65" s="490">
        <v>42979</v>
      </c>
      <c r="B65" s="487">
        <v>57207</v>
      </c>
      <c r="C65" s="487">
        <v>6057</v>
      </c>
      <c r="D65" s="487">
        <v>5132</v>
      </c>
      <c r="E65" s="488">
        <f t="shared" si="11"/>
        <v>110.05790800130822</v>
      </c>
      <c r="F65" s="488">
        <f t="shared" si="11"/>
        <v>93.170281495154597</v>
      </c>
      <c r="G65" s="488">
        <f t="shared" si="11"/>
        <v>110.84233261339094</v>
      </c>
      <c r="H65" s="489">
        <f t="shared" si="14"/>
        <v>42979</v>
      </c>
      <c r="I65" s="488">
        <f t="shared" si="12"/>
        <v>110.05790800130822</v>
      </c>
      <c r="J65" s="488">
        <f t="shared" si="10"/>
        <v>93.170281495154597</v>
      </c>
      <c r="K65" s="488">
        <f t="shared" si="10"/>
        <v>110.84233261339094</v>
      </c>
      <c r="L65" s="488" t="e">
        <f t="shared" si="13"/>
        <v>#N/A</v>
      </c>
    </row>
    <row r="66" spans="1:12" ht="15" customHeight="1" x14ac:dyDescent="0.2">
      <c r="A66" s="490" t="s">
        <v>471</v>
      </c>
      <c r="B66" s="487">
        <v>57078</v>
      </c>
      <c r="C66" s="487">
        <v>6036</v>
      </c>
      <c r="D66" s="487">
        <v>5099</v>
      </c>
      <c r="E66" s="488">
        <f t="shared" si="11"/>
        <v>109.80973085284442</v>
      </c>
      <c r="F66" s="488">
        <f t="shared" si="11"/>
        <v>92.847254268574062</v>
      </c>
      <c r="G66" s="488">
        <f t="shared" si="11"/>
        <v>110.12958963282938</v>
      </c>
      <c r="H66" s="489" t="str">
        <f t="shared" si="14"/>
        <v/>
      </c>
      <c r="I66" s="488" t="str">
        <f t="shared" si="12"/>
        <v/>
      </c>
      <c r="J66" s="488" t="str">
        <f t="shared" si="10"/>
        <v/>
      </c>
      <c r="K66" s="488" t="str">
        <f t="shared" si="10"/>
        <v/>
      </c>
      <c r="L66" s="488" t="e">
        <f t="shared" si="13"/>
        <v>#N/A</v>
      </c>
    </row>
    <row r="67" spans="1:12" ht="15" customHeight="1" x14ac:dyDescent="0.2">
      <c r="A67" s="490" t="s">
        <v>472</v>
      </c>
      <c r="B67" s="487">
        <v>57261</v>
      </c>
      <c r="C67" s="487">
        <v>5884</v>
      </c>
      <c r="D67" s="487">
        <v>5039</v>
      </c>
      <c r="E67" s="488">
        <f t="shared" si="11"/>
        <v>110.16179610996748</v>
      </c>
      <c r="F67" s="488">
        <f t="shared" si="11"/>
        <v>90.509152438086446</v>
      </c>
      <c r="G67" s="488">
        <f t="shared" si="11"/>
        <v>108.83369330453563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57865</v>
      </c>
      <c r="C68" s="487">
        <v>6045</v>
      </c>
      <c r="D68" s="487">
        <v>5111</v>
      </c>
      <c r="E68" s="488">
        <f t="shared" si="11"/>
        <v>111.32380384386002</v>
      </c>
      <c r="F68" s="488">
        <f t="shared" si="11"/>
        <v>92.985694508537151</v>
      </c>
      <c r="G68" s="488">
        <f t="shared" si="11"/>
        <v>110.38876889848812</v>
      </c>
      <c r="H68" s="489" t="str">
        <f t="shared" si="14"/>
        <v/>
      </c>
      <c r="I68" s="488" t="str">
        <f t="shared" si="12"/>
        <v/>
      </c>
      <c r="J68" s="488" t="str">
        <f t="shared" si="12"/>
        <v/>
      </c>
      <c r="K68" s="488" t="str">
        <f t="shared" si="12"/>
        <v/>
      </c>
      <c r="L68" s="488" t="e">
        <f t="shared" si="13"/>
        <v>#N/A</v>
      </c>
    </row>
    <row r="69" spans="1:12" ht="15" customHeight="1" x14ac:dyDescent="0.2">
      <c r="A69" s="490">
        <v>43344</v>
      </c>
      <c r="B69" s="487">
        <v>59205</v>
      </c>
      <c r="C69" s="487">
        <v>5875</v>
      </c>
      <c r="D69" s="487">
        <v>5230</v>
      </c>
      <c r="E69" s="488">
        <f t="shared" si="11"/>
        <v>113.90176802170106</v>
      </c>
      <c r="F69" s="488">
        <f t="shared" si="11"/>
        <v>90.370712198123371</v>
      </c>
      <c r="G69" s="488">
        <f t="shared" si="11"/>
        <v>112.95896328293738</v>
      </c>
      <c r="H69" s="489">
        <f t="shared" si="14"/>
        <v>43344</v>
      </c>
      <c r="I69" s="488">
        <f t="shared" si="12"/>
        <v>113.90176802170106</v>
      </c>
      <c r="J69" s="488">
        <f t="shared" si="12"/>
        <v>90.370712198123371</v>
      </c>
      <c r="K69" s="488">
        <f t="shared" si="12"/>
        <v>112.95896328293738</v>
      </c>
      <c r="L69" s="488" t="e">
        <f t="shared" si="13"/>
        <v>#N/A</v>
      </c>
    </row>
    <row r="70" spans="1:12" ht="15" customHeight="1" x14ac:dyDescent="0.2">
      <c r="A70" s="490" t="s">
        <v>474</v>
      </c>
      <c r="B70" s="487">
        <v>59295</v>
      </c>
      <c r="C70" s="487">
        <v>5917</v>
      </c>
      <c r="D70" s="487">
        <v>5198</v>
      </c>
      <c r="E70" s="488">
        <f t="shared" si="11"/>
        <v>114.07491486946653</v>
      </c>
      <c r="F70" s="488">
        <f t="shared" si="11"/>
        <v>91.016766651284414</v>
      </c>
      <c r="G70" s="488">
        <f t="shared" si="11"/>
        <v>112.26781857451404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59378</v>
      </c>
      <c r="C71" s="487">
        <v>5885</v>
      </c>
      <c r="D71" s="487">
        <v>5179</v>
      </c>
      <c r="E71" s="491">
        <f t="shared" ref="E71:G75" si="15">IF($A$51=37802,IF(COUNTBLANK(B$51:B$70)&gt;0,#N/A,IF(ISBLANK(B71)=FALSE,B71/B$51*100,#N/A)),IF(COUNTBLANK(B$51:B$75)&gt;0,#N/A,B71/B$51*100))</f>
        <v>114.23459474018354</v>
      </c>
      <c r="F71" s="491">
        <f t="shared" si="15"/>
        <v>90.524534686971236</v>
      </c>
      <c r="G71" s="491">
        <f t="shared" si="15"/>
        <v>111.85745140388769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59414</v>
      </c>
      <c r="C72" s="487">
        <v>5937</v>
      </c>
      <c r="D72" s="487">
        <v>5298</v>
      </c>
      <c r="E72" s="491">
        <f t="shared" si="15"/>
        <v>114.30385347928971</v>
      </c>
      <c r="F72" s="491">
        <f t="shared" si="15"/>
        <v>91.324411628980158</v>
      </c>
      <c r="G72" s="491">
        <f t="shared" si="15"/>
        <v>114.42764578833693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60665</v>
      </c>
      <c r="C73" s="487">
        <v>5812</v>
      </c>
      <c r="D73" s="487">
        <v>5333</v>
      </c>
      <c r="E73" s="491">
        <f t="shared" si="15"/>
        <v>116.71059466322937</v>
      </c>
      <c r="F73" s="491">
        <f t="shared" si="15"/>
        <v>89.401630518381793</v>
      </c>
      <c r="G73" s="491">
        <f t="shared" si="15"/>
        <v>115.18358531317494</v>
      </c>
      <c r="H73" s="492">
        <f>IF(A$51=37802,IF(ISERROR(L73)=TRUE,IF(ISBLANK(A73)=FALSE,IF(MONTH(A73)=MONTH(MAX(A$51:A$75)),A73,""),""),""),IF(ISERROR(L73)=TRUE,IF(MONTH(A73)=MONTH(MAX(A$51:A$75)),A73,""),""))</f>
        <v>43709</v>
      </c>
      <c r="I73" s="488">
        <f t="shared" si="12"/>
        <v>116.71059466322937</v>
      </c>
      <c r="J73" s="488">
        <f t="shared" si="12"/>
        <v>89.401630518381793</v>
      </c>
      <c r="K73" s="488">
        <f t="shared" si="12"/>
        <v>115.18358531317494</v>
      </c>
      <c r="L73" s="488" t="e">
        <f t="shared" si="13"/>
        <v>#N/A</v>
      </c>
    </row>
    <row r="74" spans="1:12" ht="15" customHeight="1" x14ac:dyDescent="0.2">
      <c r="A74" s="490" t="s">
        <v>477</v>
      </c>
      <c r="B74" s="487">
        <v>60254</v>
      </c>
      <c r="C74" s="487">
        <v>5875</v>
      </c>
      <c r="D74" s="487">
        <v>5403</v>
      </c>
      <c r="E74" s="491">
        <f t="shared" si="15"/>
        <v>115.91989072510052</v>
      </c>
      <c r="F74" s="491">
        <f t="shared" si="15"/>
        <v>90.370712198123371</v>
      </c>
      <c r="G74" s="491">
        <f t="shared" si="15"/>
        <v>116.69546436285097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59916</v>
      </c>
      <c r="C75" s="493">
        <v>5689</v>
      </c>
      <c r="D75" s="493">
        <v>5186</v>
      </c>
      <c r="E75" s="491">
        <f t="shared" si="15"/>
        <v>115.26962811904808</v>
      </c>
      <c r="F75" s="491">
        <f t="shared" si="15"/>
        <v>87.509613905552996</v>
      </c>
      <c r="G75" s="491">
        <f t="shared" si="15"/>
        <v>112.00863930885529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116.71059466322937</v>
      </c>
      <c r="J77" s="488">
        <f>IF(J75&lt;&gt;"",J75,IF(J74&lt;&gt;"",J74,IF(J73&lt;&gt;"",J73,IF(J72&lt;&gt;"",J72,IF(J71&lt;&gt;"",J71,IF(J70&lt;&gt;"",J70,""))))))</f>
        <v>89.401630518381793</v>
      </c>
      <c r="K77" s="488">
        <f>IF(K75&lt;&gt;"",K75,IF(K74&lt;&gt;"",K74,IF(K73&lt;&gt;"",K73,IF(K72&lt;&gt;"",K72,IF(K71&lt;&gt;"",K71,IF(K70&lt;&gt;"",K70,""))))))</f>
        <v>115.18358531317494</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+16,7%</v>
      </c>
      <c r="J79" s="488" t="str">
        <f>"GeB - ausschließlich: "&amp;IF(J77&gt;100,"+","")&amp;TEXT(J77-100,"0,0")&amp;"%"</f>
        <v>GeB - ausschließlich: -10,6%</v>
      </c>
      <c r="K79" s="488" t="str">
        <f>"GeB - im Nebenjob: "&amp;IF(K77&gt;100,"+","")&amp;TEXT(K77-100,"0,0")&amp;"%"</f>
        <v>GeB - im Nebenjob: +15,2%</v>
      </c>
    </row>
    <row r="81" spans="9:9" ht="15" customHeight="1" x14ac:dyDescent="0.2">
      <c r="I81" s="488" t="str">
        <f>IF(ISERROR(HLOOKUP(1,I$78:K$79,2,FALSE)),"",HLOOKUP(1,I$78:K$79,2,FALSE))</f>
        <v>SvB: +16,7%</v>
      </c>
    </row>
    <row r="82" spans="9:9" ht="15" customHeight="1" x14ac:dyDescent="0.2">
      <c r="I82" s="488" t="str">
        <f>IF(ISERROR(HLOOKUP(2,I$78:K$79,2,FALSE)),"",HLOOKUP(2,I$78:K$79,2,FALSE))</f>
        <v>GeB - im Nebenjob: +15,2%</v>
      </c>
    </row>
    <row r="83" spans="9:9" ht="15" customHeight="1" x14ac:dyDescent="0.2">
      <c r="I83" s="488" t="str">
        <f>IF(ISERROR(HLOOKUP(3,I$78:K$79,2,FALSE)),"",HLOOKUP(3,I$78:K$79,2,FALSE))</f>
        <v>GeB - ausschließlich: -10,6%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59916</v>
      </c>
      <c r="E12" s="114">
        <v>60254</v>
      </c>
      <c r="F12" s="114">
        <v>60665</v>
      </c>
      <c r="G12" s="114">
        <v>59414</v>
      </c>
      <c r="H12" s="114">
        <v>59378</v>
      </c>
      <c r="I12" s="115">
        <v>538</v>
      </c>
      <c r="J12" s="116">
        <v>0.90605948331031694</v>
      </c>
      <c r="N12" s="117"/>
    </row>
    <row r="13" spans="1:15" s="110" customFormat="1" ht="13.5" customHeight="1" x14ac:dyDescent="0.2">
      <c r="A13" s="118" t="s">
        <v>105</v>
      </c>
      <c r="B13" s="119" t="s">
        <v>106</v>
      </c>
      <c r="C13" s="113">
        <v>61.17564590426597</v>
      </c>
      <c r="D13" s="114">
        <v>36654</v>
      </c>
      <c r="E13" s="114">
        <v>36866</v>
      </c>
      <c r="F13" s="114">
        <v>37155</v>
      </c>
      <c r="G13" s="114">
        <v>36405</v>
      </c>
      <c r="H13" s="114">
        <v>36362</v>
      </c>
      <c r="I13" s="115">
        <v>292</v>
      </c>
      <c r="J13" s="116">
        <v>0.80303613662614814</v>
      </c>
    </row>
    <row r="14" spans="1:15" s="110" customFormat="1" ht="13.5" customHeight="1" x14ac:dyDescent="0.2">
      <c r="A14" s="120"/>
      <c r="B14" s="119" t="s">
        <v>107</v>
      </c>
      <c r="C14" s="113">
        <v>38.82435409573403</v>
      </c>
      <c r="D14" s="114">
        <v>23262</v>
      </c>
      <c r="E14" s="114">
        <v>23388</v>
      </c>
      <c r="F14" s="114">
        <v>23510</v>
      </c>
      <c r="G14" s="114">
        <v>23009</v>
      </c>
      <c r="H14" s="114">
        <v>23016</v>
      </c>
      <c r="I14" s="115">
        <v>246</v>
      </c>
      <c r="J14" s="116">
        <v>1.0688216892596454</v>
      </c>
    </row>
    <row r="15" spans="1:15" s="110" customFormat="1" ht="13.5" customHeight="1" x14ac:dyDescent="0.2">
      <c r="A15" s="118" t="s">
        <v>105</v>
      </c>
      <c r="B15" s="121" t="s">
        <v>108</v>
      </c>
      <c r="C15" s="113">
        <v>11.920021363241872</v>
      </c>
      <c r="D15" s="114">
        <v>7142</v>
      </c>
      <c r="E15" s="114">
        <v>7369</v>
      </c>
      <c r="F15" s="114">
        <v>7648</v>
      </c>
      <c r="G15" s="114">
        <v>6929</v>
      </c>
      <c r="H15" s="114">
        <v>7088</v>
      </c>
      <c r="I15" s="115">
        <v>54</v>
      </c>
      <c r="J15" s="116">
        <v>0.76185101580135439</v>
      </c>
    </row>
    <row r="16" spans="1:15" s="110" customFormat="1" ht="13.5" customHeight="1" x14ac:dyDescent="0.2">
      <c r="A16" s="118"/>
      <c r="B16" s="121" t="s">
        <v>109</v>
      </c>
      <c r="C16" s="113">
        <v>67.636357567260831</v>
      </c>
      <c r="D16" s="114">
        <v>40525</v>
      </c>
      <c r="E16" s="114">
        <v>40751</v>
      </c>
      <c r="F16" s="114">
        <v>40967</v>
      </c>
      <c r="G16" s="114">
        <v>40667</v>
      </c>
      <c r="H16" s="114">
        <v>40695</v>
      </c>
      <c r="I16" s="115">
        <v>-170</v>
      </c>
      <c r="J16" s="116">
        <v>-0.41774173731416636</v>
      </c>
    </row>
    <row r="17" spans="1:10" s="110" customFormat="1" ht="13.5" customHeight="1" x14ac:dyDescent="0.2">
      <c r="A17" s="118"/>
      <c r="B17" s="121" t="s">
        <v>110</v>
      </c>
      <c r="C17" s="113">
        <v>19.503972227785567</v>
      </c>
      <c r="D17" s="114">
        <v>11686</v>
      </c>
      <c r="E17" s="114">
        <v>11571</v>
      </c>
      <c r="F17" s="114">
        <v>11494</v>
      </c>
      <c r="G17" s="114">
        <v>11300</v>
      </c>
      <c r="H17" s="114">
        <v>11096</v>
      </c>
      <c r="I17" s="115">
        <v>590</v>
      </c>
      <c r="J17" s="116">
        <v>5.3172314347512621</v>
      </c>
    </row>
    <row r="18" spans="1:10" s="110" customFormat="1" ht="13.5" customHeight="1" x14ac:dyDescent="0.2">
      <c r="A18" s="120"/>
      <c r="B18" s="121" t="s">
        <v>111</v>
      </c>
      <c r="C18" s="113">
        <v>0.9396488417117298</v>
      </c>
      <c r="D18" s="114">
        <v>563</v>
      </c>
      <c r="E18" s="114">
        <v>563</v>
      </c>
      <c r="F18" s="114">
        <v>556</v>
      </c>
      <c r="G18" s="114">
        <v>518</v>
      </c>
      <c r="H18" s="114">
        <v>499</v>
      </c>
      <c r="I18" s="115">
        <v>64</v>
      </c>
      <c r="J18" s="116">
        <v>12.825651302605211</v>
      </c>
    </row>
    <row r="19" spans="1:10" s="110" customFormat="1" ht="13.5" customHeight="1" x14ac:dyDescent="0.2">
      <c r="A19" s="120"/>
      <c r="B19" s="121" t="s">
        <v>112</v>
      </c>
      <c r="C19" s="113">
        <v>0.30542759863809332</v>
      </c>
      <c r="D19" s="114">
        <v>183</v>
      </c>
      <c r="E19" s="114">
        <v>181</v>
      </c>
      <c r="F19" s="114">
        <v>186</v>
      </c>
      <c r="G19" s="114">
        <v>158</v>
      </c>
      <c r="H19" s="114">
        <v>141</v>
      </c>
      <c r="I19" s="115">
        <v>42</v>
      </c>
      <c r="J19" s="116">
        <v>29.787234042553191</v>
      </c>
    </row>
    <row r="20" spans="1:10" s="110" customFormat="1" ht="13.5" customHeight="1" x14ac:dyDescent="0.2">
      <c r="A20" s="118" t="s">
        <v>113</v>
      </c>
      <c r="B20" s="122" t="s">
        <v>114</v>
      </c>
      <c r="C20" s="113">
        <v>80.49268976567194</v>
      </c>
      <c r="D20" s="114">
        <v>48228</v>
      </c>
      <c r="E20" s="114">
        <v>48596</v>
      </c>
      <c r="F20" s="114">
        <v>49048</v>
      </c>
      <c r="G20" s="114">
        <v>47947</v>
      </c>
      <c r="H20" s="114">
        <v>47948</v>
      </c>
      <c r="I20" s="115">
        <v>280</v>
      </c>
      <c r="J20" s="116">
        <v>0.58396596312672067</v>
      </c>
    </row>
    <row r="21" spans="1:10" s="110" customFormat="1" ht="13.5" customHeight="1" x14ac:dyDescent="0.2">
      <c r="A21" s="120"/>
      <c r="B21" s="122" t="s">
        <v>115</v>
      </c>
      <c r="C21" s="113">
        <v>19.50731023432806</v>
      </c>
      <c r="D21" s="114">
        <v>11688</v>
      </c>
      <c r="E21" s="114">
        <v>11658</v>
      </c>
      <c r="F21" s="114">
        <v>11617</v>
      </c>
      <c r="G21" s="114">
        <v>11467</v>
      </c>
      <c r="H21" s="114">
        <v>11430</v>
      </c>
      <c r="I21" s="115">
        <v>258</v>
      </c>
      <c r="J21" s="116">
        <v>2.257217847769029</v>
      </c>
    </row>
    <row r="22" spans="1:10" s="110" customFormat="1" ht="13.5" customHeight="1" x14ac:dyDescent="0.2">
      <c r="A22" s="118" t="s">
        <v>113</v>
      </c>
      <c r="B22" s="122" t="s">
        <v>116</v>
      </c>
      <c r="C22" s="113">
        <v>87.450764403498226</v>
      </c>
      <c r="D22" s="114">
        <v>52397</v>
      </c>
      <c r="E22" s="114">
        <v>52790</v>
      </c>
      <c r="F22" s="114">
        <v>53059</v>
      </c>
      <c r="G22" s="114">
        <v>52141</v>
      </c>
      <c r="H22" s="114">
        <v>52254</v>
      </c>
      <c r="I22" s="115">
        <v>143</v>
      </c>
      <c r="J22" s="116">
        <v>0.27366326022888199</v>
      </c>
    </row>
    <row r="23" spans="1:10" s="110" customFormat="1" ht="13.5" customHeight="1" x14ac:dyDescent="0.2">
      <c r="A23" s="123"/>
      <c r="B23" s="124" t="s">
        <v>117</v>
      </c>
      <c r="C23" s="125">
        <v>12.537552573603044</v>
      </c>
      <c r="D23" s="114">
        <v>7512</v>
      </c>
      <c r="E23" s="114">
        <v>7454</v>
      </c>
      <c r="F23" s="114">
        <v>7597</v>
      </c>
      <c r="G23" s="114">
        <v>7264</v>
      </c>
      <c r="H23" s="114">
        <v>7116</v>
      </c>
      <c r="I23" s="115">
        <v>396</v>
      </c>
      <c r="J23" s="116">
        <v>5.5649241146711637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10875</v>
      </c>
      <c r="E26" s="114">
        <v>11278</v>
      </c>
      <c r="F26" s="114">
        <v>11145</v>
      </c>
      <c r="G26" s="114">
        <v>11235</v>
      </c>
      <c r="H26" s="140">
        <v>11064</v>
      </c>
      <c r="I26" s="115">
        <v>-189</v>
      </c>
      <c r="J26" s="116">
        <v>-1.7082429501084599</v>
      </c>
    </row>
    <row r="27" spans="1:10" s="110" customFormat="1" ht="13.5" customHeight="1" x14ac:dyDescent="0.2">
      <c r="A27" s="118" t="s">
        <v>105</v>
      </c>
      <c r="B27" s="119" t="s">
        <v>106</v>
      </c>
      <c r="C27" s="113">
        <v>41.259770114942526</v>
      </c>
      <c r="D27" s="115">
        <v>4487</v>
      </c>
      <c r="E27" s="114">
        <v>4590</v>
      </c>
      <c r="F27" s="114">
        <v>4532</v>
      </c>
      <c r="G27" s="114">
        <v>4522</v>
      </c>
      <c r="H27" s="140">
        <v>4438</v>
      </c>
      <c r="I27" s="115">
        <v>49</v>
      </c>
      <c r="J27" s="116">
        <v>1.1041009463722398</v>
      </c>
    </row>
    <row r="28" spans="1:10" s="110" customFormat="1" ht="13.5" customHeight="1" x14ac:dyDescent="0.2">
      <c r="A28" s="120"/>
      <c r="B28" s="119" t="s">
        <v>107</v>
      </c>
      <c r="C28" s="113">
        <v>58.740229885057474</v>
      </c>
      <c r="D28" s="115">
        <v>6388</v>
      </c>
      <c r="E28" s="114">
        <v>6688</v>
      </c>
      <c r="F28" s="114">
        <v>6613</v>
      </c>
      <c r="G28" s="114">
        <v>6713</v>
      </c>
      <c r="H28" s="140">
        <v>6626</v>
      </c>
      <c r="I28" s="115">
        <v>-238</v>
      </c>
      <c r="J28" s="116">
        <v>-3.5919106549954725</v>
      </c>
    </row>
    <row r="29" spans="1:10" s="110" customFormat="1" ht="13.5" customHeight="1" x14ac:dyDescent="0.2">
      <c r="A29" s="118" t="s">
        <v>105</v>
      </c>
      <c r="B29" s="121" t="s">
        <v>108</v>
      </c>
      <c r="C29" s="113">
        <v>13.103448275862069</v>
      </c>
      <c r="D29" s="115">
        <v>1425</v>
      </c>
      <c r="E29" s="114">
        <v>1520</v>
      </c>
      <c r="F29" s="114">
        <v>1459</v>
      </c>
      <c r="G29" s="114">
        <v>1491</v>
      </c>
      <c r="H29" s="140">
        <v>1437</v>
      </c>
      <c r="I29" s="115">
        <v>-12</v>
      </c>
      <c r="J29" s="116">
        <v>-0.83507306889352817</v>
      </c>
    </row>
    <row r="30" spans="1:10" s="110" customFormat="1" ht="13.5" customHeight="1" x14ac:dyDescent="0.2">
      <c r="A30" s="118"/>
      <c r="B30" s="121" t="s">
        <v>109</v>
      </c>
      <c r="C30" s="113">
        <v>50.501149425287359</v>
      </c>
      <c r="D30" s="115">
        <v>5492</v>
      </c>
      <c r="E30" s="114">
        <v>5683</v>
      </c>
      <c r="F30" s="114">
        <v>5673</v>
      </c>
      <c r="G30" s="114">
        <v>5744</v>
      </c>
      <c r="H30" s="140">
        <v>5708</v>
      </c>
      <c r="I30" s="115">
        <v>-216</v>
      </c>
      <c r="J30" s="116">
        <v>-3.7841625788367206</v>
      </c>
    </row>
    <row r="31" spans="1:10" s="110" customFormat="1" ht="13.5" customHeight="1" x14ac:dyDescent="0.2">
      <c r="A31" s="118"/>
      <c r="B31" s="121" t="s">
        <v>110</v>
      </c>
      <c r="C31" s="113">
        <v>19.531034482758621</v>
      </c>
      <c r="D31" s="115">
        <v>2124</v>
      </c>
      <c r="E31" s="114">
        <v>2173</v>
      </c>
      <c r="F31" s="114">
        <v>2120</v>
      </c>
      <c r="G31" s="114">
        <v>2130</v>
      </c>
      <c r="H31" s="140">
        <v>2101</v>
      </c>
      <c r="I31" s="115">
        <v>23</v>
      </c>
      <c r="J31" s="116">
        <v>1.0947168015230841</v>
      </c>
    </row>
    <row r="32" spans="1:10" s="110" customFormat="1" ht="13.5" customHeight="1" x14ac:dyDescent="0.2">
      <c r="A32" s="120"/>
      <c r="B32" s="121" t="s">
        <v>111</v>
      </c>
      <c r="C32" s="113">
        <v>16.864367816091953</v>
      </c>
      <c r="D32" s="115">
        <v>1834</v>
      </c>
      <c r="E32" s="114">
        <v>1902</v>
      </c>
      <c r="F32" s="114">
        <v>1893</v>
      </c>
      <c r="G32" s="114">
        <v>1870</v>
      </c>
      <c r="H32" s="140">
        <v>1818</v>
      </c>
      <c r="I32" s="115">
        <v>16</v>
      </c>
      <c r="J32" s="116">
        <v>0.88008800880088012</v>
      </c>
    </row>
    <row r="33" spans="1:10" s="110" customFormat="1" ht="13.5" customHeight="1" x14ac:dyDescent="0.2">
      <c r="A33" s="120"/>
      <c r="B33" s="121" t="s">
        <v>112</v>
      </c>
      <c r="C33" s="113">
        <v>1.3977011494252873</v>
      </c>
      <c r="D33" s="115">
        <v>152</v>
      </c>
      <c r="E33" s="114">
        <v>183</v>
      </c>
      <c r="F33" s="114">
        <v>205</v>
      </c>
      <c r="G33" s="114">
        <v>169</v>
      </c>
      <c r="H33" s="140">
        <v>145</v>
      </c>
      <c r="I33" s="115">
        <v>7</v>
      </c>
      <c r="J33" s="116">
        <v>4.8275862068965516</v>
      </c>
    </row>
    <row r="34" spans="1:10" s="110" customFormat="1" ht="13.5" customHeight="1" x14ac:dyDescent="0.2">
      <c r="A34" s="118" t="s">
        <v>113</v>
      </c>
      <c r="B34" s="122" t="s">
        <v>116</v>
      </c>
      <c r="C34" s="113">
        <v>88.836781609195398</v>
      </c>
      <c r="D34" s="115">
        <v>9661</v>
      </c>
      <c r="E34" s="114">
        <v>10030</v>
      </c>
      <c r="F34" s="114">
        <v>9937</v>
      </c>
      <c r="G34" s="114">
        <v>10038</v>
      </c>
      <c r="H34" s="140">
        <v>9897</v>
      </c>
      <c r="I34" s="115">
        <v>-236</v>
      </c>
      <c r="J34" s="116">
        <v>-2.3845609780741639</v>
      </c>
    </row>
    <row r="35" spans="1:10" s="110" customFormat="1" ht="13.5" customHeight="1" x14ac:dyDescent="0.2">
      <c r="A35" s="118"/>
      <c r="B35" s="119" t="s">
        <v>117</v>
      </c>
      <c r="C35" s="113">
        <v>11.117241379310345</v>
      </c>
      <c r="D35" s="115">
        <v>1209</v>
      </c>
      <c r="E35" s="114">
        <v>1243</v>
      </c>
      <c r="F35" s="114">
        <v>1203</v>
      </c>
      <c r="G35" s="114">
        <v>1193</v>
      </c>
      <c r="H35" s="140">
        <v>1163</v>
      </c>
      <c r="I35" s="115">
        <v>46</v>
      </c>
      <c r="J35" s="116">
        <v>3.9552880481513326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5689</v>
      </c>
      <c r="E37" s="114">
        <v>5875</v>
      </c>
      <c r="F37" s="114">
        <v>5812</v>
      </c>
      <c r="G37" s="114">
        <v>5937</v>
      </c>
      <c r="H37" s="140">
        <v>5885</v>
      </c>
      <c r="I37" s="115">
        <v>-196</v>
      </c>
      <c r="J37" s="116">
        <v>-3.3305012744265081</v>
      </c>
    </row>
    <row r="38" spans="1:10" s="110" customFormat="1" ht="13.5" customHeight="1" x14ac:dyDescent="0.2">
      <c r="A38" s="118" t="s">
        <v>105</v>
      </c>
      <c r="B38" s="119" t="s">
        <v>106</v>
      </c>
      <c r="C38" s="113">
        <v>35.401652311478294</v>
      </c>
      <c r="D38" s="115">
        <v>2014</v>
      </c>
      <c r="E38" s="114">
        <v>2027</v>
      </c>
      <c r="F38" s="114">
        <v>2033</v>
      </c>
      <c r="G38" s="114">
        <v>2082</v>
      </c>
      <c r="H38" s="140">
        <v>2048</v>
      </c>
      <c r="I38" s="115">
        <v>-34</v>
      </c>
      <c r="J38" s="116">
        <v>-1.66015625</v>
      </c>
    </row>
    <row r="39" spans="1:10" s="110" customFormat="1" ht="13.5" customHeight="1" x14ac:dyDescent="0.2">
      <c r="A39" s="120"/>
      <c r="B39" s="119" t="s">
        <v>107</v>
      </c>
      <c r="C39" s="113">
        <v>64.598347688521713</v>
      </c>
      <c r="D39" s="115">
        <v>3675</v>
      </c>
      <c r="E39" s="114">
        <v>3848</v>
      </c>
      <c r="F39" s="114">
        <v>3779</v>
      </c>
      <c r="G39" s="114">
        <v>3855</v>
      </c>
      <c r="H39" s="140">
        <v>3837</v>
      </c>
      <c r="I39" s="115">
        <v>-162</v>
      </c>
      <c r="J39" s="116">
        <v>-4.2220484753713841</v>
      </c>
    </row>
    <row r="40" spans="1:10" s="110" customFormat="1" ht="13.5" customHeight="1" x14ac:dyDescent="0.2">
      <c r="A40" s="118" t="s">
        <v>105</v>
      </c>
      <c r="B40" s="121" t="s">
        <v>108</v>
      </c>
      <c r="C40" s="113">
        <v>15.204781156618035</v>
      </c>
      <c r="D40" s="115">
        <v>865</v>
      </c>
      <c r="E40" s="114">
        <v>906</v>
      </c>
      <c r="F40" s="114">
        <v>850</v>
      </c>
      <c r="G40" s="114">
        <v>917</v>
      </c>
      <c r="H40" s="140">
        <v>869</v>
      </c>
      <c r="I40" s="115">
        <v>-4</v>
      </c>
      <c r="J40" s="116">
        <v>-0.46029919447640966</v>
      </c>
    </row>
    <row r="41" spans="1:10" s="110" customFormat="1" ht="13.5" customHeight="1" x14ac:dyDescent="0.2">
      <c r="A41" s="118"/>
      <c r="B41" s="121" t="s">
        <v>109</v>
      </c>
      <c r="C41" s="113">
        <v>32.694673932149762</v>
      </c>
      <c r="D41" s="115">
        <v>1860</v>
      </c>
      <c r="E41" s="114">
        <v>1917</v>
      </c>
      <c r="F41" s="114">
        <v>1947</v>
      </c>
      <c r="G41" s="114">
        <v>2000</v>
      </c>
      <c r="H41" s="140">
        <v>2039</v>
      </c>
      <c r="I41" s="115">
        <v>-179</v>
      </c>
      <c r="J41" s="116">
        <v>-8.7788131436978905</v>
      </c>
    </row>
    <row r="42" spans="1:10" s="110" customFormat="1" ht="13.5" customHeight="1" x14ac:dyDescent="0.2">
      <c r="A42" s="118"/>
      <c r="B42" s="121" t="s">
        <v>110</v>
      </c>
      <c r="C42" s="113">
        <v>20.671471260326946</v>
      </c>
      <c r="D42" s="115">
        <v>1176</v>
      </c>
      <c r="E42" s="114">
        <v>1204</v>
      </c>
      <c r="F42" s="114">
        <v>1176</v>
      </c>
      <c r="G42" s="114">
        <v>1201</v>
      </c>
      <c r="H42" s="140">
        <v>1207</v>
      </c>
      <c r="I42" s="115">
        <v>-31</v>
      </c>
      <c r="J42" s="116">
        <v>-2.568351284175642</v>
      </c>
    </row>
    <row r="43" spans="1:10" s="110" customFormat="1" ht="13.5" customHeight="1" x14ac:dyDescent="0.2">
      <c r="A43" s="120"/>
      <c r="B43" s="121" t="s">
        <v>111</v>
      </c>
      <c r="C43" s="113">
        <v>31.429073650905256</v>
      </c>
      <c r="D43" s="115">
        <v>1788</v>
      </c>
      <c r="E43" s="114">
        <v>1848</v>
      </c>
      <c r="F43" s="114">
        <v>1839</v>
      </c>
      <c r="G43" s="114">
        <v>1819</v>
      </c>
      <c r="H43" s="140">
        <v>1770</v>
      </c>
      <c r="I43" s="115">
        <v>18</v>
      </c>
      <c r="J43" s="116">
        <v>1.0169491525423728</v>
      </c>
    </row>
    <row r="44" spans="1:10" s="110" customFormat="1" ht="13.5" customHeight="1" x14ac:dyDescent="0.2">
      <c r="A44" s="120"/>
      <c r="B44" s="121" t="s">
        <v>112</v>
      </c>
      <c r="C44" s="113">
        <v>2.4960449991211111</v>
      </c>
      <c r="D44" s="115">
        <v>142</v>
      </c>
      <c r="E44" s="114">
        <v>167</v>
      </c>
      <c r="F44" s="114">
        <v>184</v>
      </c>
      <c r="G44" s="114">
        <v>149</v>
      </c>
      <c r="H44" s="140">
        <v>129</v>
      </c>
      <c r="I44" s="115">
        <v>13</v>
      </c>
      <c r="J44" s="116">
        <v>10.077519379844961</v>
      </c>
    </row>
    <row r="45" spans="1:10" s="110" customFormat="1" ht="13.5" customHeight="1" x14ac:dyDescent="0.2">
      <c r="A45" s="118" t="s">
        <v>113</v>
      </c>
      <c r="B45" s="122" t="s">
        <v>116</v>
      </c>
      <c r="C45" s="113">
        <v>91.035331341184744</v>
      </c>
      <c r="D45" s="115">
        <v>5179</v>
      </c>
      <c r="E45" s="114">
        <v>5343</v>
      </c>
      <c r="F45" s="114">
        <v>5302</v>
      </c>
      <c r="G45" s="114">
        <v>5446</v>
      </c>
      <c r="H45" s="140">
        <v>5358</v>
      </c>
      <c r="I45" s="115">
        <v>-179</v>
      </c>
      <c r="J45" s="116">
        <v>-3.3407988055244493</v>
      </c>
    </row>
    <row r="46" spans="1:10" s="110" customFormat="1" ht="13.5" customHeight="1" x14ac:dyDescent="0.2">
      <c r="A46" s="118"/>
      <c r="B46" s="119" t="s">
        <v>117</v>
      </c>
      <c r="C46" s="113">
        <v>8.8767797503954995</v>
      </c>
      <c r="D46" s="115">
        <v>505</v>
      </c>
      <c r="E46" s="114">
        <v>527</v>
      </c>
      <c r="F46" s="114">
        <v>505</v>
      </c>
      <c r="G46" s="114">
        <v>487</v>
      </c>
      <c r="H46" s="140">
        <v>523</v>
      </c>
      <c r="I46" s="115">
        <v>-18</v>
      </c>
      <c r="J46" s="116">
        <v>-3.4416826003824093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5186</v>
      </c>
      <c r="E48" s="114">
        <v>5403</v>
      </c>
      <c r="F48" s="114">
        <v>5333</v>
      </c>
      <c r="G48" s="114">
        <v>5298</v>
      </c>
      <c r="H48" s="140">
        <v>5179</v>
      </c>
      <c r="I48" s="115">
        <v>7</v>
      </c>
      <c r="J48" s="116">
        <v>0.13516122803630046</v>
      </c>
    </row>
    <row r="49" spans="1:12" s="110" customFormat="1" ht="13.5" customHeight="1" x14ac:dyDescent="0.2">
      <c r="A49" s="118" t="s">
        <v>105</v>
      </c>
      <c r="B49" s="119" t="s">
        <v>106</v>
      </c>
      <c r="C49" s="113">
        <v>47.686077902043962</v>
      </c>
      <c r="D49" s="115">
        <v>2473</v>
      </c>
      <c r="E49" s="114">
        <v>2563</v>
      </c>
      <c r="F49" s="114">
        <v>2499</v>
      </c>
      <c r="G49" s="114">
        <v>2440</v>
      </c>
      <c r="H49" s="140">
        <v>2390</v>
      </c>
      <c r="I49" s="115">
        <v>83</v>
      </c>
      <c r="J49" s="116">
        <v>3.4728033472803346</v>
      </c>
    </row>
    <row r="50" spans="1:12" s="110" customFormat="1" ht="13.5" customHeight="1" x14ac:dyDescent="0.2">
      <c r="A50" s="120"/>
      <c r="B50" s="119" t="s">
        <v>107</v>
      </c>
      <c r="C50" s="113">
        <v>52.313922097956038</v>
      </c>
      <c r="D50" s="115">
        <v>2713</v>
      </c>
      <c r="E50" s="114">
        <v>2840</v>
      </c>
      <c r="F50" s="114">
        <v>2834</v>
      </c>
      <c r="G50" s="114">
        <v>2858</v>
      </c>
      <c r="H50" s="140">
        <v>2789</v>
      </c>
      <c r="I50" s="115">
        <v>-76</v>
      </c>
      <c r="J50" s="116">
        <v>-2.7249910362136966</v>
      </c>
    </row>
    <row r="51" spans="1:12" s="110" customFormat="1" ht="13.5" customHeight="1" x14ac:dyDescent="0.2">
      <c r="A51" s="118" t="s">
        <v>105</v>
      </c>
      <c r="B51" s="121" t="s">
        <v>108</v>
      </c>
      <c r="C51" s="113">
        <v>10.798303123794833</v>
      </c>
      <c r="D51" s="115">
        <v>560</v>
      </c>
      <c r="E51" s="114">
        <v>614</v>
      </c>
      <c r="F51" s="114">
        <v>609</v>
      </c>
      <c r="G51" s="114">
        <v>574</v>
      </c>
      <c r="H51" s="140">
        <v>568</v>
      </c>
      <c r="I51" s="115">
        <v>-8</v>
      </c>
      <c r="J51" s="116">
        <v>-1.408450704225352</v>
      </c>
    </row>
    <row r="52" spans="1:12" s="110" customFormat="1" ht="13.5" customHeight="1" x14ac:dyDescent="0.2">
      <c r="A52" s="118"/>
      <c r="B52" s="121" t="s">
        <v>109</v>
      </c>
      <c r="C52" s="113">
        <v>70.034708831469345</v>
      </c>
      <c r="D52" s="115">
        <v>3632</v>
      </c>
      <c r="E52" s="114">
        <v>3766</v>
      </c>
      <c r="F52" s="114">
        <v>3726</v>
      </c>
      <c r="G52" s="114">
        <v>3744</v>
      </c>
      <c r="H52" s="140">
        <v>3669</v>
      </c>
      <c r="I52" s="115">
        <v>-37</v>
      </c>
      <c r="J52" s="116">
        <v>-1.0084491687108204</v>
      </c>
    </row>
    <row r="53" spans="1:12" s="110" customFormat="1" ht="13.5" customHeight="1" x14ac:dyDescent="0.2">
      <c r="A53" s="118"/>
      <c r="B53" s="121" t="s">
        <v>110</v>
      </c>
      <c r="C53" s="113">
        <v>18.27998457385268</v>
      </c>
      <c r="D53" s="115">
        <v>948</v>
      </c>
      <c r="E53" s="114">
        <v>969</v>
      </c>
      <c r="F53" s="114">
        <v>944</v>
      </c>
      <c r="G53" s="114">
        <v>929</v>
      </c>
      <c r="H53" s="140">
        <v>894</v>
      </c>
      <c r="I53" s="115">
        <v>54</v>
      </c>
      <c r="J53" s="116">
        <v>6.0402684563758386</v>
      </c>
    </row>
    <row r="54" spans="1:12" s="110" customFormat="1" ht="13.5" customHeight="1" x14ac:dyDescent="0.2">
      <c r="A54" s="120"/>
      <c r="B54" s="121" t="s">
        <v>111</v>
      </c>
      <c r="C54" s="113">
        <v>0.88700347088314691</v>
      </c>
      <c r="D54" s="115">
        <v>46</v>
      </c>
      <c r="E54" s="114">
        <v>54</v>
      </c>
      <c r="F54" s="114">
        <v>54</v>
      </c>
      <c r="G54" s="114">
        <v>51</v>
      </c>
      <c r="H54" s="140">
        <v>48</v>
      </c>
      <c r="I54" s="115">
        <v>-2</v>
      </c>
      <c r="J54" s="116">
        <v>-4.166666666666667</v>
      </c>
    </row>
    <row r="55" spans="1:12" s="110" customFormat="1" ht="13.5" customHeight="1" x14ac:dyDescent="0.2">
      <c r="A55" s="120"/>
      <c r="B55" s="121" t="s">
        <v>112</v>
      </c>
      <c r="C55" s="113">
        <v>0.19282684149633628</v>
      </c>
      <c r="D55" s="115">
        <v>10</v>
      </c>
      <c r="E55" s="114">
        <v>16</v>
      </c>
      <c r="F55" s="114">
        <v>21</v>
      </c>
      <c r="G55" s="114">
        <v>20</v>
      </c>
      <c r="H55" s="140">
        <v>16</v>
      </c>
      <c r="I55" s="115">
        <v>-6</v>
      </c>
      <c r="J55" s="116">
        <v>-37.5</v>
      </c>
    </row>
    <row r="56" spans="1:12" s="110" customFormat="1" ht="13.5" customHeight="1" x14ac:dyDescent="0.2">
      <c r="A56" s="118" t="s">
        <v>113</v>
      </c>
      <c r="B56" s="122" t="s">
        <v>116</v>
      </c>
      <c r="C56" s="113">
        <v>86.424990358657922</v>
      </c>
      <c r="D56" s="115">
        <v>4482</v>
      </c>
      <c r="E56" s="114">
        <v>4687</v>
      </c>
      <c r="F56" s="114">
        <v>4635</v>
      </c>
      <c r="G56" s="114">
        <v>4592</v>
      </c>
      <c r="H56" s="140">
        <v>4539</v>
      </c>
      <c r="I56" s="115">
        <v>-57</v>
      </c>
      <c r="J56" s="116">
        <v>-1.2557832121612691</v>
      </c>
    </row>
    <row r="57" spans="1:12" s="110" customFormat="1" ht="13.5" customHeight="1" x14ac:dyDescent="0.2">
      <c r="A57" s="142"/>
      <c r="B57" s="124" t="s">
        <v>117</v>
      </c>
      <c r="C57" s="125">
        <v>13.575009641342074</v>
      </c>
      <c r="D57" s="143">
        <v>704</v>
      </c>
      <c r="E57" s="144">
        <v>716</v>
      </c>
      <c r="F57" s="144">
        <v>698</v>
      </c>
      <c r="G57" s="144">
        <v>706</v>
      </c>
      <c r="H57" s="145">
        <v>640</v>
      </c>
      <c r="I57" s="143">
        <v>64</v>
      </c>
      <c r="J57" s="146">
        <v>10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59916</v>
      </c>
      <c r="E12" s="236">
        <v>60254</v>
      </c>
      <c r="F12" s="114">
        <v>60665</v>
      </c>
      <c r="G12" s="114">
        <v>59414</v>
      </c>
      <c r="H12" s="140">
        <v>59378</v>
      </c>
      <c r="I12" s="115">
        <v>538</v>
      </c>
      <c r="J12" s="116">
        <v>0.90605948331031694</v>
      </c>
    </row>
    <row r="13" spans="1:15" s="110" customFormat="1" ht="12" customHeight="1" x14ac:dyDescent="0.2">
      <c r="A13" s="118" t="s">
        <v>105</v>
      </c>
      <c r="B13" s="119" t="s">
        <v>106</v>
      </c>
      <c r="C13" s="113">
        <v>61.17564590426597</v>
      </c>
      <c r="D13" s="115">
        <v>36654</v>
      </c>
      <c r="E13" s="114">
        <v>36866</v>
      </c>
      <c r="F13" s="114">
        <v>37155</v>
      </c>
      <c r="G13" s="114">
        <v>36405</v>
      </c>
      <c r="H13" s="140">
        <v>36362</v>
      </c>
      <c r="I13" s="115">
        <v>292</v>
      </c>
      <c r="J13" s="116">
        <v>0.80303613662614814</v>
      </c>
    </row>
    <row r="14" spans="1:15" s="110" customFormat="1" ht="12" customHeight="1" x14ac:dyDescent="0.2">
      <c r="A14" s="118"/>
      <c r="B14" s="119" t="s">
        <v>107</v>
      </c>
      <c r="C14" s="113">
        <v>38.82435409573403</v>
      </c>
      <c r="D14" s="115">
        <v>23262</v>
      </c>
      <c r="E14" s="114">
        <v>23388</v>
      </c>
      <c r="F14" s="114">
        <v>23510</v>
      </c>
      <c r="G14" s="114">
        <v>23009</v>
      </c>
      <c r="H14" s="140">
        <v>23016</v>
      </c>
      <c r="I14" s="115">
        <v>246</v>
      </c>
      <c r="J14" s="116">
        <v>1.0688216892596454</v>
      </c>
    </row>
    <row r="15" spans="1:15" s="110" customFormat="1" ht="12" customHeight="1" x14ac:dyDescent="0.2">
      <c r="A15" s="118" t="s">
        <v>105</v>
      </c>
      <c r="B15" s="121" t="s">
        <v>108</v>
      </c>
      <c r="C15" s="113">
        <v>11.920021363241872</v>
      </c>
      <c r="D15" s="115">
        <v>7142</v>
      </c>
      <c r="E15" s="114">
        <v>7369</v>
      </c>
      <c r="F15" s="114">
        <v>7648</v>
      </c>
      <c r="G15" s="114">
        <v>6929</v>
      </c>
      <c r="H15" s="140">
        <v>7088</v>
      </c>
      <c r="I15" s="115">
        <v>54</v>
      </c>
      <c r="J15" s="116">
        <v>0.76185101580135439</v>
      </c>
    </row>
    <row r="16" spans="1:15" s="110" customFormat="1" ht="12" customHeight="1" x14ac:dyDescent="0.2">
      <c r="A16" s="118"/>
      <c r="B16" s="121" t="s">
        <v>109</v>
      </c>
      <c r="C16" s="113">
        <v>67.636357567260831</v>
      </c>
      <c r="D16" s="115">
        <v>40525</v>
      </c>
      <c r="E16" s="114">
        <v>40751</v>
      </c>
      <c r="F16" s="114">
        <v>40967</v>
      </c>
      <c r="G16" s="114">
        <v>40667</v>
      </c>
      <c r="H16" s="140">
        <v>40695</v>
      </c>
      <c r="I16" s="115">
        <v>-170</v>
      </c>
      <c r="J16" s="116">
        <v>-0.41774173731416636</v>
      </c>
    </row>
    <row r="17" spans="1:10" s="110" customFormat="1" ht="12" customHeight="1" x14ac:dyDescent="0.2">
      <c r="A17" s="118"/>
      <c r="B17" s="121" t="s">
        <v>110</v>
      </c>
      <c r="C17" s="113">
        <v>19.503972227785567</v>
      </c>
      <c r="D17" s="115">
        <v>11686</v>
      </c>
      <c r="E17" s="114">
        <v>11571</v>
      </c>
      <c r="F17" s="114">
        <v>11494</v>
      </c>
      <c r="G17" s="114">
        <v>11300</v>
      </c>
      <c r="H17" s="140">
        <v>11096</v>
      </c>
      <c r="I17" s="115">
        <v>590</v>
      </c>
      <c r="J17" s="116">
        <v>5.3172314347512621</v>
      </c>
    </row>
    <row r="18" spans="1:10" s="110" customFormat="1" ht="12" customHeight="1" x14ac:dyDescent="0.2">
      <c r="A18" s="120"/>
      <c r="B18" s="121" t="s">
        <v>111</v>
      </c>
      <c r="C18" s="113">
        <v>0.9396488417117298</v>
      </c>
      <c r="D18" s="115">
        <v>563</v>
      </c>
      <c r="E18" s="114">
        <v>563</v>
      </c>
      <c r="F18" s="114">
        <v>556</v>
      </c>
      <c r="G18" s="114">
        <v>518</v>
      </c>
      <c r="H18" s="140">
        <v>499</v>
      </c>
      <c r="I18" s="115">
        <v>64</v>
      </c>
      <c r="J18" s="116">
        <v>12.825651302605211</v>
      </c>
    </row>
    <row r="19" spans="1:10" s="110" customFormat="1" ht="12" customHeight="1" x14ac:dyDescent="0.2">
      <c r="A19" s="120"/>
      <c r="B19" s="121" t="s">
        <v>112</v>
      </c>
      <c r="C19" s="113">
        <v>0.30542759863809332</v>
      </c>
      <c r="D19" s="115">
        <v>183</v>
      </c>
      <c r="E19" s="114">
        <v>181</v>
      </c>
      <c r="F19" s="114">
        <v>186</v>
      </c>
      <c r="G19" s="114">
        <v>158</v>
      </c>
      <c r="H19" s="140">
        <v>141</v>
      </c>
      <c r="I19" s="115">
        <v>42</v>
      </c>
      <c r="J19" s="116">
        <v>29.787234042553191</v>
      </c>
    </row>
    <row r="20" spans="1:10" s="110" customFormat="1" ht="12" customHeight="1" x14ac:dyDescent="0.2">
      <c r="A20" s="118" t="s">
        <v>113</v>
      </c>
      <c r="B20" s="119" t="s">
        <v>181</v>
      </c>
      <c r="C20" s="113">
        <v>80.49268976567194</v>
      </c>
      <c r="D20" s="115">
        <v>48228</v>
      </c>
      <c r="E20" s="114">
        <v>48596</v>
      </c>
      <c r="F20" s="114">
        <v>49048</v>
      </c>
      <c r="G20" s="114">
        <v>47947</v>
      </c>
      <c r="H20" s="140">
        <v>47948</v>
      </c>
      <c r="I20" s="115">
        <v>280</v>
      </c>
      <c r="J20" s="116">
        <v>0.58396596312672067</v>
      </c>
    </row>
    <row r="21" spans="1:10" s="110" customFormat="1" ht="12" customHeight="1" x14ac:dyDescent="0.2">
      <c r="A21" s="118"/>
      <c r="B21" s="119" t="s">
        <v>182</v>
      </c>
      <c r="C21" s="113">
        <v>19.50731023432806</v>
      </c>
      <c r="D21" s="115">
        <v>11688</v>
      </c>
      <c r="E21" s="114">
        <v>11658</v>
      </c>
      <c r="F21" s="114">
        <v>11617</v>
      </c>
      <c r="G21" s="114">
        <v>11467</v>
      </c>
      <c r="H21" s="140">
        <v>11430</v>
      </c>
      <c r="I21" s="115">
        <v>258</v>
      </c>
      <c r="J21" s="116">
        <v>2.257217847769029</v>
      </c>
    </row>
    <row r="22" spans="1:10" s="110" customFormat="1" ht="12" customHeight="1" x14ac:dyDescent="0.2">
      <c r="A22" s="118" t="s">
        <v>113</v>
      </c>
      <c r="B22" s="119" t="s">
        <v>116</v>
      </c>
      <c r="C22" s="113">
        <v>87.450764403498226</v>
      </c>
      <c r="D22" s="115">
        <v>52397</v>
      </c>
      <c r="E22" s="114">
        <v>52790</v>
      </c>
      <c r="F22" s="114">
        <v>53059</v>
      </c>
      <c r="G22" s="114">
        <v>52141</v>
      </c>
      <c r="H22" s="140">
        <v>52254</v>
      </c>
      <c r="I22" s="115">
        <v>143</v>
      </c>
      <c r="J22" s="116">
        <v>0.27366326022888199</v>
      </c>
    </row>
    <row r="23" spans="1:10" s="110" customFormat="1" ht="12" customHeight="1" x14ac:dyDescent="0.2">
      <c r="A23" s="118"/>
      <c r="B23" s="119" t="s">
        <v>117</v>
      </c>
      <c r="C23" s="113">
        <v>12.537552573603044</v>
      </c>
      <c r="D23" s="115">
        <v>7512</v>
      </c>
      <c r="E23" s="114">
        <v>7454</v>
      </c>
      <c r="F23" s="114">
        <v>7597</v>
      </c>
      <c r="G23" s="114">
        <v>7264</v>
      </c>
      <c r="H23" s="140">
        <v>7116</v>
      </c>
      <c r="I23" s="115">
        <v>396</v>
      </c>
      <c r="J23" s="116">
        <v>5.5649241146711637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51983</v>
      </c>
      <c r="E64" s="236">
        <v>52100</v>
      </c>
      <c r="F64" s="236">
        <v>52572</v>
      </c>
      <c r="G64" s="236">
        <v>51720</v>
      </c>
      <c r="H64" s="140">
        <v>51580</v>
      </c>
      <c r="I64" s="115">
        <v>403</v>
      </c>
      <c r="J64" s="116">
        <v>0.78131058549825516</v>
      </c>
    </row>
    <row r="65" spans="1:12" s="110" customFormat="1" ht="12" customHeight="1" x14ac:dyDescent="0.2">
      <c r="A65" s="118" t="s">
        <v>105</v>
      </c>
      <c r="B65" s="119" t="s">
        <v>106</v>
      </c>
      <c r="C65" s="113">
        <v>55.999076621203088</v>
      </c>
      <c r="D65" s="235">
        <v>29110</v>
      </c>
      <c r="E65" s="236">
        <v>29159</v>
      </c>
      <c r="F65" s="236">
        <v>29532</v>
      </c>
      <c r="G65" s="236">
        <v>29089</v>
      </c>
      <c r="H65" s="140">
        <v>28986</v>
      </c>
      <c r="I65" s="115">
        <v>124</v>
      </c>
      <c r="J65" s="116">
        <v>0.42779272752363212</v>
      </c>
    </row>
    <row r="66" spans="1:12" s="110" customFormat="1" ht="12" customHeight="1" x14ac:dyDescent="0.2">
      <c r="A66" s="118"/>
      <c r="B66" s="119" t="s">
        <v>107</v>
      </c>
      <c r="C66" s="113">
        <v>44.000923378796912</v>
      </c>
      <c r="D66" s="235">
        <v>22873</v>
      </c>
      <c r="E66" s="236">
        <v>22941</v>
      </c>
      <c r="F66" s="236">
        <v>23040</v>
      </c>
      <c r="G66" s="236">
        <v>22631</v>
      </c>
      <c r="H66" s="140">
        <v>22594</v>
      </c>
      <c r="I66" s="115">
        <v>279</v>
      </c>
      <c r="J66" s="116">
        <v>1.2348411082588298</v>
      </c>
    </row>
    <row r="67" spans="1:12" s="110" customFormat="1" ht="12" customHeight="1" x14ac:dyDescent="0.2">
      <c r="A67" s="118" t="s">
        <v>105</v>
      </c>
      <c r="B67" s="121" t="s">
        <v>108</v>
      </c>
      <c r="C67" s="113">
        <v>11.928899832637594</v>
      </c>
      <c r="D67" s="235">
        <v>6201</v>
      </c>
      <c r="E67" s="236">
        <v>6393</v>
      </c>
      <c r="F67" s="236">
        <v>6612</v>
      </c>
      <c r="G67" s="236">
        <v>6122</v>
      </c>
      <c r="H67" s="140">
        <v>6203</v>
      </c>
      <c r="I67" s="115">
        <v>-2</v>
      </c>
      <c r="J67" s="116">
        <v>-3.2242463324197966E-2</v>
      </c>
    </row>
    <row r="68" spans="1:12" s="110" customFormat="1" ht="12" customHeight="1" x14ac:dyDescent="0.2">
      <c r="A68" s="118"/>
      <c r="B68" s="121" t="s">
        <v>109</v>
      </c>
      <c r="C68" s="113">
        <v>66.235115326164319</v>
      </c>
      <c r="D68" s="235">
        <v>34431</v>
      </c>
      <c r="E68" s="236">
        <v>34461</v>
      </c>
      <c r="F68" s="236">
        <v>34766</v>
      </c>
      <c r="G68" s="236">
        <v>34573</v>
      </c>
      <c r="H68" s="140">
        <v>34543</v>
      </c>
      <c r="I68" s="115">
        <v>-112</v>
      </c>
      <c r="J68" s="116">
        <v>-0.3242335639637553</v>
      </c>
    </row>
    <row r="69" spans="1:12" s="110" customFormat="1" ht="12" customHeight="1" x14ac:dyDescent="0.2">
      <c r="A69" s="118"/>
      <c r="B69" s="121" t="s">
        <v>110</v>
      </c>
      <c r="C69" s="113">
        <v>20.702922109151068</v>
      </c>
      <c r="D69" s="235">
        <v>10762</v>
      </c>
      <c r="E69" s="236">
        <v>10648</v>
      </c>
      <c r="F69" s="236">
        <v>10612</v>
      </c>
      <c r="G69" s="236">
        <v>10468</v>
      </c>
      <c r="H69" s="140">
        <v>10304</v>
      </c>
      <c r="I69" s="115">
        <v>458</v>
      </c>
      <c r="J69" s="116">
        <v>4.4448757763975157</v>
      </c>
    </row>
    <row r="70" spans="1:12" s="110" customFormat="1" ht="12" customHeight="1" x14ac:dyDescent="0.2">
      <c r="A70" s="120"/>
      <c r="B70" s="121" t="s">
        <v>111</v>
      </c>
      <c r="C70" s="113">
        <v>1.1330627320470155</v>
      </c>
      <c r="D70" s="235">
        <v>589</v>
      </c>
      <c r="E70" s="236">
        <v>598</v>
      </c>
      <c r="F70" s="236">
        <v>582</v>
      </c>
      <c r="G70" s="236">
        <v>557</v>
      </c>
      <c r="H70" s="140">
        <v>530</v>
      </c>
      <c r="I70" s="115">
        <v>59</v>
      </c>
      <c r="J70" s="116">
        <v>11.132075471698114</v>
      </c>
    </row>
    <row r="71" spans="1:12" s="110" customFormat="1" ht="12" customHeight="1" x14ac:dyDescent="0.2">
      <c r="A71" s="120"/>
      <c r="B71" s="121" t="s">
        <v>112</v>
      </c>
      <c r="C71" s="113">
        <v>0.33664851970836618</v>
      </c>
      <c r="D71" s="235">
        <v>175</v>
      </c>
      <c r="E71" s="236">
        <v>176</v>
      </c>
      <c r="F71" s="236">
        <v>176</v>
      </c>
      <c r="G71" s="236">
        <v>152</v>
      </c>
      <c r="H71" s="140">
        <v>138</v>
      </c>
      <c r="I71" s="115">
        <v>37</v>
      </c>
      <c r="J71" s="116">
        <v>26.811594202898551</v>
      </c>
    </row>
    <row r="72" spans="1:12" s="110" customFormat="1" ht="12" customHeight="1" x14ac:dyDescent="0.2">
      <c r="A72" s="118" t="s">
        <v>113</v>
      </c>
      <c r="B72" s="119" t="s">
        <v>181</v>
      </c>
      <c r="C72" s="113">
        <v>76.909758959659882</v>
      </c>
      <c r="D72" s="235">
        <v>39980</v>
      </c>
      <c r="E72" s="236">
        <v>40142</v>
      </c>
      <c r="F72" s="236">
        <v>40653</v>
      </c>
      <c r="G72" s="236">
        <v>39917</v>
      </c>
      <c r="H72" s="140">
        <v>39830</v>
      </c>
      <c r="I72" s="115">
        <v>150</v>
      </c>
      <c r="J72" s="116">
        <v>0.3766005523474768</v>
      </c>
    </row>
    <row r="73" spans="1:12" s="110" customFormat="1" ht="12" customHeight="1" x14ac:dyDescent="0.2">
      <c r="A73" s="118"/>
      <c r="B73" s="119" t="s">
        <v>182</v>
      </c>
      <c r="C73" s="113">
        <v>23.090241040340111</v>
      </c>
      <c r="D73" s="115">
        <v>12003</v>
      </c>
      <c r="E73" s="114">
        <v>11958</v>
      </c>
      <c r="F73" s="114">
        <v>11919</v>
      </c>
      <c r="G73" s="114">
        <v>11803</v>
      </c>
      <c r="H73" s="140">
        <v>11750</v>
      </c>
      <c r="I73" s="115">
        <v>253</v>
      </c>
      <c r="J73" s="116">
        <v>2.1531914893617023</v>
      </c>
    </row>
    <row r="74" spans="1:12" s="110" customFormat="1" ht="12" customHeight="1" x14ac:dyDescent="0.2">
      <c r="A74" s="118" t="s">
        <v>113</v>
      </c>
      <c r="B74" s="119" t="s">
        <v>116</v>
      </c>
      <c r="C74" s="113">
        <v>86.589846680645593</v>
      </c>
      <c r="D74" s="115">
        <v>45012</v>
      </c>
      <c r="E74" s="114">
        <v>45296</v>
      </c>
      <c r="F74" s="114">
        <v>45514</v>
      </c>
      <c r="G74" s="114">
        <v>44924</v>
      </c>
      <c r="H74" s="140">
        <v>44946</v>
      </c>
      <c r="I74" s="115">
        <v>66</v>
      </c>
      <c r="J74" s="116">
        <v>0.14684287812041116</v>
      </c>
    </row>
    <row r="75" spans="1:12" s="110" customFormat="1" ht="12" customHeight="1" x14ac:dyDescent="0.2">
      <c r="A75" s="142"/>
      <c r="B75" s="124" t="s">
        <v>117</v>
      </c>
      <c r="C75" s="125">
        <v>13.388992555258449</v>
      </c>
      <c r="D75" s="143">
        <v>6960</v>
      </c>
      <c r="E75" s="144">
        <v>6790</v>
      </c>
      <c r="F75" s="144">
        <v>7045</v>
      </c>
      <c r="G75" s="144">
        <v>6783</v>
      </c>
      <c r="H75" s="145">
        <v>6621</v>
      </c>
      <c r="I75" s="143">
        <v>339</v>
      </c>
      <c r="J75" s="146">
        <v>5.1200724966017219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59916</v>
      </c>
      <c r="G11" s="114">
        <v>60254</v>
      </c>
      <c r="H11" s="114">
        <v>60665</v>
      </c>
      <c r="I11" s="114">
        <v>59414</v>
      </c>
      <c r="J11" s="140">
        <v>59378</v>
      </c>
      <c r="K11" s="114">
        <v>538</v>
      </c>
      <c r="L11" s="116">
        <v>0.90605948331031694</v>
      </c>
    </row>
    <row r="12" spans="1:17" s="110" customFormat="1" ht="24.95" customHeight="1" x14ac:dyDescent="0.2">
      <c r="A12" s="604" t="s">
        <v>185</v>
      </c>
      <c r="B12" s="605"/>
      <c r="C12" s="605"/>
      <c r="D12" s="606"/>
      <c r="E12" s="113">
        <v>61.17564590426597</v>
      </c>
      <c r="F12" s="115">
        <v>36654</v>
      </c>
      <c r="G12" s="114">
        <v>36866</v>
      </c>
      <c r="H12" s="114">
        <v>37155</v>
      </c>
      <c r="I12" s="114">
        <v>36405</v>
      </c>
      <c r="J12" s="140">
        <v>36362</v>
      </c>
      <c r="K12" s="114">
        <v>292</v>
      </c>
      <c r="L12" s="116">
        <v>0.80303613662614814</v>
      </c>
    </row>
    <row r="13" spans="1:17" s="110" customFormat="1" ht="15" customHeight="1" x14ac:dyDescent="0.2">
      <c r="A13" s="120"/>
      <c r="B13" s="612" t="s">
        <v>107</v>
      </c>
      <c r="C13" s="612"/>
      <c r="E13" s="113">
        <v>38.82435409573403</v>
      </c>
      <c r="F13" s="115">
        <v>23262</v>
      </c>
      <c r="G13" s="114">
        <v>23388</v>
      </c>
      <c r="H13" s="114">
        <v>23510</v>
      </c>
      <c r="I13" s="114">
        <v>23009</v>
      </c>
      <c r="J13" s="140">
        <v>23016</v>
      </c>
      <c r="K13" s="114">
        <v>246</v>
      </c>
      <c r="L13" s="116">
        <v>1.0688216892596454</v>
      </c>
    </row>
    <row r="14" spans="1:17" s="110" customFormat="1" ht="24.95" customHeight="1" x14ac:dyDescent="0.2">
      <c r="A14" s="604" t="s">
        <v>186</v>
      </c>
      <c r="B14" s="605"/>
      <c r="C14" s="605"/>
      <c r="D14" s="606"/>
      <c r="E14" s="113">
        <v>11.920021363241872</v>
      </c>
      <c r="F14" s="115">
        <v>7142</v>
      </c>
      <c r="G14" s="114">
        <v>7369</v>
      </c>
      <c r="H14" s="114">
        <v>7648</v>
      </c>
      <c r="I14" s="114">
        <v>6929</v>
      </c>
      <c r="J14" s="140">
        <v>7088</v>
      </c>
      <c r="K14" s="114">
        <v>54</v>
      </c>
      <c r="L14" s="116">
        <v>0.76185101580135439</v>
      </c>
    </row>
    <row r="15" spans="1:17" s="110" customFormat="1" ht="15" customHeight="1" x14ac:dyDescent="0.2">
      <c r="A15" s="120"/>
      <c r="B15" s="119"/>
      <c r="C15" s="258" t="s">
        <v>106</v>
      </c>
      <c r="E15" s="113">
        <v>61.873424810977319</v>
      </c>
      <c r="F15" s="115">
        <v>4419</v>
      </c>
      <c r="G15" s="114">
        <v>4545</v>
      </c>
      <c r="H15" s="114">
        <v>4740</v>
      </c>
      <c r="I15" s="114">
        <v>4317</v>
      </c>
      <c r="J15" s="140">
        <v>4381</v>
      </c>
      <c r="K15" s="114">
        <v>38</v>
      </c>
      <c r="L15" s="116">
        <v>0.86738187628395347</v>
      </c>
    </row>
    <row r="16" spans="1:17" s="110" customFormat="1" ht="15" customHeight="1" x14ac:dyDescent="0.2">
      <c r="A16" s="120"/>
      <c r="B16" s="119"/>
      <c r="C16" s="258" t="s">
        <v>107</v>
      </c>
      <c r="E16" s="113">
        <v>38.126575189022681</v>
      </c>
      <c r="F16" s="115">
        <v>2723</v>
      </c>
      <c r="G16" s="114">
        <v>2824</v>
      </c>
      <c r="H16" s="114">
        <v>2908</v>
      </c>
      <c r="I16" s="114">
        <v>2612</v>
      </c>
      <c r="J16" s="140">
        <v>2707</v>
      </c>
      <c r="K16" s="114">
        <v>16</v>
      </c>
      <c r="L16" s="116">
        <v>0.59106021425932764</v>
      </c>
    </row>
    <row r="17" spans="1:12" s="110" customFormat="1" ht="15" customHeight="1" x14ac:dyDescent="0.2">
      <c r="A17" s="120"/>
      <c r="B17" s="121" t="s">
        <v>109</v>
      </c>
      <c r="C17" s="258"/>
      <c r="E17" s="113">
        <v>67.636357567260831</v>
      </c>
      <c r="F17" s="115">
        <v>40525</v>
      </c>
      <c r="G17" s="114">
        <v>40751</v>
      </c>
      <c r="H17" s="114">
        <v>40967</v>
      </c>
      <c r="I17" s="114">
        <v>40667</v>
      </c>
      <c r="J17" s="140">
        <v>40695</v>
      </c>
      <c r="K17" s="114">
        <v>-170</v>
      </c>
      <c r="L17" s="116">
        <v>-0.41774173731416636</v>
      </c>
    </row>
    <row r="18" spans="1:12" s="110" customFormat="1" ht="15" customHeight="1" x14ac:dyDescent="0.2">
      <c r="A18" s="120"/>
      <c r="B18" s="119"/>
      <c r="C18" s="258" t="s">
        <v>106</v>
      </c>
      <c r="E18" s="113">
        <v>62.006169031462058</v>
      </c>
      <c r="F18" s="115">
        <v>25128</v>
      </c>
      <c r="G18" s="114">
        <v>25262</v>
      </c>
      <c r="H18" s="114">
        <v>25404</v>
      </c>
      <c r="I18" s="114">
        <v>25212</v>
      </c>
      <c r="J18" s="140">
        <v>25251</v>
      </c>
      <c r="K18" s="114">
        <v>-123</v>
      </c>
      <c r="L18" s="116">
        <v>-0.48710942140905311</v>
      </c>
    </row>
    <row r="19" spans="1:12" s="110" customFormat="1" ht="15" customHeight="1" x14ac:dyDescent="0.2">
      <c r="A19" s="120"/>
      <c r="B19" s="119"/>
      <c r="C19" s="258" t="s">
        <v>107</v>
      </c>
      <c r="E19" s="113">
        <v>37.993830968537942</v>
      </c>
      <c r="F19" s="115">
        <v>15397</v>
      </c>
      <c r="G19" s="114">
        <v>15489</v>
      </c>
      <c r="H19" s="114">
        <v>15563</v>
      </c>
      <c r="I19" s="114">
        <v>15455</v>
      </c>
      <c r="J19" s="140">
        <v>15444</v>
      </c>
      <c r="K19" s="114">
        <v>-47</v>
      </c>
      <c r="L19" s="116">
        <v>-0.3043253043253043</v>
      </c>
    </row>
    <row r="20" spans="1:12" s="110" customFormat="1" ht="15" customHeight="1" x14ac:dyDescent="0.2">
      <c r="A20" s="120"/>
      <c r="B20" s="121" t="s">
        <v>110</v>
      </c>
      <c r="C20" s="258"/>
      <c r="E20" s="113">
        <v>19.503972227785567</v>
      </c>
      <c r="F20" s="115">
        <v>11686</v>
      </c>
      <c r="G20" s="114">
        <v>11571</v>
      </c>
      <c r="H20" s="114">
        <v>11494</v>
      </c>
      <c r="I20" s="114">
        <v>11300</v>
      </c>
      <c r="J20" s="140">
        <v>11096</v>
      </c>
      <c r="K20" s="114">
        <v>590</v>
      </c>
      <c r="L20" s="116">
        <v>5.3172314347512621</v>
      </c>
    </row>
    <row r="21" spans="1:12" s="110" customFormat="1" ht="15" customHeight="1" x14ac:dyDescent="0.2">
      <c r="A21" s="120"/>
      <c r="B21" s="119"/>
      <c r="C21" s="258" t="s">
        <v>106</v>
      </c>
      <c r="E21" s="113">
        <v>57.692965942153002</v>
      </c>
      <c r="F21" s="115">
        <v>6742</v>
      </c>
      <c r="G21" s="114">
        <v>6702</v>
      </c>
      <c r="H21" s="114">
        <v>6654</v>
      </c>
      <c r="I21" s="114">
        <v>6551</v>
      </c>
      <c r="J21" s="140">
        <v>6419</v>
      </c>
      <c r="K21" s="114">
        <v>323</v>
      </c>
      <c r="L21" s="116">
        <v>5.0319364386976169</v>
      </c>
    </row>
    <row r="22" spans="1:12" s="110" customFormat="1" ht="15" customHeight="1" x14ac:dyDescent="0.2">
      <c r="A22" s="120"/>
      <c r="B22" s="119"/>
      <c r="C22" s="258" t="s">
        <v>107</v>
      </c>
      <c r="E22" s="113">
        <v>42.307034057846998</v>
      </c>
      <c r="F22" s="115">
        <v>4944</v>
      </c>
      <c r="G22" s="114">
        <v>4869</v>
      </c>
      <c r="H22" s="114">
        <v>4840</v>
      </c>
      <c r="I22" s="114">
        <v>4749</v>
      </c>
      <c r="J22" s="140">
        <v>4677</v>
      </c>
      <c r="K22" s="114">
        <v>267</v>
      </c>
      <c r="L22" s="116">
        <v>5.7087876844130854</v>
      </c>
    </row>
    <row r="23" spans="1:12" s="110" customFormat="1" ht="15" customHeight="1" x14ac:dyDescent="0.2">
      <c r="A23" s="120"/>
      <c r="B23" s="121" t="s">
        <v>111</v>
      </c>
      <c r="C23" s="258"/>
      <c r="E23" s="113">
        <v>0.9396488417117298</v>
      </c>
      <c r="F23" s="115">
        <v>563</v>
      </c>
      <c r="G23" s="114">
        <v>563</v>
      </c>
      <c r="H23" s="114">
        <v>556</v>
      </c>
      <c r="I23" s="114">
        <v>518</v>
      </c>
      <c r="J23" s="140">
        <v>499</v>
      </c>
      <c r="K23" s="114">
        <v>64</v>
      </c>
      <c r="L23" s="116">
        <v>12.825651302605211</v>
      </c>
    </row>
    <row r="24" spans="1:12" s="110" customFormat="1" ht="15" customHeight="1" x14ac:dyDescent="0.2">
      <c r="A24" s="120"/>
      <c r="B24" s="119"/>
      <c r="C24" s="258" t="s">
        <v>106</v>
      </c>
      <c r="E24" s="113">
        <v>64.831261101243342</v>
      </c>
      <c r="F24" s="115">
        <v>365</v>
      </c>
      <c r="G24" s="114">
        <v>357</v>
      </c>
      <c r="H24" s="114">
        <v>357</v>
      </c>
      <c r="I24" s="114">
        <v>325</v>
      </c>
      <c r="J24" s="140">
        <v>311</v>
      </c>
      <c r="K24" s="114">
        <v>54</v>
      </c>
      <c r="L24" s="116">
        <v>17.363344051446944</v>
      </c>
    </row>
    <row r="25" spans="1:12" s="110" customFormat="1" ht="15" customHeight="1" x14ac:dyDescent="0.2">
      <c r="A25" s="120"/>
      <c r="B25" s="119"/>
      <c r="C25" s="258" t="s">
        <v>107</v>
      </c>
      <c r="E25" s="113">
        <v>35.168738898756658</v>
      </c>
      <c r="F25" s="115">
        <v>198</v>
      </c>
      <c r="G25" s="114">
        <v>206</v>
      </c>
      <c r="H25" s="114">
        <v>199</v>
      </c>
      <c r="I25" s="114">
        <v>193</v>
      </c>
      <c r="J25" s="140">
        <v>188</v>
      </c>
      <c r="K25" s="114">
        <v>10</v>
      </c>
      <c r="L25" s="116">
        <v>5.3191489361702127</v>
      </c>
    </row>
    <row r="26" spans="1:12" s="110" customFormat="1" ht="15" customHeight="1" x14ac:dyDescent="0.2">
      <c r="A26" s="120"/>
      <c r="C26" s="121" t="s">
        <v>187</v>
      </c>
      <c r="D26" s="110" t="s">
        <v>188</v>
      </c>
      <c r="E26" s="113">
        <v>0.30542759863809332</v>
      </c>
      <c r="F26" s="115">
        <v>183</v>
      </c>
      <c r="G26" s="114">
        <v>181</v>
      </c>
      <c r="H26" s="114">
        <v>186</v>
      </c>
      <c r="I26" s="114">
        <v>158</v>
      </c>
      <c r="J26" s="140">
        <v>141</v>
      </c>
      <c r="K26" s="114">
        <v>42</v>
      </c>
      <c r="L26" s="116">
        <v>29.787234042553191</v>
      </c>
    </row>
    <row r="27" spans="1:12" s="110" customFormat="1" ht="15" customHeight="1" x14ac:dyDescent="0.2">
      <c r="A27" s="120"/>
      <c r="B27" s="119"/>
      <c r="D27" s="259" t="s">
        <v>106</v>
      </c>
      <c r="E27" s="113">
        <v>62.841530054644807</v>
      </c>
      <c r="F27" s="115">
        <v>115</v>
      </c>
      <c r="G27" s="114">
        <v>111</v>
      </c>
      <c r="H27" s="114">
        <v>110</v>
      </c>
      <c r="I27" s="114">
        <v>86</v>
      </c>
      <c r="J27" s="140">
        <v>76</v>
      </c>
      <c r="K27" s="114">
        <v>39</v>
      </c>
      <c r="L27" s="116">
        <v>51.315789473684212</v>
      </c>
    </row>
    <row r="28" spans="1:12" s="110" customFormat="1" ht="15" customHeight="1" x14ac:dyDescent="0.2">
      <c r="A28" s="120"/>
      <c r="B28" s="119"/>
      <c r="D28" s="259" t="s">
        <v>107</v>
      </c>
      <c r="E28" s="113">
        <v>37.158469945355193</v>
      </c>
      <c r="F28" s="115">
        <v>68</v>
      </c>
      <c r="G28" s="114">
        <v>70</v>
      </c>
      <c r="H28" s="114">
        <v>76</v>
      </c>
      <c r="I28" s="114">
        <v>72</v>
      </c>
      <c r="J28" s="140">
        <v>65</v>
      </c>
      <c r="K28" s="114">
        <v>3</v>
      </c>
      <c r="L28" s="116">
        <v>4.615384615384615</v>
      </c>
    </row>
    <row r="29" spans="1:12" s="110" customFormat="1" ht="24.95" customHeight="1" x14ac:dyDescent="0.2">
      <c r="A29" s="604" t="s">
        <v>189</v>
      </c>
      <c r="B29" s="605"/>
      <c r="C29" s="605"/>
      <c r="D29" s="606"/>
      <c r="E29" s="113">
        <v>87.450764403498226</v>
      </c>
      <c r="F29" s="115">
        <v>52397</v>
      </c>
      <c r="G29" s="114">
        <v>52790</v>
      </c>
      <c r="H29" s="114">
        <v>53059</v>
      </c>
      <c r="I29" s="114">
        <v>52141</v>
      </c>
      <c r="J29" s="140">
        <v>52254</v>
      </c>
      <c r="K29" s="114">
        <v>143</v>
      </c>
      <c r="L29" s="116">
        <v>0.27366326022888199</v>
      </c>
    </row>
    <row r="30" spans="1:12" s="110" customFormat="1" ht="15" customHeight="1" x14ac:dyDescent="0.2">
      <c r="A30" s="120"/>
      <c r="B30" s="119"/>
      <c r="C30" s="258" t="s">
        <v>106</v>
      </c>
      <c r="E30" s="113">
        <v>60.192377426188521</v>
      </c>
      <c r="F30" s="115">
        <v>31539</v>
      </c>
      <c r="G30" s="114">
        <v>31761</v>
      </c>
      <c r="H30" s="114">
        <v>31938</v>
      </c>
      <c r="I30" s="114">
        <v>31425</v>
      </c>
      <c r="J30" s="140">
        <v>31501</v>
      </c>
      <c r="K30" s="114">
        <v>38</v>
      </c>
      <c r="L30" s="116">
        <v>0.12063109107647377</v>
      </c>
    </row>
    <row r="31" spans="1:12" s="110" customFormat="1" ht="15" customHeight="1" x14ac:dyDescent="0.2">
      <c r="A31" s="120"/>
      <c r="B31" s="119"/>
      <c r="C31" s="258" t="s">
        <v>107</v>
      </c>
      <c r="E31" s="113">
        <v>39.807622573811479</v>
      </c>
      <c r="F31" s="115">
        <v>20858</v>
      </c>
      <c r="G31" s="114">
        <v>21029</v>
      </c>
      <c r="H31" s="114">
        <v>21121</v>
      </c>
      <c r="I31" s="114">
        <v>20716</v>
      </c>
      <c r="J31" s="140">
        <v>20753</v>
      </c>
      <c r="K31" s="114">
        <v>105</v>
      </c>
      <c r="L31" s="116">
        <v>0.50595094685105768</v>
      </c>
    </row>
    <row r="32" spans="1:12" s="110" customFormat="1" ht="15" customHeight="1" x14ac:dyDescent="0.2">
      <c r="A32" s="120"/>
      <c r="B32" s="119" t="s">
        <v>117</v>
      </c>
      <c r="C32" s="258"/>
      <c r="E32" s="113">
        <v>12.537552573603044</v>
      </c>
      <c r="F32" s="115">
        <v>7512</v>
      </c>
      <c r="G32" s="114">
        <v>7454</v>
      </c>
      <c r="H32" s="114">
        <v>7597</v>
      </c>
      <c r="I32" s="114">
        <v>7264</v>
      </c>
      <c r="J32" s="140">
        <v>7116</v>
      </c>
      <c r="K32" s="114">
        <v>396</v>
      </c>
      <c r="L32" s="116">
        <v>5.5649241146711637</v>
      </c>
    </row>
    <row r="33" spans="1:12" s="110" customFormat="1" ht="15" customHeight="1" x14ac:dyDescent="0.2">
      <c r="A33" s="120"/>
      <c r="B33" s="119"/>
      <c r="C33" s="258" t="s">
        <v>106</v>
      </c>
      <c r="E33" s="113">
        <v>68.024494142705009</v>
      </c>
      <c r="F33" s="115">
        <v>5110</v>
      </c>
      <c r="G33" s="114">
        <v>5097</v>
      </c>
      <c r="H33" s="114">
        <v>5210</v>
      </c>
      <c r="I33" s="114">
        <v>4973</v>
      </c>
      <c r="J33" s="140">
        <v>4855</v>
      </c>
      <c r="K33" s="114">
        <v>255</v>
      </c>
      <c r="L33" s="116">
        <v>5.2523171987641604</v>
      </c>
    </row>
    <row r="34" spans="1:12" s="110" customFormat="1" ht="15" customHeight="1" x14ac:dyDescent="0.2">
      <c r="A34" s="120"/>
      <c r="B34" s="119"/>
      <c r="C34" s="258" t="s">
        <v>107</v>
      </c>
      <c r="E34" s="113">
        <v>31.975505857294994</v>
      </c>
      <c r="F34" s="115">
        <v>2402</v>
      </c>
      <c r="G34" s="114">
        <v>2357</v>
      </c>
      <c r="H34" s="114">
        <v>2387</v>
      </c>
      <c r="I34" s="114">
        <v>2291</v>
      </c>
      <c r="J34" s="140">
        <v>2261</v>
      </c>
      <c r="K34" s="114">
        <v>141</v>
      </c>
      <c r="L34" s="116">
        <v>6.2361786819991156</v>
      </c>
    </row>
    <row r="35" spans="1:12" s="110" customFormat="1" ht="24.95" customHeight="1" x14ac:dyDescent="0.2">
      <c r="A35" s="604" t="s">
        <v>190</v>
      </c>
      <c r="B35" s="605"/>
      <c r="C35" s="605"/>
      <c r="D35" s="606"/>
      <c r="E35" s="113">
        <v>80.49268976567194</v>
      </c>
      <c r="F35" s="115">
        <v>48228</v>
      </c>
      <c r="G35" s="114">
        <v>48596</v>
      </c>
      <c r="H35" s="114">
        <v>49048</v>
      </c>
      <c r="I35" s="114">
        <v>47947</v>
      </c>
      <c r="J35" s="140">
        <v>47948</v>
      </c>
      <c r="K35" s="114">
        <v>280</v>
      </c>
      <c r="L35" s="116">
        <v>0.58396596312672067</v>
      </c>
    </row>
    <row r="36" spans="1:12" s="110" customFormat="1" ht="15" customHeight="1" x14ac:dyDescent="0.2">
      <c r="A36" s="120"/>
      <c r="B36" s="119"/>
      <c r="C36" s="258" t="s">
        <v>106</v>
      </c>
      <c r="E36" s="113">
        <v>72.677697603052167</v>
      </c>
      <c r="F36" s="115">
        <v>35051</v>
      </c>
      <c r="G36" s="114">
        <v>35288</v>
      </c>
      <c r="H36" s="114">
        <v>35596</v>
      </c>
      <c r="I36" s="114">
        <v>34865</v>
      </c>
      <c r="J36" s="140">
        <v>34831</v>
      </c>
      <c r="K36" s="114">
        <v>220</v>
      </c>
      <c r="L36" s="116">
        <v>0.63162125692630133</v>
      </c>
    </row>
    <row r="37" spans="1:12" s="110" customFormat="1" ht="15" customHeight="1" x14ac:dyDescent="0.2">
      <c r="A37" s="120"/>
      <c r="B37" s="119"/>
      <c r="C37" s="258" t="s">
        <v>107</v>
      </c>
      <c r="E37" s="113">
        <v>27.32230239694783</v>
      </c>
      <c r="F37" s="115">
        <v>13177</v>
      </c>
      <c r="G37" s="114">
        <v>13308</v>
      </c>
      <c r="H37" s="114">
        <v>13452</v>
      </c>
      <c r="I37" s="114">
        <v>13082</v>
      </c>
      <c r="J37" s="140">
        <v>13117</v>
      </c>
      <c r="K37" s="114">
        <v>60</v>
      </c>
      <c r="L37" s="116">
        <v>0.45742166653960509</v>
      </c>
    </row>
    <row r="38" spans="1:12" s="110" customFormat="1" ht="15" customHeight="1" x14ac:dyDescent="0.2">
      <c r="A38" s="120"/>
      <c r="B38" s="119" t="s">
        <v>182</v>
      </c>
      <c r="C38" s="258"/>
      <c r="E38" s="113">
        <v>19.50731023432806</v>
      </c>
      <c r="F38" s="115">
        <v>11688</v>
      </c>
      <c r="G38" s="114">
        <v>11658</v>
      </c>
      <c r="H38" s="114">
        <v>11617</v>
      </c>
      <c r="I38" s="114">
        <v>11467</v>
      </c>
      <c r="J38" s="140">
        <v>11430</v>
      </c>
      <c r="K38" s="114">
        <v>258</v>
      </c>
      <c r="L38" s="116">
        <v>2.257217847769029</v>
      </c>
    </row>
    <row r="39" spans="1:12" s="110" customFormat="1" ht="15" customHeight="1" x14ac:dyDescent="0.2">
      <c r="A39" s="120"/>
      <c r="B39" s="119"/>
      <c r="C39" s="258" t="s">
        <v>106</v>
      </c>
      <c r="E39" s="113">
        <v>13.71492128678987</v>
      </c>
      <c r="F39" s="115">
        <v>1603</v>
      </c>
      <c r="G39" s="114">
        <v>1578</v>
      </c>
      <c r="H39" s="114">
        <v>1559</v>
      </c>
      <c r="I39" s="114">
        <v>1540</v>
      </c>
      <c r="J39" s="140">
        <v>1531</v>
      </c>
      <c r="K39" s="114">
        <v>72</v>
      </c>
      <c r="L39" s="116">
        <v>4.7028086218158069</v>
      </c>
    </row>
    <row r="40" spans="1:12" s="110" customFormat="1" ht="15" customHeight="1" x14ac:dyDescent="0.2">
      <c r="A40" s="120"/>
      <c r="B40" s="119"/>
      <c r="C40" s="258" t="s">
        <v>107</v>
      </c>
      <c r="E40" s="113">
        <v>86.285078713210126</v>
      </c>
      <c r="F40" s="115">
        <v>10085</v>
      </c>
      <c r="G40" s="114">
        <v>10080</v>
      </c>
      <c r="H40" s="114">
        <v>10058</v>
      </c>
      <c r="I40" s="114">
        <v>9927</v>
      </c>
      <c r="J40" s="140">
        <v>9899</v>
      </c>
      <c r="K40" s="114">
        <v>186</v>
      </c>
      <c r="L40" s="116">
        <v>1.878977674512577</v>
      </c>
    </row>
    <row r="41" spans="1:12" s="110" customFormat="1" ht="24.75" customHeight="1" x14ac:dyDescent="0.2">
      <c r="A41" s="604" t="s">
        <v>518</v>
      </c>
      <c r="B41" s="605"/>
      <c r="C41" s="605"/>
      <c r="D41" s="606"/>
      <c r="E41" s="113">
        <v>5.3842045530409237</v>
      </c>
      <c r="F41" s="115">
        <v>3226</v>
      </c>
      <c r="G41" s="114">
        <v>3577</v>
      </c>
      <c r="H41" s="114">
        <v>3700</v>
      </c>
      <c r="I41" s="114">
        <v>3149</v>
      </c>
      <c r="J41" s="140">
        <v>3199</v>
      </c>
      <c r="K41" s="114">
        <v>27</v>
      </c>
      <c r="L41" s="116">
        <v>0.84401375429821823</v>
      </c>
    </row>
    <row r="42" spans="1:12" s="110" customFormat="1" ht="15" customHeight="1" x14ac:dyDescent="0.2">
      <c r="A42" s="120"/>
      <c r="B42" s="119"/>
      <c r="C42" s="258" t="s">
        <v>106</v>
      </c>
      <c r="E42" s="113">
        <v>61.531308121512708</v>
      </c>
      <c r="F42" s="115">
        <v>1985</v>
      </c>
      <c r="G42" s="114">
        <v>2249</v>
      </c>
      <c r="H42" s="114">
        <v>2329</v>
      </c>
      <c r="I42" s="114">
        <v>1957</v>
      </c>
      <c r="J42" s="140">
        <v>1983</v>
      </c>
      <c r="K42" s="114">
        <v>2</v>
      </c>
      <c r="L42" s="116">
        <v>0.10085728693898134</v>
      </c>
    </row>
    <row r="43" spans="1:12" s="110" customFormat="1" ht="15" customHeight="1" x14ac:dyDescent="0.2">
      <c r="A43" s="123"/>
      <c r="B43" s="124"/>
      <c r="C43" s="260" t="s">
        <v>107</v>
      </c>
      <c r="D43" s="261"/>
      <c r="E43" s="125">
        <v>38.468691878487292</v>
      </c>
      <c r="F43" s="143">
        <v>1241</v>
      </c>
      <c r="G43" s="144">
        <v>1328</v>
      </c>
      <c r="H43" s="144">
        <v>1371</v>
      </c>
      <c r="I43" s="144">
        <v>1192</v>
      </c>
      <c r="J43" s="145">
        <v>1216</v>
      </c>
      <c r="K43" s="144">
        <v>25</v>
      </c>
      <c r="L43" s="146">
        <v>2.0559210526315788</v>
      </c>
    </row>
    <row r="44" spans="1:12" s="110" customFormat="1" ht="45.75" customHeight="1" x14ac:dyDescent="0.2">
      <c r="A44" s="604" t="s">
        <v>191</v>
      </c>
      <c r="B44" s="605"/>
      <c r="C44" s="605"/>
      <c r="D44" s="606"/>
      <c r="E44" s="113">
        <v>0.39555377528539953</v>
      </c>
      <c r="F44" s="115">
        <v>237</v>
      </c>
      <c r="G44" s="114">
        <v>231</v>
      </c>
      <c r="H44" s="114">
        <v>231</v>
      </c>
      <c r="I44" s="114">
        <v>219</v>
      </c>
      <c r="J44" s="140">
        <v>223</v>
      </c>
      <c r="K44" s="114">
        <v>14</v>
      </c>
      <c r="L44" s="116">
        <v>6.2780269058295968</v>
      </c>
    </row>
    <row r="45" spans="1:12" s="110" customFormat="1" ht="15" customHeight="1" x14ac:dyDescent="0.2">
      <c r="A45" s="120"/>
      <c r="B45" s="119"/>
      <c r="C45" s="258" t="s">
        <v>106</v>
      </c>
      <c r="E45" s="113">
        <v>60.337552742616033</v>
      </c>
      <c r="F45" s="115">
        <v>143</v>
      </c>
      <c r="G45" s="114">
        <v>141</v>
      </c>
      <c r="H45" s="114">
        <v>140</v>
      </c>
      <c r="I45" s="114">
        <v>133</v>
      </c>
      <c r="J45" s="140">
        <v>134</v>
      </c>
      <c r="K45" s="114">
        <v>9</v>
      </c>
      <c r="L45" s="116">
        <v>6.7164179104477615</v>
      </c>
    </row>
    <row r="46" spans="1:12" s="110" customFormat="1" ht="15" customHeight="1" x14ac:dyDescent="0.2">
      <c r="A46" s="123"/>
      <c r="B46" s="124"/>
      <c r="C46" s="260" t="s">
        <v>107</v>
      </c>
      <c r="D46" s="261"/>
      <c r="E46" s="125">
        <v>39.662447257383967</v>
      </c>
      <c r="F46" s="143">
        <v>94</v>
      </c>
      <c r="G46" s="144">
        <v>90</v>
      </c>
      <c r="H46" s="144">
        <v>91</v>
      </c>
      <c r="I46" s="144">
        <v>86</v>
      </c>
      <c r="J46" s="145">
        <v>89</v>
      </c>
      <c r="K46" s="144">
        <v>5</v>
      </c>
      <c r="L46" s="146">
        <v>5.617977528089888</v>
      </c>
    </row>
    <row r="47" spans="1:12" s="110" customFormat="1" ht="39" customHeight="1" x14ac:dyDescent="0.2">
      <c r="A47" s="604" t="s">
        <v>519</v>
      </c>
      <c r="B47" s="607"/>
      <c r="C47" s="607"/>
      <c r="D47" s="608"/>
      <c r="E47" s="113">
        <v>0.10681620935977035</v>
      </c>
      <c r="F47" s="115">
        <v>64</v>
      </c>
      <c r="G47" s="114">
        <v>64</v>
      </c>
      <c r="H47" s="114">
        <v>56</v>
      </c>
      <c r="I47" s="114">
        <v>67</v>
      </c>
      <c r="J47" s="140">
        <v>66</v>
      </c>
      <c r="K47" s="114">
        <v>-2</v>
      </c>
      <c r="L47" s="116">
        <v>-3.0303030303030303</v>
      </c>
    </row>
    <row r="48" spans="1:12" s="110" customFormat="1" ht="15" customHeight="1" x14ac:dyDescent="0.2">
      <c r="A48" s="120"/>
      <c r="B48" s="119"/>
      <c r="C48" s="258" t="s">
        <v>106</v>
      </c>
      <c r="E48" s="113">
        <v>35.9375</v>
      </c>
      <c r="F48" s="115">
        <v>23</v>
      </c>
      <c r="G48" s="114">
        <v>21</v>
      </c>
      <c r="H48" s="114">
        <v>19</v>
      </c>
      <c r="I48" s="114">
        <v>26</v>
      </c>
      <c r="J48" s="140">
        <v>24</v>
      </c>
      <c r="K48" s="114">
        <v>-1</v>
      </c>
      <c r="L48" s="116">
        <v>-4.166666666666667</v>
      </c>
    </row>
    <row r="49" spans="1:12" s="110" customFormat="1" ht="15" customHeight="1" x14ac:dyDescent="0.2">
      <c r="A49" s="123"/>
      <c r="B49" s="124"/>
      <c r="C49" s="260" t="s">
        <v>107</v>
      </c>
      <c r="D49" s="261"/>
      <c r="E49" s="125">
        <v>64.0625</v>
      </c>
      <c r="F49" s="143">
        <v>41</v>
      </c>
      <c r="G49" s="144">
        <v>43</v>
      </c>
      <c r="H49" s="144">
        <v>37</v>
      </c>
      <c r="I49" s="144">
        <v>41</v>
      </c>
      <c r="J49" s="145">
        <v>42</v>
      </c>
      <c r="K49" s="144">
        <v>-1</v>
      </c>
      <c r="L49" s="146">
        <v>-2.3809523809523809</v>
      </c>
    </row>
    <row r="50" spans="1:12" s="110" customFormat="1" ht="24.95" customHeight="1" x14ac:dyDescent="0.2">
      <c r="A50" s="609" t="s">
        <v>192</v>
      </c>
      <c r="B50" s="610"/>
      <c r="C50" s="610"/>
      <c r="D50" s="611"/>
      <c r="E50" s="262">
        <v>14.565391548167435</v>
      </c>
      <c r="F50" s="263">
        <v>8727</v>
      </c>
      <c r="G50" s="264">
        <v>9086</v>
      </c>
      <c r="H50" s="264">
        <v>9231</v>
      </c>
      <c r="I50" s="264">
        <v>8480</v>
      </c>
      <c r="J50" s="265">
        <v>8645</v>
      </c>
      <c r="K50" s="263">
        <v>82</v>
      </c>
      <c r="L50" s="266">
        <v>0.94852515905147483</v>
      </c>
    </row>
    <row r="51" spans="1:12" s="110" customFormat="1" ht="15" customHeight="1" x14ac:dyDescent="0.2">
      <c r="A51" s="120"/>
      <c r="B51" s="119"/>
      <c r="C51" s="258" t="s">
        <v>106</v>
      </c>
      <c r="E51" s="113">
        <v>57.820556892402891</v>
      </c>
      <c r="F51" s="115">
        <v>5046</v>
      </c>
      <c r="G51" s="114">
        <v>5266</v>
      </c>
      <c r="H51" s="114">
        <v>5381</v>
      </c>
      <c r="I51" s="114">
        <v>4943</v>
      </c>
      <c r="J51" s="140">
        <v>5018</v>
      </c>
      <c r="K51" s="114">
        <v>28</v>
      </c>
      <c r="L51" s="116">
        <v>0.5579912315663611</v>
      </c>
    </row>
    <row r="52" spans="1:12" s="110" customFormat="1" ht="15" customHeight="1" x14ac:dyDescent="0.2">
      <c r="A52" s="120"/>
      <c r="B52" s="119"/>
      <c r="C52" s="258" t="s">
        <v>107</v>
      </c>
      <c r="E52" s="113">
        <v>42.179443107597109</v>
      </c>
      <c r="F52" s="115">
        <v>3681</v>
      </c>
      <c r="G52" s="114">
        <v>3820</v>
      </c>
      <c r="H52" s="114">
        <v>3850</v>
      </c>
      <c r="I52" s="114">
        <v>3537</v>
      </c>
      <c r="J52" s="140">
        <v>3627</v>
      </c>
      <c r="K52" s="114">
        <v>54</v>
      </c>
      <c r="L52" s="116">
        <v>1.4888337468982631</v>
      </c>
    </row>
    <row r="53" spans="1:12" s="110" customFormat="1" ht="15" customHeight="1" x14ac:dyDescent="0.2">
      <c r="A53" s="120"/>
      <c r="B53" s="119"/>
      <c r="C53" s="258" t="s">
        <v>187</v>
      </c>
      <c r="D53" s="110" t="s">
        <v>193</v>
      </c>
      <c r="E53" s="113">
        <v>27.111263893663345</v>
      </c>
      <c r="F53" s="115">
        <v>2366</v>
      </c>
      <c r="G53" s="114">
        <v>2729</v>
      </c>
      <c r="H53" s="114">
        <v>2830</v>
      </c>
      <c r="I53" s="114">
        <v>2165</v>
      </c>
      <c r="J53" s="140">
        <v>2371</v>
      </c>
      <c r="K53" s="114">
        <v>-5</v>
      </c>
      <c r="L53" s="116">
        <v>-0.21088148460565162</v>
      </c>
    </row>
    <row r="54" spans="1:12" s="110" customFormat="1" ht="15" customHeight="1" x14ac:dyDescent="0.2">
      <c r="A54" s="120"/>
      <c r="B54" s="119"/>
      <c r="D54" s="267" t="s">
        <v>194</v>
      </c>
      <c r="E54" s="113">
        <v>62.383770076077766</v>
      </c>
      <c r="F54" s="115">
        <v>1476</v>
      </c>
      <c r="G54" s="114">
        <v>1689</v>
      </c>
      <c r="H54" s="114">
        <v>1776</v>
      </c>
      <c r="I54" s="114">
        <v>1397</v>
      </c>
      <c r="J54" s="140">
        <v>1496</v>
      </c>
      <c r="K54" s="114">
        <v>-20</v>
      </c>
      <c r="L54" s="116">
        <v>-1.3368983957219251</v>
      </c>
    </row>
    <row r="55" spans="1:12" s="110" customFormat="1" ht="15" customHeight="1" x14ac:dyDescent="0.2">
      <c r="A55" s="120"/>
      <c r="B55" s="119"/>
      <c r="D55" s="267" t="s">
        <v>195</v>
      </c>
      <c r="E55" s="113">
        <v>37.616229923922234</v>
      </c>
      <c r="F55" s="115">
        <v>890</v>
      </c>
      <c r="G55" s="114">
        <v>1040</v>
      </c>
      <c r="H55" s="114">
        <v>1054</v>
      </c>
      <c r="I55" s="114">
        <v>768</v>
      </c>
      <c r="J55" s="140">
        <v>875</v>
      </c>
      <c r="K55" s="114">
        <v>15</v>
      </c>
      <c r="L55" s="116">
        <v>1.7142857142857142</v>
      </c>
    </row>
    <row r="56" spans="1:12" s="110" customFormat="1" ht="15" customHeight="1" x14ac:dyDescent="0.2">
      <c r="A56" s="120"/>
      <c r="B56" s="119" t="s">
        <v>196</v>
      </c>
      <c r="C56" s="258"/>
      <c r="E56" s="113">
        <v>68.611055477668742</v>
      </c>
      <c r="F56" s="115">
        <v>41109</v>
      </c>
      <c r="G56" s="114">
        <v>41142</v>
      </c>
      <c r="H56" s="114">
        <v>41225</v>
      </c>
      <c r="I56" s="114">
        <v>40966</v>
      </c>
      <c r="J56" s="140">
        <v>40890</v>
      </c>
      <c r="K56" s="114">
        <v>219</v>
      </c>
      <c r="L56" s="116">
        <v>0.5355832721936904</v>
      </c>
    </row>
    <row r="57" spans="1:12" s="110" customFormat="1" ht="15" customHeight="1" x14ac:dyDescent="0.2">
      <c r="A57" s="120"/>
      <c r="B57" s="119"/>
      <c r="C57" s="258" t="s">
        <v>106</v>
      </c>
      <c r="E57" s="113">
        <v>61.915882166922088</v>
      </c>
      <c r="F57" s="115">
        <v>25453</v>
      </c>
      <c r="G57" s="114">
        <v>25454</v>
      </c>
      <c r="H57" s="114">
        <v>25494</v>
      </c>
      <c r="I57" s="114">
        <v>25334</v>
      </c>
      <c r="J57" s="140">
        <v>25269</v>
      </c>
      <c r="K57" s="114">
        <v>184</v>
      </c>
      <c r="L57" s="116">
        <v>0.72816494518975816</v>
      </c>
    </row>
    <row r="58" spans="1:12" s="110" customFormat="1" ht="15" customHeight="1" x14ac:dyDescent="0.2">
      <c r="A58" s="120"/>
      <c r="B58" s="119"/>
      <c r="C58" s="258" t="s">
        <v>107</v>
      </c>
      <c r="E58" s="113">
        <v>38.084117833077912</v>
      </c>
      <c r="F58" s="115">
        <v>15656</v>
      </c>
      <c r="G58" s="114">
        <v>15688</v>
      </c>
      <c r="H58" s="114">
        <v>15731</v>
      </c>
      <c r="I58" s="114">
        <v>15632</v>
      </c>
      <c r="J58" s="140">
        <v>15621</v>
      </c>
      <c r="K58" s="114">
        <v>35</v>
      </c>
      <c r="L58" s="116">
        <v>0.22405735868382307</v>
      </c>
    </row>
    <row r="59" spans="1:12" s="110" customFormat="1" ht="15" customHeight="1" x14ac:dyDescent="0.2">
      <c r="A59" s="120"/>
      <c r="B59" s="119"/>
      <c r="C59" s="258" t="s">
        <v>105</v>
      </c>
      <c r="D59" s="110" t="s">
        <v>197</v>
      </c>
      <c r="E59" s="113">
        <v>91.118733124133399</v>
      </c>
      <c r="F59" s="115">
        <v>37458</v>
      </c>
      <c r="G59" s="114">
        <v>37445</v>
      </c>
      <c r="H59" s="114">
        <v>37558</v>
      </c>
      <c r="I59" s="114">
        <v>37391</v>
      </c>
      <c r="J59" s="140">
        <v>37366</v>
      </c>
      <c r="K59" s="114">
        <v>92</v>
      </c>
      <c r="L59" s="116">
        <v>0.24621313493550287</v>
      </c>
    </row>
    <row r="60" spans="1:12" s="110" customFormat="1" ht="15" customHeight="1" x14ac:dyDescent="0.2">
      <c r="A60" s="120"/>
      <c r="B60" s="119"/>
      <c r="C60" s="258"/>
      <c r="D60" s="267" t="s">
        <v>198</v>
      </c>
      <c r="E60" s="113">
        <v>60.35025895669817</v>
      </c>
      <c r="F60" s="115">
        <v>22606</v>
      </c>
      <c r="G60" s="114">
        <v>22569</v>
      </c>
      <c r="H60" s="114">
        <v>22642</v>
      </c>
      <c r="I60" s="114">
        <v>22542</v>
      </c>
      <c r="J60" s="140">
        <v>22516</v>
      </c>
      <c r="K60" s="114">
        <v>90</v>
      </c>
      <c r="L60" s="116">
        <v>0.3997157576834251</v>
      </c>
    </row>
    <row r="61" spans="1:12" s="110" customFormat="1" ht="15" customHeight="1" x14ac:dyDescent="0.2">
      <c r="A61" s="120"/>
      <c r="B61" s="119"/>
      <c r="C61" s="258"/>
      <c r="D61" s="267" t="s">
        <v>199</v>
      </c>
      <c r="E61" s="113">
        <v>39.64974104330183</v>
      </c>
      <c r="F61" s="115">
        <v>14852</v>
      </c>
      <c r="G61" s="114">
        <v>14876</v>
      </c>
      <c r="H61" s="114">
        <v>14916</v>
      </c>
      <c r="I61" s="114">
        <v>14849</v>
      </c>
      <c r="J61" s="140">
        <v>14850</v>
      </c>
      <c r="K61" s="114">
        <v>2</v>
      </c>
      <c r="L61" s="116">
        <v>1.3468013468013467E-2</v>
      </c>
    </row>
    <row r="62" spans="1:12" s="110" customFormat="1" ht="15" customHeight="1" x14ac:dyDescent="0.2">
      <c r="A62" s="120"/>
      <c r="B62" s="119"/>
      <c r="C62" s="258"/>
      <c r="D62" s="258" t="s">
        <v>200</v>
      </c>
      <c r="E62" s="113">
        <v>8.8812668758665989</v>
      </c>
      <c r="F62" s="115">
        <v>3651</v>
      </c>
      <c r="G62" s="114">
        <v>3697</v>
      </c>
      <c r="H62" s="114">
        <v>3667</v>
      </c>
      <c r="I62" s="114">
        <v>3575</v>
      </c>
      <c r="J62" s="140">
        <v>3524</v>
      </c>
      <c r="K62" s="114">
        <v>127</v>
      </c>
      <c r="L62" s="116">
        <v>3.6038592508513054</v>
      </c>
    </row>
    <row r="63" spans="1:12" s="110" customFormat="1" ht="15" customHeight="1" x14ac:dyDescent="0.2">
      <c r="A63" s="120"/>
      <c r="B63" s="119"/>
      <c r="C63" s="258"/>
      <c r="D63" s="267" t="s">
        <v>198</v>
      </c>
      <c r="E63" s="113">
        <v>77.978635990139693</v>
      </c>
      <c r="F63" s="115">
        <v>2847</v>
      </c>
      <c r="G63" s="114">
        <v>2885</v>
      </c>
      <c r="H63" s="114">
        <v>2852</v>
      </c>
      <c r="I63" s="114">
        <v>2792</v>
      </c>
      <c r="J63" s="140">
        <v>2753</v>
      </c>
      <c r="K63" s="114">
        <v>94</v>
      </c>
      <c r="L63" s="116">
        <v>3.4144569560479479</v>
      </c>
    </row>
    <row r="64" spans="1:12" s="110" customFormat="1" ht="15" customHeight="1" x14ac:dyDescent="0.2">
      <c r="A64" s="120"/>
      <c r="B64" s="119"/>
      <c r="C64" s="258"/>
      <c r="D64" s="267" t="s">
        <v>199</v>
      </c>
      <c r="E64" s="113">
        <v>22.021364009860314</v>
      </c>
      <c r="F64" s="115">
        <v>804</v>
      </c>
      <c r="G64" s="114">
        <v>812</v>
      </c>
      <c r="H64" s="114">
        <v>815</v>
      </c>
      <c r="I64" s="114">
        <v>783</v>
      </c>
      <c r="J64" s="140">
        <v>771</v>
      </c>
      <c r="K64" s="114">
        <v>33</v>
      </c>
      <c r="L64" s="116">
        <v>4.2801556420233462</v>
      </c>
    </row>
    <row r="65" spans="1:12" s="110" customFormat="1" ht="15" customHeight="1" x14ac:dyDescent="0.2">
      <c r="A65" s="120"/>
      <c r="B65" s="119" t="s">
        <v>201</v>
      </c>
      <c r="C65" s="258"/>
      <c r="E65" s="113">
        <v>10.407904399492622</v>
      </c>
      <c r="F65" s="115">
        <v>6236</v>
      </c>
      <c r="G65" s="114">
        <v>6177</v>
      </c>
      <c r="H65" s="114">
        <v>6161</v>
      </c>
      <c r="I65" s="114">
        <v>6057</v>
      </c>
      <c r="J65" s="140">
        <v>5910</v>
      </c>
      <c r="K65" s="114">
        <v>326</v>
      </c>
      <c r="L65" s="116">
        <v>5.5160744500846022</v>
      </c>
    </row>
    <row r="66" spans="1:12" s="110" customFormat="1" ht="15" customHeight="1" x14ac:dyDescent="0.2">
      <c r="A66" s="120"/>
      <c r="B66" s="119"/>
      <c r="C66" s="258" t="s">
        <v>106</v>
      </c>
      <c r="E66" s="113">
        <v>61.577934573444516</v>
      </c>
      <c r="F66" s="115">
        <v>3840</v>
      </c>
      <c r="G66" s="114">
        <v>3811</v>
      </c>
      <c r="H66" s="114">
        <v>3806</v>
      </c>
      <c r="I66" s="114">
        <v>3751</v>
      </c>
      <c r="J66" s="140">
        <v>3693</v>
      </c>
      <c r="K66" s="114">
        <v>147</v>
      </c>
      <c r="L66" s="116">
        <v>3.9805036555645819</v>
      </c>
    </row>
    <row r="67" spans="1:12" s="110" customFormat="1" ht="15" customHeight="1" x14ac:dyDescent="0.2">
      <c r="A67" s="120"/>
      <c r="B67" s="119"/>
      <c r="C67" s="258" t="s">
        <v>107</v>
      </c>
      <c r="E67" s="113">
        <v>38.422065426555484</v>
      </c>
      <c r="F67" s="115">
        <v>2396</v>
      </c>
      <c r="G67" s="114">
        <v>2366</v>
      </c>
      <c r="H67" s="114">
        <v>2355</v>
      </c>
      <c r="I67" s="114">
        <v>2306</v>
      </c>
      <c r="J67" s="140">
        <v>2217</v>
      </c>
      <c r="K67" s="114">
        <v>179</v>
      </c>
      <c r="L67" s="116">
        <v>8.0739738385205229</v>
      </c>
    </row>
    <row r="68" spans="1:12" s="110" customFormat="1" ht="15" customHeight="1" x14ac:dyDescent="0.2">
      <c r="A68" s="120"/>
      <c r="B68" s="119"/>
      <c r="C68" s="258" t="s">
        <v>105</v>
      </c>
      <c r="D68" s="110" t="s">
        <v>202</v>
      </c>
      <c r="E68" s="113">
        <v>34.348941629249516</v>
      </c>
      <c r="F68" s="115">
        <v>2142</v>
      </c>
      <c r="G68" s="114">
        <v>2121</v>
      </c>
      <c r="H68" s="114">
        <v>2106</v>
      </c>
      <c r="I68" s="114">
        <v>2052</v>
      </c>
      <c r="J68" s="140">
        <v>1928</v>
      </c>
      <c r="K68" s="114">
        <v>214</v>
      </c>
      <c r="L68" s="116">
        <v>11.099585062240664</v>
      </c>
    </row>
    <row r="69" spans="1:12" s="110" customFormat="1" ht="15" customHeight="1" x14ac:dyDescent="0.2">
      <c r="A69" s="120"/>
      <c r="B69" s="119"/>
      <c r="C69" s="258"/>
      <c r="D69" s="267" t="s">
        <v>198</v>
      </c>
      <c r="E69" s="113">
        <v>61.157796451914102</v>
      </c>
      <c r="F69" s="115">
        <v>1310</v>
      </c>
      <c r="G69" s="114">
        <v>1288</v>
      </c>
      <c r="H69" s="114">
        <v>1281</v>
      </c>
      <c r="I69" s="114">
        <v>1256</v>
      </c>
      <c r="J69" s="140">
        <v>1186</v>
      </c>
      <c r="K69" s="114">
        <v>124</v>
      </c>
      <c r="L69" s="116">
        <v>10.455311973018549</v>
      </c>
    </row>
    <row r="70" spans="1:12" s="110" customFormat="1" ht="15" customHeight="1" x14ac:dyDescent="0.2">
      <c r="A70" s="120"/>
      <c r="B70" s="119"/>
      <c r="C70" s="258"/>
      <c r="D70" s="267" t="s">
        <v>199</v>
      </c>
      <c r="E70" s="113">
        <v>38.842203548085898</v>
      </c>
      <c r="F70" s="115">
        <v>832</v>
      </c>
      <c r="G70" s="114">
        <v>833</v>
      </c>
      <c r="H70" s="114">
        <v>825</v>
      </c>
      <c r="I70" s="114">
        <v>796</v>
      </c>
      <c r="J70" s="140">
        <v>742</v>
      </c>
      <c r="K70" s="114">
        <v>90</v>
      </c>
      <c r="L70" s="116">
        <v>12.129380053908356</v>
      </c>
    </row>
    <row r="71" spans="1:12" s="110" customFormat="1" ht="15" customHeight="1" x14ac:dyDescent="0.2">
      <c r="A71" s="120"/>
      <c r="B71" s="119"/>
      <c r="C71" s="258"/>
      <c r="D71" s="110" t="s">
        <v>203</v>
      </c>
      <c r="E71" s="113">
        <v>62.075048107761383</v>
      </c>
      <c r="F71" s="115">
        <v>3871</v>
      </c>
      <c r="G71" s="114">
        <v>3841</v>
      </c>
      <c r="H71" s="114">
        <v>3839</v>
      </c>
      <c r="I71" s="114">
        <v>3793</v>
      </c>
      <c r="J71" s="140">
        <v>3770</v>
      </c>
      <c r="K71" s="114">
        <v>101</v>
      </c>
      <c r="L71" s="116">
        <v>2.6790450928381961</v>
      </c>
    </row>
    <row r="72" spans="1:12" s="110" customFormat="1" ht="15" customHeight="1" x14ac:dyDescent="0.2">
      <c r="A72" s="120"/>
      <c r="B72" s="119"/>
      <c r="C72" s="258"/>
      <c r="D72" s="267" t="s">
        <v>198</v>
      </c>
      <c r="E72" s="113">
        <v>62.076982691810905</v>
      </c>
      <c r="F72" s="115">
        <v>2403</v>
      </c>
      <c r="G72" s="114">
        <v>2403</v>
      </c>
      <c r="H72" s="114">
        <v>2404</v>
      </c>
      <c r="I72" s="114">
        <v>2380</v>
      </c>
      <c r="J72" s="140">
        <v>2386</v>
      </c>
      <c r="K72" s="114">
        <v>17</v>
      </c>
      <c r="L72" s="116">
        <v>0.71248952221290862</v>
      </c>
    </row>
    <row r="73" spans="1:12" s="110" customFormat="1" ht="15" customHeight="1" x14ac:dyDescent="0.2">
      <c r="A73" s="120"/>
      <c r="B73" s="119"/>
      <c r="C73" s="258"/>
      <c r="D73" s="267" t="s">
        <v>199</v>
      </c>
      <c r="E73" s="113">
        <v>37.923017308189095</v>
      </c>
      <c r="F73" s="115">
        <v>1468</v>
      </c>
      <c r="G73" s="114">
        <v>1438</v>
      </c>
      <c r="H73" s="114">
        <v>1435</v>
      </c>
      <c r="I73" s="114">
        <v>1413</v>
      </c>
      <c r="J73" s="140">
        <v>1384</v>
      </c>
      <c r="K73" s="114">
        <v>84</v>
      </c>
      <c r="L73" s="116">
        <v>6.0693641618497107</v>
      </c>
    </row>
    <row r="74" spans="1:12" s="110" customFormat="1" ht="15" customHeight="1" x14ac:dyDescent="0.2">
      <c r="A74" s="120"/>
      <c r="B74" s="119"/>
      <c r="C74" s="258"/>
      <c r="D74" s="110" t="s">
        <v>204</v>
      </c>
      <c r="E74" s="113">
        <v>3.5760102629890955</v>
      </c>
      <c r="F74" s="115">
        <v>223</v>
      </c>
      <c r="G74" s="114">
        <v>215</v>
      </c>
      <c r="H74" s="114">
        <v>216</v>
      </c>
      <c r="I74" s="114">
        <v>212</v>
      </c>
      <c r="J74" s="140">
        <v>212</v>
      </c>
      <c r="K74" s="114">
        <v>11</v>
      </c>
      <c r="L74" s="116">
        <v>5.1886792452830193</v>
      </c>
    </row>
    <row r="75" spans="1:12" s="110" customFormat="1" ht="15" customHeight="1" x14ac:dyDescent="0.2">
      <c r="A75" s="120"/>
      <c r="B75" s="119"/>
      <c r="C75" s="258"/>
      <c r="D75" s="267" t="s">
        <v>198</v>
      </c>
      <c r="E75" s="113">
        <v>56.950672645739907</v>
      </c>
      <c r="F75" s="115">
        <v>127</v>
      </c>
      <c r="G75" s="114">
        <v>120</v>
      </c>
      <c r="H75" s="114">
        <v>121</v>
      </c>
      <c r="I75" s="114">
        <v>115</v>
      </c>
      <c r="J75" s="140">
        <v>121</v>
      </c>
      <c r="K75" s="114">
        <v>6</v>
      </c>
      <c r="L75" s="116">
        <v>4.9586776859504136</v>
      </c>
    </row>
    <row r="76" spans="1:12" s="110" customFormat="1" ht="15" customHeight="1" x14ac:dyDescent="0.2">
      <c r="A76" s="120"/>
      <c r="B76" s="119"/>
      <c r="C76" s="258"/>
      <c r="D76" s="267" t="s">
        <v>199</v>
      </c>
      <c r="E76" s="113">
        <v>43.049327354260093</v>
      </c>
      <c r="F76" s="115">
        <v>96</v>
      </c>
      <c r="G76" s="114">
        <v>95</v>
      </c>
      <c r="H76" s="114">
        <v>95</v>
      </c>
      <c r="I76" s="114">
        <v>97</v>
      </c>
      <c r="J76" s="140">
        <v>91</v>
      </c>
      <c r="K76" s="114">
        <v>5</v>
      </c>
      <c r="L76" s="116">
        <v>5.4945054945054945</v>
      </c>
    </row>
    <row r="77" spans="1:12" s="110" customFormat="1" ht="15" customHeight="1" x14ac:dyDescent="0.2">
      <c r="A77" s="534"/>
      <c r="B77" s="119" t="s">
        <v>205</v>
      </c>
      <c r="C77" s="268"/>
      <c r="D77" s="182"/>
      <c r="E77" s="113">
        <v>6.4156485746712066</v>
      </c>
      <c r="F77" s="115">
        <v>3844</v>
      </c>
      <c r="G77" s="114">
        <v>3849</v>
      </c>
      <c r="H77" s="114">
        <v>4048</v>
      </c>
      <c r="I77" s="114">
        <v>3911</v>
      </c>
      <c r="J77" s="140">
        <v>3933</v>
      </c>
      <c r="K77" s="114">
        <v>-89</v>
      </c>
      <c r="L77" s="116">
        <v>-2.2629036359013477</v>
      </c>
    </row>
    <row r="78" spans="1:12" s="110" customFormat="1" ht="15" customHeight="1" x14ac:dyDescent="0.2">
      <c r="A78" s="120"/>
      <c r="B78" s="119"/>
      <c r="C78" s="268" t="s">
        <v>106</v>
      </c>
      <c r="D78" s="182"/>
      <c r="E78" s="113">
        <v>60.223725286160253</v>
      </c>
      <c r="F78" s="115">
        <v>2315</v>
      </c>
      <c r="G78" s="114">
        <v>2335</v>
      </c>
      <c r="H78" s="114">
        <v>2474</v>
      </c>
      <c r="I78" s="114">
        <v>2377</v>
      </c>
      <c r="J78" s="140">
        <v>2382</v>
      </c>
      <c r="K78" s="114">
        <v>-67</v>
      </c>
      <c r="L78" s="116">
        <v>-2.8127623845507976</v>
      </c>
    </row>
    <row r="79" spans="1:12" s="110" customFormat="1" ht="15" customHeight="1" x14ac:dyDescent="0.2">
      <c r="A79" s="123"/>
      <c r="B79" s="124"/>
      <c r="C79" s="260" t="s">
        <v>107</v>
      </c>
      <c r="D79" s="261"/>
      <c r="E79" s="125">
        <v>39.776274713839747</v>
      </c>
      <c r="F79" s="143">
        <v>1529</v>
      </c>
      <c r="G79" s="144">
        <v>1514</v>
      </c>
      <c r="H79" s="144">
        <v>1574</v>
      </c>
      <c r="I79" s="144">
        <v>1534</v>
      </c>
      <c r="J79" s="145">
        <v>1551</v>
      </c>
      <c r="K79" s="144">
        <v>-22</v>
      </c>
      <c r="L79" s="146">
        <v>-1.4184397163120568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59916</v>
      </c>
      <c r="E11" s="114">
        <v>60254</v>
      </c>
      <c r="F11" s="114">
        <v>60665</v>
      </c>
      <c r="G11" s="114">
        <v>59414</v>
      </c>
      <c r="H11" s="140">
        <v>59378</v>
      </c>
      <c r="I11" s="115">
        <v>538</v>
      </c>
      <c r="J11" s="116">
        <v>0.90605948331031694</v>
      </c>
    </row>
    <row r="12" spans="1:15" s="110" customFormat="1" ht="24.95" customHeight="1" x14ac:dyDescent="0.2">
      <c r="A12" s="193" t="s">
        <v>132</v>
      </c>
      <c r="B12" s="194" t="s">
        <v>133</v>
      </c>
      <c r="C12" s="113">
        <v>0.8979237599305695</v>
      </c>
      <c r="D12" s="115">
        <v>538</v>
      </c>
      <c r="E12" s="114">
        <v>471</v>
      </c>
      <c r="F12" s="114">
        <v>623</v>
      </c>
      <c r="G12" s="114">
        <v>563</v>
      </c>
      <c r="H12" s="140">
        <v>533</v>
      </c>
      <c r="I12" s="115">
        <v>5</v>
      </c>
      <c r="J12" s="116">
        <v>0.93808630393996251</v>
      </c>
    </row>
    <row r="13" spans="1:15" s="110" customFormat="1" ht="24.95" customHeight="1" x14ac:dyDescent="0.2">
      <c r="A13" s="193" t="s">
        <v>134</v>
      </c>
      <c r="B13" s="199" t="s">
        <v>214</v>
      </c>
      <c r="C13" s="113">
        <v>0.77107951131584218</v>
      </c>
      <c r="D13" s="115">
        <v>462</v>
      </c>
      <c r="E13" s="114">
        <v>468</v>
      </c>
      <c r="F13" s="114">
        <v>469</v>
      </c>
      <c r="G13" s="114">
        <v>450</v>
      </c>
      <c r="H13" s="140">
        <v>451</v>
      </c>
      <c r="I13" s="115">
        <v>11</v>
      </c>
      <c r="J13" s="116">
        <v>2.4390243902439024</v>
      </c>
    </row>
    <row r="14" spans="1:15" s="287" customFormat="1" ht="24" customHeight="1" x14ac:dyDescent="0.2">
      <c r="A14" s="193" t="s">
        <v>215</v>
      </c>
      <c r="B14" s="199" t="s">
        <v>137</v>
      </c>
      <c r="C14" s="113">
        <v>41.997129314373453</v>
      </c>
      <c r="D14" s="115">
        <v>25163</v>
      </c>
      <c r="E14" s="114">
        <v>25302</v>
      </c>
      <c r="F14" s="114">
        <v>25497</v>
      </c>
      <c r="G14" s="114">
        <v>25069</v>
      </c>
      <c r="H14" s="140">
        <v>25024</v>
      </c>
      <c r="I14" s="115">
        <v>139</v>
      </c>
      <c r="J14" s="116">
        <v>0.55546675191815853</v>
      </c>
      <c r="K14" s="110"/>
      <c r="L14" s="110"/>
      <c r="M14" s="110"/>
      <c r="N14" s="110"/>
      <c r="O14" s="110"/>
    </row>
    <row r="15" spans="1:15" s="110" customFormat="1" ht="24.75" customHeight="1" x14ac:dyDescent="0.2">
      <c r="A15" s="193" t="s">
        <v>216</v>
      </c>
      <c r="B15" s="199" t="s">
        <v>217</v>
      </c>
      <c r="C15" s="113">
        <v>2.3883436811536152</v>
      </c>
      <c r="D15" s="115">
        <v>1431</v>
      </c>
      <c r="E15" s="114">
        <v>1442</v>
      </c>
      <c r="F15" s="114">
        <v>1450</v>
      </c>
      <c r="G15" s="114">
        <v>1445</v>
      </c>
      <c r="H15" s="140">
        <v>1454</v>
      </c>
      <c r="I15" s="115">
        <v>-23</v>
      </c>
      <c r="J15" s="116">
        <v>-1.5818431911966988</v>
      </c>
    </row>
    <row r="16" spans="1:15" s="287" customFormat="1" ht="24.95" customHeight="1" x14ac:dyDescent="0.2">
      <c r="A16" s="193" t="s">
        <v>218</v>
      </c>
      <c r="B16" s="199" t="s">
        <v>141</v>
      </c>
      <c r="C16" s="113">
        <v>34.947259496628611</v>
      </c>
      <c r="D16" s="115">
        <v>20939</v>
      </c>
      <c r="E16" s="114">
        <v>21062</v>
      </c>
      <c r="F16" s="114">
        <v>21204</v>
      </c>
      <c r="G16" s="114">
        <v>20754</v>
      </c>
      <c r="H16" s="140">
        <v>20660</v>
      </c>
      <c r="I16" s="115">
        <v>279</v>
      </c>
      <c r="J16" s="116">
        <v>1.3504356243949662</v>
      </c>
      <c r="K16" s="110"/>
      <c r="L16" s="110"/>
      <c r="M16" s="110"/>
      <c r="N16" s="110"/>
      <c r="O16" s="110"/>
    </row>
    <row r="17" spans="1:15" s="110" customFormat="1" ht="24.95" customHeight="1" x14ac:dyDescent="0.2">
      <c r="A17" s="193" t="s">
        <v>219</v>
      </c>
      <c r="B17" s="199" t="s">
        <v>220</v>
      </c>
      <c r="C17" s="113">
        <v>4.6615261365912275</v>
      </c>
      <c r="D17" s="115">
        <v>2793</v>
      </c>
      <c r="E17" s="114">
        <v>2798</v>
      </c>
      <c r="F17" s="114">
        <v>2843</v>
      </c>
      <c r="G17" s="114">
        <v>2870</v>
      </c>
      <c r="H17" s="140">
        <v>2910</v>
      </c>
      <c r="I17" s="115">
        <v>-117</v>
      </c>
      <c r="J17" s="116">
        <v>-4.0206185567010309</v>
      </c>
    </row>
    <row r="18" spans="1:15" s="287" customFormat="1" ht="24.95" customHeight="1" x14ac:dyDescent="0.2">
      <c r="A18" s="201" t="s">
        <v>144</v>
      </c>
      <c r="B18" s="202" t="s">
        <v>145</v>
      </c>
      <c r="C18" s="113">
        <v>4.6732091594899527</v>
      </c>
      <c r="D18" s="115">
        <v>2800</v>
      </c>
      <c r="E18" s="114">
        <v>2780</v>
      </c>
      <c r="F18" s="114">
        <v>2818</v>
      </c>
      <c r="G18" s="114">
        <v>2755</v>
      </c>
      <c r="H18" s="140">
        <v>2748</v>
      </c>
      <c r="I18" s="115">
        <v>52</v>
      </c>
      <c r="J18" s="116">
        <v>1.8922852983988354</v>
      </c>
      <c r="K18" s="110"/>
      <c r="L18" s="110"/>
      <c r="M18" s="110"/>
      <c r="N18" s="110"/>
      <c r="O18" s="110"/>
    </row>
    <row r="19" spans="1:15" s="110" customFormat="1" ht="24.95" customHeight="1" x14ac:dyDescent="0.2">
      <c r="A19" s="193" t="s">
        <v>146</v>
      </c>
      <c r="B19" s="199" t="s">
        <v>147</v>
      </c>
      <c r="C19" s="113">
        <v>22.690099472594966</v>
      </c>
      <c r="D19" s="115">
        <v>13595</v>
      </c>
      <c r="E19" s="114">
        <v>13749</v>
      </c>
      <c r="F19" s="114">
        <v>13778</v>
      </c>
      <c r="G19" s="114">
        <v>13549</v>
      </c>
      <c r="H19" s="140">
        <v>13545</v>
      </c>
      <c r="I19" s="115">
        <v>50</v>
      </c>
      <c r="J19" s="116">
        <v>0.36913990402362495</v>
      </c>
    </row>
    <row r="20" spans="1:15" s="287" customFormat="1" ht="24.95" customHeight="1" x14ac:dyDescent="0.2">
      <c r="A20" s="193" t="s">
        <v>148</v>
      </c>
      <c r="B20" s="199" t="s">
        <v>149</v>
      </c>
      <c r="C20" s="113">
        <v>4.5880899926563856</v>
      </c>
      <c r="D20" s="115">
        <v>2749</v>
      </c>
      <c r="E20" s="114">
        <v>2812</v>
      </c>
      <c r="F20" s="114">
        <v>2800</v>
      </c>
      <c r="G20" s="114">
        <v>2723</v>
      </c>
      <c r="H20" s="140">
        <v>2733</v>
      </c>
      <c r="I20" s="115">
        <v>16</v>
      </c>
      <c r="J20" s="116">
        <v>0.58543724844493228</v>
      </c>
      <c r="K20" s="110"/>
      <c r="L20" s="110"/>
      <c r="M20" s="110"/>
      <c r="N20" s="110"/>
      <c r="O20" s="110"/>
    </row>
    <row r="21" spans="1:15" s="110" customFormat="1" ht="24.95" customHeight="1" x14ac:dyDescent="0.2">
      <c r="A21" s="201" t="s">
        <v>150</v>
      </c>
      <c r="B21" s="202" t="s">
        <v>151</v>
      </c>
      <c r="C21" s="113">
        <v>2.2381333867414379</v>
      </c>
      <c r="D21" s="115">
        <v>1341</v>
      </c>
      <c r="E21" s="114">
        <v>1347</v>
      </c>
      <c r="F21" s="114">
        <v>1350</v>
      </c>
      <c r="G21" s="114">
        <v>1325</v>
      </c>
      <c r="H21" s="140">
        <v>1328</v>
      </c>
      <c r="I21" s="115">
        <v>13</v>
      </c>
      <c r="J21" s="116">
        <v>0.97891566265060237</v>
      </c>
    </row>
    <row r="22" spans="1:15" s="110" customFormat="1" ht="24.95" customHeight="1" x14ac:dyDescent="0.2">
      <c r="A22" s="201" t="s">
        <v>152</v>
      </c>
      <c r="B22" s="199" t="s">
        <v>153</v>
      </c>
      <c r="C22" s="113">
        <v>0.93797983844048338</v>
      </c>
      <c r="D22" s="115">
        <v>562</v>
      </c>
      <c r="E22" s="114">
        <v>558</v>
      </c>
      <c r="F22" s="114">
        <v>549</v>
      </c>
      <c r="G22" s="114">
        <v>532</v>
      </c>
      <c r="H22" s="140">
        <v>538</v>
      </c>
      <c r="I22" s="115">
        <v>24</v>
      </c>
      <c r="J22" s="116">
        <v>4.4609665427509295</v>
      </c>
    </row>
    <row r="23" spans="1:15" s="110" customFormat="1" ht="24.95" customHeight="1" x14ac:dyDescent="0.2">
      <c r="A23" s="193" t="s">
        <v>154</v>
      </c>
      <c r="B23" s="199" t="s">
        <v>155</v>
      </c>
      <c r="C23" s="113">
        <v>1.6406302156352226</v>
      </c>
      <c r="D23" s="115">
        <v>983</v>
      </c>
      <c r="E23" s="114">
        <v>992</v>
      </c>
      <c r="F23" s="114">
        <v>987</v>
      </c>
      <c r="G23" s="114">
        <v>956</v>
      </c>
      <c r="H23" s="140">
        <v>966</v>
      </c>
      <c r="I23" s="115">
        <v>17</v>
      </c>
      <c r="J23" s="116">
        <v>1.7598343685300206</v>
      </c>
    </row>
    <row r="24" spans="1:15" s="110" customFormat="1" ht="24.95" customHeight="1" x14ac:dyDescent="0.2">
      <c r="A24" s="193" t="s">
        <v>156</v>
      </c>
      <c r="B24" s="199" t="s">
        <v>221</v>
      </c>
      <c r="C24" s="113">
        <v>2.7071233059616797</v>
      </c>
      <c r="D24" s="115">
        <v>1622</v>
      </c>
      <c r="E24" s="114">
        <v>1599</v>
      </c>
      <c r="F24" s="114">
        <v>1598</v>
      </c>
      <c r="G24" s="114">
        <v>1562</v>
      </c>
      <c r="H24" s="140">
        <v>1583</v>
      </c>
      <c r="I24" s="115">
        <v>39</v>
      </c>
      <c r="J24" s="116">
        <v>2.4636765634870499</v>
      </c>
    </row>
    <row r="25" spans="1:15" s="110" customFormat="1" ht="24.95" customHeight="1" x14ac:dyDescent="0.2">
      <c r="A25" s="193" t="s">
        <v>222</v>
      </c>
      <c r="B25" s="204" t="s">
        <v>159</v>
      </c>
      <c r="C25" s="113">
        <v>1.5521730422591629</v>
      </c>
      <c r="D25" s="115">
        <v>930</v>
      </c>
      <c r="E25" s="114">
        <v>1003</v>
      </c>
      <c r="F25" s="114">
        <v>991</v>
      </c>
      <c r="G25" s="114">
        <v>940</v>
      </c>
      <c r="H25" s="140">
        <v>937</v>
      </c>
      <c r="I25" s="115">
        <v>-7</v>
      </c>
      <c r="J25" s="116">
        <v>-0.74706510138740667</v>
      </c>
    </row>
    <row r="26" spans="1:15" s="110" customFormat="1" ht="24.95" customHeight="1" x14ac:dyDescent="0.2">
      <c r="A26" s="201">
        <v>782.78300000000002</v>
      </c>
      <c r="B26" s="203" t="s">
        <v>160</v>
      </c>
      <c r="C26" s="113">
        <v>1.2016823552974163</v>
      </c>
      <c r="D26" s="115">
        <v>720</v>
      </c>
      <c r="E26" s="114">
        <v>711</v>
      </c>
      <c r="F26" s="114">
        <v>734</v>
      </c>
      <c r="G26" s="114">
        <v>698</v>
      </c>
      <c r="H26" s="140">
        <v>675</v>
      </c>
      <c r="I26" s="115">
        <v>45</v>
      </c>
      <c r="J26" s="116">
        <v>6.666666666666667</v>
      </c>
    </row>
    <row r="27" spans="1:15" s="110" customFormat="1" ht="24.95" customHeight="1" x14ac:dyDescent="0.2">
      <c r="A27" s="193" t="s">
        <v>161</v>
      </c>
      <c r="B27" s="199" t="s">
        <v>223</v>
      </c>
      <c r="C27" s="113">
        <v>3.7402363308632083</v>
      </c>
      <c r="D27" s="115">
        <v>2241</v>
      </c>
      <c r="E27" s="114">
        <v>2253</v>
      </c>
      <c r="F27" s="114">
        <v>2237</v>
      </c>
      <c r="G27" s="114">
        <v>2201</v>
      </c>
      <c r="H27" s="140">
        <v>2196</v>
      </c>
      <c r="I27" s="115">
        <v>45</v>
      </c>
      <c r="J27" s="116">
        <v>2.0491803278688523</v>
      </c>
    </row>
    <row r="28" spans="1:15" s="110" customFormat="1" ht="24.95" customHeight="1" x14ac:dyDescent="0.2">
      <c r="A28" s="193" t="s">
        <v>163</v>
      </c>
      <c r="B28" s="199" t="s">
        <v>164</v>
      </c>
      <c r="C28" s="113">
        <v>1.5955671273115695</v>
      </c>
      <c r="D28" s="115">
        <v>956</v>
      </c>
      <c r="E28" s="114">
        <v>941</v>
      </c>
      <c r="F28" s="114">
        <v>945</v>
      </c>
      <c r="G28" s="114">
        <v>934</v>
      </c>
      <c r="H28" s="140">
        <v>949</v>
      </c>
      <c r="I28" s="115">
        <v>7</v>
      </c>
      <c r="J28" s="116">
        <v>0.7376185458377239</v>
      </c>
    </row>
    <row r="29" spans="1:15" s="110" customFormat="1" ht="24.95" customHeight="1" x14ac:dyDescent="0.2">
      <c r="A29" s="193">
        <v>86</v>
      </c>
      <c r="B29" s="199" t="s">
        <v>165</v>
      </c>
      <c r="C29" s="113">
        <v>2.8156085185926965</v>
      </c>
      <c r="D29" s="115">
        <v>1687</v>
      </c>
      <c r="E29" s="114">
        <v>1696</v>
      </c>
      <c r="F29" s="114">
        <v>1742</v>
      </c>
      <c r="G29" s="114">
        <v>1710</v>
      </c>
      <c r="H29" s="140">
        <v>1718</v>
      </c>
      <c r="I29" s="115">
        <v>-31</v>
      </c>
      <c r="J29" s="116">
        <v>-1.8044237485448196</v>
      </c>
    </row>
    <row r="30" spans="1:15" s="110" customFormat="1" ht="24.95" customHeight="1" x14ac:dyDescent="0.2">
      <c r="A30" s="193">
        <v>87.88</v>
      </c>
      <c r="B30" s="204" t="s">
        <v>166</v>
      </c>
      <c r="C30" s="113">
        <v>4.7049202216436345</v>
      </c>
      <c r="D30" s="115">
        <v>2819</v>
      </c>
      <c r="E30" s="114">
        <v>2828</v>
      </c>
      <c r="F30" s="114">
        <v>2800</v>
      </c>
      <c r="G30" s="114">
        <v>2712</v>
      </c>
      <c r="H30" s="140">
        <v>2708</v>
      </c>
      <c r="I30" s="115">
        <v>111</v>
      </c>
      <c r="J30" s="116">
        <v>4.0989660265878873</v>
      </c>
    </row>
    <row r="31" spans="1:15" s="110" customFormat="1" ht="24.95" customHeight="1" x14ac:dyDescent="0.2">
      <c r="A31" s="193" t="s">
        <v>167</v>
      </c>
      <c r="B31" s="199" t="s">
        <v>168</v>
      </c>
      <c r="C31" s="113">
        <v>1.248414446892316</v>
      </c>
      <c r="D31" s="115">
        <v>748</v>
      </c>
      <c r="E31" s="114">
        <v>744</v>
      </c>
      <c r="F31" s="114">
        <v>747</v>
      </c>
      <c r="G31" s="114">
        <v>735</v>
      </c>
      <c r="H31" s="140">
        <v>746</v>
      </c>
      <c r="I31" s="115">
        <v>2</v>
      </c>
      <c r="J31" s="116">
        <v>0.26809651474530832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0.8979237599305695</v>
      </c>
      <c r="D34" s="115">
        <v>538</v>
      </c>
      <c r="E34" s="114">
        <v>471</v>
      </c>
      <c r="F34" s="114">
        <v>623</v>
      </c>
      <c r="G34" s="114">
        <v>563</v>
      </c>
      <c r="H34" s="140">
        <v>533</v>
      </c>
      <c r="I34" s="115">
        <v>5</v>
      </c>
      <c r="J34" s="116">
        <v>0.93808630393996251</v>
      </c>
    </row>
    <row r="35" spans="1:10" s="110" customFormat="1" ht="24.95" customHeight="1" x14ac:dyDescent="0.2">
      <c r="A35" s="292" t="s">
        <v>171</v>
      </c>
      <c r="B35" s="293" t="s">
        <v>172</v>
      </c>
      <c r="C35" s="113">
        <v>47.44141798517925</v>
      </c>
      <c r="D35" s="115">
        <v>28425</v>
      </c>
      <c r="E35" s="114">
        <v>28550</v>
      </c>
      <c r="F35" s="114">
        <v>28784</v>
      </c>
      <c r="G35" s="114">
        <v>28274</v>
      </c>
      <c r="H35" s="140">
        <v>28223</v>
      </c>
      <c r="I35" s="115">
        <v>202</v>
      </c>
      <c r="J35" s="116">
        <v>0.71572830670020904</v>
      </c>
    </row>
    <row r="36" spans="1:10" s="110" customFormat="1" ht="24.95" customHeight="1" x14ac:dyDescent="0.2">
      <c r="A36" s="294" t="s">
        <v>173</v>
      </c>
      <c r="B36" s="295" t="s">
        <v>174</v>
      </c>
      <c r="C36" s="125">
        <v>51.66065825489018</v>
      </c>
      <c r="D36" s="143">
        <v>30953</v>
      </c>
      <c r="E36" s="144">
        <v>31233</v>
      </c>
      <c r="F36" s="144">
        <v>31258</v>
      </c>
      <c r="G36" s="144">
        <v>30577</v>
      </c>
      <c r="H36" s="145">
        <v>30622</v>
      </c>
      <c r="I36" s="143">
        <v>331</v>
      </c>
      <c r="J36" s="146">
        <v>1.0809222127881914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2020-09-25T09:52:44Z</dcterms:created>
  <dcterms:modified xsi:type="dcterms:W3CDTF">2020-09-28T08:09:45Z</dcterms:modified>
</cp:coreProperties>
</file>