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I74" i="24"/>
  <c r="G74" i="24"/>
  <c r="F74" i="24"/>
  <c r="E74" i="24"/>
  <c r="L73" i="24"/>
  <c r="H73" i="24" s="1"/>
  <c r="I73" i="24" s="1"/>
  <c r="G73" i="24"/>
  <c r="F73" i="24"/>
  <c r="E73" i="24"/>
  <c r="L72" i="24"/>
  <c r="H72" i="24" s="1"/>
  <c r="I72" i="24"/>
  <c r="G72" i="24"/>
  <c r="F72" i="24"/>
  <c r="E72" i="24"/>
  <c r="L71" i="24"/>
  <c r="H71" i="24" s="1"/>
  <c r="I71" i="24" s="1"/>
  <c r="G71" i="24"/>
  <c r="F71" i="24"/>
  <c r="E71" i="24"/>
  <c r="L70" i="24"/>
  <c r="H70" i="24" s="1"/>
  <c r="I70" i="24"/>
  <c r="G70" i="24"/>
  <c r="F70" i="24"/>
  <c r="E70" i="24"/>
  <c r="L69" i="24"/>
  <c r="H69" i="24" s="1"/>
  <c r="G69" i="24"/>
  <c r="F69" i="24"/>
  <c r="E69" i="24"/>
  <c r="L68" i="24"/>
  <c r="H68" i="24" s="1"/>
  <c r="I68" i="24" s="1"/>
  <c r="G68" i="24"/>
  <c r="F68" i="24"/>
  <c r="E68" i="24"/>
  <c r="L67" i="24"/>
  <c r="H67" i="24" s="1"/>
  <c r="I67" i="24" s="1"/>
  <c r="G67" i="24"/>
  <c r="F67" i="24"/>
  <c r="E67" i="24"/>
  <c r="L66" i="24"/>
  <c r="H66" i="24" s="1"/>
  <c r="I66" i="24"/>
  <c r="G66" i="24"/>
  <c r="F66" i="24"/>
  <c r="E66" i="24"/>
  <c r="L65" i="24"/>
  <c r="H65" i="24" s="1"/>
  <c r="I65" i="24" s="1"/>
  <c r="G65" i="24"/>
  <c r="F65" i="24"/>
  <c r="E65" i="24"/>
  <c r="L64" i="24"/>
  <c r="H64" i="24" s="1"/>
  <c r="I64" i="24"/>
  <c r="G64" i="24"/>
  <c r="F64" i="24"/>
  <c r="E64" i="24"/>
  <c r="L63" i="24"/>
  <c r="H63" i="24" s="1"/>
  <c r="I63" i="24" s="1"/>
  <c r="G63" i="24"/>
  <c r="F63" i="24"/>
  <c r="E63" i="24"/>
  <c r="L62" i="24"/>
  <c r="H62" i="24" s="1"/>
  <c r="I62" i="24"/>
  <c r="G62" i="24"/>
  <c r="F62" i="24"/>
  <c r="E62" i="24"/>
  <c r="L61" i="24"/>
  <c r="H61" i="24" s="1"/>
  <c r="G61" i="24"/>
  <c r="F61" i="24"/>
  <c r="E61" i="24"/>
  <c r="L60" i="24"/>
  <c r="H60" i="24" s="1"/>
  <c r="I60" i="24" s="1"/>
  <c r="G60" i="24"/>
  <c r="F60" i="24"/>
  <c r="E60" i="24"/>
  <c r="L59" i="24"/>
  <c r="H59" i="24" s="1"/>
  <c r="I59" i="24" s="1"/>
  <c r="G59" i="24"/>
  <c r="F59" i="24"/>
  <c r="E59" i="24"/>
  <c r="L58" i="24"/>
  <c r="H58" i="24" s="1"/>
  <c r="I58" i="24"/>
  <c r="G58" i="24"/>
  <c r="F58" i="24"/>
  <c r="E58" i="24"/>
  <c r="L57" i="24"/>
  <c r="H57" i="24" s="1"/>
  <c r="I57" i="24" s="1"/>
  <c r="G57" i="24"/>
  <c r="F57" i="24"/>
  <c r="E57" i="24"/>
  <c r="L56" i="24"/>
  <c r="H56" i="24" s="1"/>
  <c r="I56" i="24"/>
  <c r="G56" i="24"/>
  <c r="F56" i="24"/>
  <c r="E56" i="24"/>
  <c r="L55" i="24"/>
  <c r="H55" i="24" s="1"/>
  <c r="I55" i="24" s="1"/>
  <c r="G55" i="24"/>
  <c r="F55" i="24"/>
  <c r="E55" i="24"/>
  <c r="L54" i="24"/>
  <c r="H54" i="24" s="1"/>
  <c r="I54" i="24"/>
  <c r="G54" i="24"/>
  <c r="F54" i="24"/>
  <c r="E54" i="24"/>
  <c r="L53" i="24"/>
  <c r="H53" i="24" s="1"/>
  <c r="G53" i="24"/>
  <c r="F53" i="24"/>
  <c r="E53" i="24"/>
  <c r="L52" i="24"/>
  <c r="H52" i="24" s="1"/>
  <c r="I52" i="24" s="1"/>
  <c r="G52" i="24"/>
  <c r="F52" i="24"/>
  <c r="E52" i="24"/>
  <c r="L51" i="24"/>
  <c r="H51" i="24" s="1"/>
  <c r="I51" i="24" s="1"/>
  <c r="G51" i="24"/>
  <c r="F51" i="24"/>
  <c r="E51" i="24"/>
  <c r="L44" i="24"/>
  <c r="I44" i="24"/>
  <c r="F44" i="24"/>
  <c r="D44" i="24"/>
  <c r="C44" i="24"/>
  <c r="M44" i="24" s="1"/>
  <c r="B44" i="24"/>
  <c r="K44" i="24" s="1"/>
  <c r="M43" i="24"/>
  <c r="J43" i="24"/>
  <c r="G43" i="24"/>
  <c r="E43" i="24"/>
  <c r="C43" i="24"/>
  <c r="I43" i="24" s="1"/>
  <c r="B43" i="24"/>
  <c r="L42" i="24"/>
  <c r="K42" i="24"/>
  <c r="I42" i="24"/>
  <c r="F42" i="24"/>
  <c r="D42" i="24"/>
  <c r="C42" i="24"/>
  <c r="M42" i="24" s="1"/>
  <c r="B42" i="24"/>
  <c r="J42" i="24" s="1"/>
  <c r="M41" i="24"/>
  <c r="J41" i="24"/>
  <c r="G41" i="24"/>
  <c r="E41" i="24"/>
  <c r="C41" i="24"/>
  <c r="I41" i="24" s="1"/>
  <c r="B41" i="24"/>
  <c r="L40" i="24"/>
  <c r="K40" i="24"/>
  <c r="I40" i="24"/>
  <c r="F40" i="24"/>
  <c r="D40" i="24"/>
  <c r="C40" i="24"/>
  <c r="M40" i="24" s="1"/>
  <c r="B40" i="24"/>
  <c r="J40" i="24" s="1"/>
  <c r="M36" i="24"/>
  <c r="L36" i="24"/>
  <c r="K36" i="24"/>
  <c r="J36" i="24"/>
  <c r="I36" i="24"/>
  <c r="H36" i="24"/>
  <c r="G36" i="24"/>
  <c r="F36" i="24"/>
  <c r="E36" i="24"/>
  <c r="D36" i="24"/>
  <c r="K57" i="15"/>
  <c r="L57" i="15" s="1"/>
  <c r="C38" i="24"/>
  <c r="C37" i="24"/>
  <c r="M37" i="24" s="1"/>
  <c r="C35" i="24"/>
  <c r="C34" i="24"/>
  <c r="L34" i="24" s="1"/>
  <c r="C33" i="24"/>
  <c r="C32" i="24"/>
  <c r="C31" i="24"/>
  <c r="C30" i="24"/>
  <c r="C29" i="24"/>
  <c r="C28" i="24"/>
  <c r="C27" i="24"/>
  <c r="C26" i="24"/>
  <c r="L26" i="24" s="1"/>
  <c r="C25" i="24"/>
  <c r="C24" i="24"/>
  <c r="C23" i="24"/>
  <c r="C22" i="24"/>
  <c r="C21" i="24"/>
  <c r="C20" i="24"/>
  <c r="C19" i="24"/>
  <c r="C18" i="24"/>
  <c r="L18" i="24" s="1"/>
  <c r="C17" i="24"/>
  <c r="C16" i="24"/>
  <c r="C15" i="24"/>
  <c r="C9" i="24"/>
  <c r="C8" i="24"/>
  <c r="G8" i="24" s="1"/>
  <c r="C7" i="24"/>
  <c r="B39" i="24"/>
  <c r="B38" i="24"/>
  <c r="B37" i="24"/>
  <c r="J37" i="24" s="1"/>
  <c r="B35" i="24"/>
  <c r="B34" i="24"/>
  <c r="B33" i="24"/>
  <c r="B32" i="24"/>
  <c r="B31" i="24"/>
  <c r="B30" i="24"/>
  <c r="B29" i="24"/>
  <c r="H29" i="24" s="1"/>
  <c r="B28" i="24"/>
  <c r="B27" i="24"/>
  <c r="B26" i="24"/>
  <c r="B25" i="24"/>
  <c r="B24" i="24"/>
  <c r="D24" i="24" s="1"/>
  <c r="B23" i="24"/>
  <c r="B22" i="24"/>
  <c r="B21" i="24"/>
  <c r="B20" i="24"/>
  <c r="B19" i="24"/>
  <c r="B18" i="24"/>
  <c r="B17" i="24"/>
  <c r="B16" i="24"/>
  <c r="B15" i="24"/>
  <c r="B9" i="24"/>
  <c r="B8" i="24"/>
  <c r="B7" i="24"/>
  <c r="K8" i="24" l="1"/>
  <c r="J8" i="24"/>
  <c r="H8" i="24"/>
  <c r="F8" i="24"/>
  <c r="D8" i="24"/>
  <c r="F7" i="24"/>
  <c r="D7" i="24"/>
  <c r="J7" i="24"/>
  <c r="K7" i="24"/>
  <c r="H7" i="24"/>
  <c r="D38" i="24"/>
  <c r="K38" i="24"/>
  <c r="J38" i="24"/>
  <c r="H38" i="24"/>
  <c r="F38" i="24"/>
  <c r="G31" i="24"/>
  <c r="M31" i="24"/>
  <c r="E31" i="24"/>
  <c r="L31" i="24"/>
  <c r="I31" i="24"/>
  <c r="B14" i="24"/>
  <c r="B6" i="24"/>
  <c r="F27" i="24"/>
  <c r="D27" i="24"/>
  <c r="J27" i="24"/>
  <c r="K27" i="24"/>
  <c r="H27" i="24"/>
  <c r="K30" i="24"/>
  <c r="J30" i="24"/>
  <c r="H30" i="24"/>
  <c r="F30" i="24"/>
  <c r="D30" i="24"/>
  <c r="G21" i="24"/>
  <c r="M21" i="24"/>
  <c r="E21" i="24"/>
  <c r="L21" i="24"/>
  <c r="I21" i="24"/>
  <c r="I24" i="24"/>
  <c r="M24" i="24"/>
  <c r="E24" i="24"/>
  <c r="L24" i="24"/>
  <c r="G24" i="24"/>
  <c r="M38" i="24"/>
  <c r="E38" i="24"/>
  <c r="L38" i="24"/>
  <c r="G38" i="24"/>
  <c r="I38" i="24"/>
  <c r="F15" i="24"/>
  <c r="D15" i="24"/>
  <c r="J15" i="24"/>
  <c r="K15" i="24"/>
  <c r="H15" i="24"/>
  <c r="K18" i="24"/>
  <c r="J18" i="24"/>
  <c r="H18" i="24"/>
  <c r="F18" i="24"/>
  <c r="D18" i="24"/>
  <c r="F31" i="24"/>
  <c r="D31" i="24"/>
  <c r="J31" i="24"/>
  <c r="K31" i="24"/>
  <c r="H31" i="24"/>
  <c r="K34" i="24"/>
  <c r="J34" i="24"/>
  <c r="H34" i="24"/>
  <c r="F34" i="24"/>
  <c r="D34" i="24"/>
  <c r="G25" i="24"/>
  <c r="M25" i="24"/>
  <c r="E25" i="24"/>
  <c r="L25" i="24"/>
  <c r="I25" i="24"/>
  <c r="B45" i="24"/>
  <c r="K24" i="24"/>
  <c r="J24" i="24"/>
  <c r="H24" i="24"/>
  <c r="F24" i="24"/>
  <c r="F25" i="24"/>
  <c r="D25" i="24"/>
  <c r="J25" i="24"/>
  <c r="K25" i="24"/>
  <c r="H25" i="24"/>
  <c r="K28" i="24"/>
  <c r="J28" i="24"/>
  <c r="H28" i="24"/>
  <c r="F28" i="24"/>
  <c r="D28" i="24"/>
  <c r="G19" i="24"/>
  <c r="M19" i="24"/>
  <c r="E19" i="24"/>
  <c r="L19" i="24"/>
  <c r="I19" i="24"/>
  <c r="I22" i="24"/>
  <c r="M22" i="24"/>
  <c r="E22" i="24"/>
  <c r="L22" i="24"/>
  <c r="G22" i="24"/>
  <c r="G35" i="24"/>
  <c r="M35" i="24"/>
  <c r="E35" i="24"/>
  <c r="L35" i="24"/>
  <c r="I35" i="24"/>
  <c r="C45" i="24"/>
  <c r="C39" i="24"/>
  <c r="F21" i="24"/>
  <c r="D21" i="24"/>
  <c r="J21" i="24"/>
  <c r="K21" i="24"/>
  <c r="K61" i="24"/>
  <c r="J61" i="24"/>
  <c r="I61" i="24"/>
  <c r="F19" i="24"/>
  <c r="D19" i="24"/>
  <c r="J19" i="24"/>
  <c r="K19" i="24"/>
  <c r="H19" i="24"/>
  <c r="K22" i="24"/>
  <c r="J22" i="24"/>
  <c r="H22" i="24"/>
  <c r="F22" i="24"/>
  <c r="D22" i="24"/>
  <c r="F35" i="24"/>
  <c r="D35" i="24"/>
  <c r="J35" i="24"/>
  <c r="K35" i="24"/>
  <c r="H35" i="24"/>
  <c r="H39" i="24"/>
  <c r="F39" i="24"/>
  <c r="D39" i="24"/>
  <c r="K39" i="24"/>
  <c r="J39" i="24"/>
  <c r="I16" i="24"/>
  <c r="M16" i="24"/>
  <c r="E16" i="24"/>
  <c r="L16" i="24"/>
  <c r="G16" i="24"/>
  <c r="G29" i="24"/>
  <c r="M29" i="24"/>
  <c r="E29" i="24"/>
  <c r="L29" i="24"/>
  <c r="I29" i="24"/>
  <c r="I32" i="24"/>
  <c r="M32" i="24"/>
  <c r="E32" i="24"/>
  <c r="L32" i="24"/>
  <c r="G32" i="24"/>
  <c r="K69" i="24"/>
  <c r="J69" i="24"/>
  <c r="I69" i="24"/>
  <c r="G15" i="24"/>
  <c r="M15" i="24"/>
  <c r="E15" i="24"/>
  <c r="L15" i="24"/>
  <c r="I15" i="24"/>
  <c r="K16" i="24"/>
  <c r="J16" i="24"/>
  <c r="H16" i="24"/>
  <c r="F16" i="24"/>
  <c r="F29" i="24"/>
  <c r="D29" i="24"/>
  <c r="J29" i="24"/>
  <c r="K29" i="24"/>
  <c r="K32" i="24"/>
  <c r="J32" i="24"/>
  <c r="H32" i="24"/>
  <c r="F32" i="24"/>
  <c r="G23" i="24"/>
  <c r="M23" i="24"/>
  <c r="E23" i="24"/>
  <c r="L23" i="24"/>
  <c r="I23" i="24"/>
  <c r="D32" i="24"/>
  <c r="F9" i="24"/>
  <c r="D9" i="24"/>
  <c r="J9" i="24"/>
  <c r="K9" i="24"/>
  <c r="F23" i="24"/>
  <c r="D23" i="24"/>
  <c r="J23" i="24"/>
  <c r="K23" i="24"/>
  <c r="H23" i="24"/>
  <c r="K26" i="24"/>
  <c r="J26" i="24"/>
  <c r="H26" i="24"/>
  <c r="F26" i="24"/>
  <c r="D26" i="24"/>
  <c r="G7" i="24"/>
  <c r="M7" i="24"/>
  <c r="E7" i="24"/>
  <c r="L7" i="24"/>
  <c r="I7" i="24"/>
  <c r="G9" i="24"/>
  <c r="M9" i="24"/>
  <c r="E9" i="24"/>
  <c r="L9" i="24"/>
  <c r="I9" i="24"/>
  <c r="G17" i="24"/>
  <c r="M17" i="24"/>
  <c r="E17" i="24"/>
  <c r="L17" i="24"/>
  <c r="I17" i="24"/>
  <c r="G33" i="24"/>
  <c r="M33" i="24"/>
  <c r="E33" i="24"/>
  <c r="L33" i="24"/>
  <c r="I33" i="24"/>
  <c r="H9" i="24"/>
  <c r="K53" i="24"/>
  <c r="J53" i="24"/>
  <c r="I53" i="24"/>
  <c r="H21" i="24"/>
  <c r="F17" i="24"/>
  <c r="D17" i="24"/>
  <c r="J17" i="24"/>
  <c r="K17" i="24"/>
  <c r="H17" i="24"/>
  <c r="K20" i="24"/>
  <c r="J20" i="24"/>
  <c r="H20" i="24"/>
  <c r="F20" i="24"/>
  <c r="D20" i="24"/>
  <c r="F33" i="24"/>
  <c r="D33" i="24"/>
  <c r="J33" i="24"/>
  <c r="K33" i="24"/>
  <c r="H33" i="24"/>
  <c r="H37" i="24"/>
  <c r="F37" i="24"/>
  <c r="D37" i="24"/>
  <c r="K37" i="24"/>
  <c r="C14" i="24"/>
  <c r="C6" i="24"/>
  <c r="G27" i="24"/>
  <c r="M27" i="24"/>
  <c r="E27" i="24"/>
  <c r="L27" i="24"/>
  <c r="I27" i="24"/>
  <c r="I30" i="24"/>
  <c r="M30" i="24"/>
  <c r="E30" i="24"/>
  <c r="L30" i="24"/>
  <c r="G30" i="24"/>
  <c r="D16" i="24"/>
  <c r="I77" i="24"/>
  <c r="K58" i="24"/>
  <c r="J58" i="24"/>
  <c r="K66" i="24"/>
  <c r="J66" i="24"/>
  <c r="K74" i="24"/>
  <c r="J74" i="24"/>
  <c r="K55" i="24"/>
  <c r="J55" i="24"/>
  <c r="K63" i="24"/>
  <c r="J63" i="24"/>
  <c r="K71" i="24"/>
  <c r="J71" i="24"/>
  <c r="K52" i="24"/>
  <c r="J52" i="24"/>
  <c r="K60" i="24"/>
  <c r="J60" i="24"/>
  <c r="K68" i="24"/>
  <c r="J68" i="24"/>
  <c r="I20" i="24"/>
  <c r="M20" i="24"/>
  <c r="E20" i="24"/>
  <c r="I28" i="24"/>
  <c r="M28" i="24"/>
  <c r="E28" i="24"/>
  <c r="I37" i="24"/>
  <c r="G37" i="24"/>
  <c r="L37" i="24"/>
  <c r="H43" i="24"/>
  <c r="F43" i="24"/>
  <c r="D43" i="24"/>
  <c r="K43" i="24"/>
  <c r="K57" i="24"/>
  <c r="J57" i="24"/>
  <c r="K65" i="24"/>
  <c r="J65" i="24"/>
  <c r="K73" i="24"/>
  <c r="J73" i="24"/>
  <c r="G20" i="24"/>
  <c r="G28" i="24"/>
  <c r="K54" i="24"/>
  <c r="J54" i="24"/>
  <c r="K62" i="24"/>
  <c r="J62" i="24"/>
  <c r="K70" i="24"/>
  <c r="J70" i="24"/>
  <c r="I8" i="24"/>
  <c r="M8" i="24"/>
  <c r="E8" i="24"/>
  <c r="I18" i="24"/>
  <c r="M18" i="24"/>
  <c r="E18" i="24"/>
  <c r="I26" i="24"/>
  <c r="M26" i="24"/>
  <c r="E26" i="24"/>
  <c r="I34" i="24"/>
  <c r="M34" i="24"/>
  <c r="E34" i="24"/>
  <c r="L8" i="24"/>
  <c r="L20" i="24"/>
  <c r="L28" i="24"/>
  <c r="K51" i="24"/>
  <c r="J51" i="24"/>
  <c r="K59" i="24"/>
  <c r="J59" i="24"/>
  <c r="K67" i="24"/>
  <c r="J67" i="24"/>
  <c r="K75" i="24"/>
  <c r="K77" i="24" s="1"/>
  <c r="J75" i="24"/>
  <c r="G18" i="24"/>
  <c r="G26" i="24"/>
  <c r="G34" i="24"/>
  <c r="E37" i="24"/>
  <c r="H41" i="24"/>
  <c r="F41" i="24"/>
  <c r="D41" i="24"/>
  <c r="K41" i="24"/>
  <c r="K56" i="24"/>
  <c r="J56" i="24"/>
  <c r="K64" i="24"/>
  <c r="J64" i="24"/>
  <c r="K72" i="24"/>
  <c r="J72" i="24"/>
  <c r="G40" i="24"/>
  <c r="G42" i="24"/>
  <c r="G44" i="24"/>
  <c r="H40" i="24"/>
  <c r="L41" i="24"/>
  <c r="H42" i="24"/>
  <c r="L43" i="24"/>
  <c r="H44" i="24"/>
  <c r="J44" i="24"/>
  <c r="E40" i="24"/>
  <c r="E42" i="24"/>
  <c r="E44" i="24"/>
  <c r="I45" i="24" l="1"/>
  <c r="G45" i="24"/>
  <c r="M45" i="24"/>
  <c r="E45" i="24"/>
  <c r="L45" i="24"/>
  <c r="J77" i="24"/>
  <c r="I6" i="24"/>
  <c r="M6" i="24"/>
  <c r="E6" i="24"/>
  <c r="G6" i="24"/>
  <c r="L6" i="24"/>
  <c r="I39" i="24"/>
  <c r="G39" i="24"/>
  <c r="L39" i="24"/>
  <c r="M39" i="24"/>
  <c r="E39" i="24"/>
  <c r="K6" i="24"/>
  <c r="J6" i="24"/>
  <c r="H6" i="24"/>
  <c r="F6" i="24"/>
  <c r="D6" i="24"/>
  <c r="I14" i="24"/>
  <c r="M14" i="24"/>
  <c r="E14" i="24"/>
  <c r="L14" i="24"/>
  <c r="G14" i="24"/>
  <c r="K14" i="24"/>
  <c r="J14" i="24"/>
  <c r="H14" i="24"/>
  <c r="F14" i="24"/>
  <c r="D14" i="24"/>
  <c r="K79" i="24"/>
  <c r="K78" i="24"/>
  <c r="I78" i="24"/>
  <c r="I79" i="24"/>
  <c r="H45" i="24"/>
  <c r="F45" i="24"/>
  <c r="D45" i="24"/>
  <c r="K45" i="24"/>
  <c r="J45" i="24"/>
  <c r="I82" i="24" l="1"/>
  <c r="J79" i="24"/>
  <c r="J78" i="24"/>
  <c r="I83" i="24" s="1"/>
  <c r="I81" i="24" l="1"/>
</calcChain>
</file>

<file path=xl/sharedStrings.xml><?xml version="1.0" encoding="utf-8"?>
<sst xmlns="http://schemas.openxmlformats.org/spreadsheetml/2006/main" count="1701" uniqueCount="520">
  <si>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</si>
  <si>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</si>
  <si>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</si>
  <si>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</si>
  <si>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</si>
  <si>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</si>
  <si>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</si>
  <si>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</si>
  <si>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</si>
  <si>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</si>
  <si>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</si>
  <si>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</si>
  <si>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</si>
  <si>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Schwäbisch Hall (08127)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</si>
  <si>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</si>
  <si>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</si>
  <si>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</si>
  <si>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</si>
  <si>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</si>
  <si>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</si>
  <si>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</si>
  <si>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</si>
  <si>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</si>
  <si>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</si>
  <si>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</si>
  <si>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</si>
  <si>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</si>
  <si>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</si>
  <si>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</si>
  <si>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</si>
  <si>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</si>
  <si>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</si>
  <si>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</si>
  <si>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</si>
  <si>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</si>
  <si>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</si>
  <si>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</si>
  <si>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</si>
  <si>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</si>
  <si>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</si>
  <si>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</si>
  <si>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</si>
  <si>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</si>
  <si>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</si>
  <si>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</si>
  <si>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</si>
  <si>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</si>
  <si>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</si>
  <si>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</si>
  <si>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</si>
  <si>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</si>
  <si>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</si>
  <si>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</si>
  <si>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</si>
  <si>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</si>
  <si>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</si>
  <si>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</si>
  <si>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</si>
  <si>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</si>
  <si>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</si>
  <si>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</si>
  <si>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</si>
  <si>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</si>
  <si>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</si>
  <si>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</si>
  <si>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</si>
  <si>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</si>
  <si>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</si>
  <si>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</si>
  <si>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</si>
  <si>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</si>
  <si>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</si>
  <si>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</si>
  <si>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</si>
  <si>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</si>
  <si>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</si>
  <si>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</si>
  <si>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</si>
  <si>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</si>
  <si>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</si>
  <si>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</si>
  <si>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</si>
  <si>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</si>
  <si>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</si>
  <si>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</si>
  <si>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</si>
  <si>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</si>
  <si>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</si>
  <si>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</si>
  <si>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</si>
  <si>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</si>
  <si>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</si>
  <si>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Schwäbisch Hall (08127);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</si>
  <si>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</si>
  <si>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</si>
  <si>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</si>
  <si>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</si>
  <si>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</si>
  <si>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</si>
  <si>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</si>
  <si>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</si>
  <si>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</si>
  <si>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</si>
  <si>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</si>
  <si>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</si>
  <si>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</si>
  <si>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</si>
  <si>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</si>
  <si>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</si>
  <si>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</si>
  <si>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</si>
  <si>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</si>
  <si>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</si>
  <si>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</si>
  <si>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</si>
  <si>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</si>
  <si>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</si>
  <si>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</si>
  <si>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</si>
  <si>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</si>
  <si>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</si>
  <si>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</si>
  <si>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</si>
  <si>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</si>
  <si>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</si>
  <si>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</si>
  <si>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</si>
  <si>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</si>
  <si>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</si>
  <si>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</si>
  <si>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</si>
  <si>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</si>
  <si>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</si>
  <si>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</si>
  <si>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</si>
  <si>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</si>
  <si>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</si>
  <si>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</si>
  <si>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</si>
  <si>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</si>
  <si>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</si>
  <si>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</si>
  <si>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</si>
  <si>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</si>
  <si>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</si>
  <si>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</si>
  <si>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</si>
  <si>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</si>
  <si>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</si>
  <si>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</si>
  <si>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</si>
  <si>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</si>
  <si>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</si>
  <si>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</si>
  <si>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</si>
  <si>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</si>
  <si>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</si>
  <si>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</si>
  <si>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</si>
  <si>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</si>
  <si>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</si>
  <si>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</si>
  <si>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</si>
  <si>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</si>
  <si>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</si>
  <si>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</si>
  <si>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</si>
  <si>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</si>
  <si>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</si>
  <si>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</si>
  <si>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</si>
  <si>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</si>
  <si>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</si>
  <si>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</si>
  <si>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</si>
  <si>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</si>
  <si>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</si>
  <si>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</si>
  <si>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</si>
  <si>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</si>
  <si>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</si>
  <si>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</si>
  <si>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</si>
  <si>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Schwäbisch Hall (08127)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</si>
  <si>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</si>
  <si>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</si>
  <si>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</si>
  <si>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</si>
  <si>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</si>
  <si>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</si>
  <si>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</si>
  <si>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</si>
  <si>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</si>
  <si>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</si>
  <si>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</si>
  <si>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</si>
  <si>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</si>
  <si>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</si>
  <si>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</si>
  <si>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</si>
  <si>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</si>
  <si>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</si>
  <si>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</si>
  <si>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</si>
  <si>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</si>
  <si>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</si>
  <si>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</si>
  <si>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</si>
  <si>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</si>
  <si>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</si>
  <si>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</si>
  <si>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</si>
  <si>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</si>
  <si>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</si>
  <si>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</si>
  <si>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</si>
  <si>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</si>
  <si>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</si>
  <si>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</si>
  <si>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</si>
  <si>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</si>
  <si>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</si>
  <si>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</si>
  <si>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</si>
  <si>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</si>
  <si>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</si>
  <si>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</si>
  <si>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</si>
  <si>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</si>
  <si>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</si>
  <si>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</si>
  <si>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</si>
  <si>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</si>
  <si>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</si>
  <si>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</si>
  <si>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</si>
  <si>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</si>
  <si>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</si>
  <si>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</si>
  <si>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</si>
  <si>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</si>
  <si>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</si>
  <si>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</si>
  <si>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</si>
  <si>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</si>
  <si>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</si>
  <si>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</si>
  <si>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</si>
  <si>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</si>
  <si>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</si>
  <si>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</si>
  <si>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</si>
  <si>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</si>
  <si>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</si>
  <si>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</si>
  <si>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</si>
  <si>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</si>
  <si>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</si>
  <si>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</si>
  <si>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</si>
  <si>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</si>
  <si>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</si>
  <si>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</si>
  <si>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</si>
  <si>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</si>
  <si>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</si>
  <si>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</si>
  <si>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</si>
  <si>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</si>
  <si>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</si>
  <si>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</si>
  <si>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</si>
  <si>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</si>
  <si>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</si>
  <si>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</si>
  <si>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</si>
  <si>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</si>
  <si>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</si>
  <si>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</si>
  <si>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</si>
  <si>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</si>
  <si>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</si>
  <si>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</si>
  <si>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</si>
  <si>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</si>
  <si>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</si>
  <si>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</si>
  <si>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</si>
  <si>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</si>
  <si>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</si>
  <si>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</si>
  <si>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</si>
  <si>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</si>
  <si>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</si>
  <si>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</si>
  <si>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</si>
  <si>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</si>
  <si>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</si>
  <si>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</si>
  <si>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</si>
  <si>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</si>
  <si>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</si>
  <si>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</si>
  <si>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</si>
  <si>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</si>
  <si>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</si>
  <si>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</si>
  <si>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</si>
  <si>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</si>
  <si>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</si>
  <si>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</si>
  <si>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</si>
  <si>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</si>
  <si>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</si>
  <si>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</si>
  <si>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</si>
  <si>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</si>
  <si>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</si>
  <si>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</si>
  <si>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</si>
  <si>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</si>
  <si>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</si>
  <si>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</si>
  <si>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</si>
  <si>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</si>
  <si>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</si>
  <si>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</si>
  <si>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</si>
  <si>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</si>
  <si>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</si>
  <si>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</si>
  <si>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</si>
  <si>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</si>
  <si>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</si>
  <si>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</si>
  <si>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</si>
  <si>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</si>
  <si>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</si>
  <si>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</si>
  <si>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</si>
  <si>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</si>
  <si>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</si>
  <si>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</si>
  <si>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</si>
  <si>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</si>
  <si>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</si>
  <si>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</si>
  <si>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</si>
  <si>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</si>
  <si>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</si>
  <si>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</si>
  <si>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</si>
  <si>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</si>
  <si>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</si>
  <si>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</si>
  <si>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</si>
  <si>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</si>
  <si>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</si>
  <si>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</si>
  <si>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</si>
  <si>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</si>
  <si>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</si>
  <si>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</si>
  <si>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</si>
  <si>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</si>
  <si>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</si>
  <si>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</si>
  <si>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</si>
  <si>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</si>
  <si>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</si>
  <si>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</si>
  <si>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</si>
  <si>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</si>
  <si>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Schwäbisch Hall (08127);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</si>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</sst>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{31A1D677-2EBE-479C-8221-177DB1FF9D4B}</c15:txfldGUID>
                      <c15:f>Daten_Diagramme!$D$6</c15:f>
                      <c15:dlblFieldTableCache>
                        <c:ptCount val="1"/>
                        <c:pt idx="0">
                          <c:v>1.5</c:v>
                        </c:pt>
                      </c15:dlblFieldTableCache>
                    </c15:dlblFTEntry>
                  </c15:dlblFieldTable>
                  <c15:showDataLabelsRange val="0"/>
                </c:ext>
                <c:ext xmlns:c16="http://schemas.microsoft.com/office/drawing/2014/chart" uri="{C3380CC4-5D6E-409C-BE32-E72D297353CC}">
                  <c16:uniqueId val="{00000000-C1DE-44D6-B72C-F5A1A57A4797}"/>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{5C067EBD-D4AB-41C9-8F35-2D44D826FDE6}</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C1DE-44D6-B72C-F5A1A57A4797}"/>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{3926940A-492F-40C2-86BF-5017B68DD95C}</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C1DE-44D6-B72C-F5A1A57A4797}"/>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{8B82F018-A025-49A2-8DE8-F16F40E3F7B7}</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C1DE-44D6-B72C-F5A1A57A4797}"/>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1.4758964616480645</c:v>
                </c:pt>
                <c:pt idx="1">
                  <c:v>0.77822269034374059</c:v>
                </c:pt>
                <c:pt idx="2">
                  <c:v>1.1186464311118853</c:v>
                </c:pt>
                <c:pt idx="3">
                  <c:v>1.0875687030768</c:v>
                </c:pt>
              </c:numCache>
            </c:numRef>
          </c:val>
          <c:extLst>
            <c:ext xmlns:c16="http://schemas.microsoft.com/office/drawing/2014/chart" uri="{C3380CC4-5D6E-409C-BE32-E72D297353CC}">
              <c16:uniqueId val="{00000004-C1DE-44D6-B72C-F5A1A57A4797}"/>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{260BECC3-2B6D-4CCF-886A-99E6849663E3}</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C1DE-44D6-B72C-F5A1A57A4797}"/>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{254B71B4-8309-4354-8AA7-14AF39A0A523}</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C1DE-44D6-B72C-F5A1A57A4797}"/>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{E94B1EE6-B37B-415B-8231-292A2B27852A}</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C1DE-44D6-B72C-F5A1A57A4797}"/>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{8F736230-3053-4F44-A7E6-47D88126A21C}</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C1DE-44D6-B72C-F5A1A57A479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C1DE-44D6-B72C-F5A1A57A4797}"/>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1DE-44D6-B72C-F5A1A57A4797}"/>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{6DF38581-403B-4431-9504-56B06B803CF3}</c15:txfldGUID>
                      <c15:f>Daten_Diagramme!$E$6</c15:f>
                      <c15:dlblFieldTableCache>
                        <c:ptCount val="1"/>
                        <c:pt idx="0">
                          <c:v>-3.8</c:v>
                        </c:pt>
                      </c15:dlblFieldTableCache>
                    </c15:dlblFTEntry>
                  </c15:dlblFieldTable>
                  <c15:showDataLabelsRange val="0"/>
                </c:ext>
                <c:ext xmlns:c16="http://schemas.microsoft.com/office/drawing/2014/chart" uri="{C3380CC4-5D6E-409C-BE32-E72D297353CC}">
                  <c16:uniqueId val="{00000000-A38C-455E-A22F-44129760B22A}"/>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{FEF93A83-993B-4FD9-AB2B-48745247D066}</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A38C-455E-A22F-44129760B22A}"/>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{C95F87C9-6A92-45B8-98D8-6A6957C9611B}</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A38C-455E-A22F-44129760B22A}"/>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{61CD1DD7-1020-4604-B5E3-18B0D203693E}</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A38C-455E-A22F-44129760B22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-3.8426516117282827</c:v>
                </c:pt>
                <c:pt idx="1">
                  <c:v>-2.6975865719528453</c:v>
                </c:pt>
                <c:pt idx="2">
                  <c:v>-2.7637010795899166</c:v>
                </c:pt>
                <c:pt idx="3">
                  <c:v>-2.8655893304673015</c:v>
                </c:pt>
              </c:numCache>
            </c:numRef>
          </c:val>
          <c:extLst>
            <c:ext xmlns:c16="http://schemas.microsoft.com/office/drawing/2014/chart" uri="{C3380CC4-5D6E-409C-BE32-E72D297353CC}">
              <c16:uniqueId val="{00000004-A38C-455E-A22F-44129760B22A}"/>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{9B3DD4BE-DCF3-4CAD-BE40-58B376A2E4E5}</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A38C-455E-A22F-44129760B22A}"/>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{3096285C-9912-4A35-A0C6-39E0C48F3F30}</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A38C-455E-A22F-44129760B22A}"/>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{956DC09C-C535-475F-9679-9E42C3947D1C}</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A38C-455E-A22F-44129760B22A}"/>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{4D5F5F92-2B4C-45D5-81B8-57F33648E992}</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A38C-455E-A22F-44129760B22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A38C-455E-A22F-44129760B22A}"/>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38C-455E-A22F-44129760B22A}"/>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{654EA084-5B5C-4C3A-A946-84539916C508}</c15:txfldGUID>
                      <c15:f>Daten_Diagramme!$D$14</c15:f>
                      <c15:dlblFieldTableCache>
                        <c:ptCount val="1"/>
                        <c:pt idx="0">
                          <c:v>1.5</c:v>
                        </c:pt>
                      </c15:dlblFieldTableCache>
                    </c15:dlblFTEntry>
                  </c15:dlblFieldTable>
                  <c15:showDataLabelsRange val="0"/>
                </c:ext>
                <c:ext xmlns:c16="http://schemas.microsoft.com/office/drawing/2014/chart" uri="{C3380CC4-5D6E-409C-BE32-E72D297353CC}">
                  <c16:uniqueId val="{00000000-D279-43F3-8A12-ABAEEA4B6BBF}"/>
                </c:ext>
              </c:extLst>
            </c:dLbl>
            <c:dLbl>
              <c:idx val="1"/>
              <c:tx>
                <c:strRef>
                  <c:f>Daten_Diagramme!$D$15</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{744CE742-251B-4FC9-8CF0-6904F5B9A07E}</c15:txfldGUID>
                      <c15:f>Daten_Diagramme!$D$15</c15:f>
                      <c15:dlblFieldTableCache>
                        <c:ptCount val="1"/>
                        <c:pt idx="0">
                          <c:v>0.5</c:v>
                        </c:pt>
                      </c15:dlblFieldTableCache>
                    </c15:dlblFTEntry>
                  </c15:dlblFieldTable>
                  <c15:showDataLabelsRange val="0"/>
                </c:ext>
                <c:ext xmlns:c16="http://schemas.microsoft.com/office/drawing/2014/chart" uri="{C3380CC4-5D6E-409C-BE32-E72D297353CC}">
                  <c16:uniqueId val="{00000001-D279-43F3-8A12-ABAEEA4B6BBF}"/>
                </c:ext>
              </c:extLst>
            </c:dLbl>
            <c:dLbl>
              <c:idx val="2"/>
              <c:tx>
                <c:strRef>
                  <c:f>Daten_Diagramme!$D$16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{3A4FDB2D-A5CA-4BFF-9736-273BFF0E3227}</c15:txfldGUID>
                      <c15:f>Daten_Diagramme!$D$16</c15:f>
                      <c15:dlblFieldTableCache>
                        <c:ptCount val="1"/>
                        <c:pt idx="0">
                          <c:v>1.1</c:v>
                        </c:pt>
                      </c15:dlblFieldTableCache>
                    </c15:dlblFTEntry>
                  </c15:dlblFieldTable>
                  <c15:showDataLabelsRange val="0"/>
                </c:ext>
                <c:ext xmlns:c16="http://schemas.microsoft.com/office/drawing/2014/chart" uri="{C3380CC4-5D6E-409C-BE32-E72D297353CC}">
                  <c16:uniqueId val="{00000002-D279-43F3-8A12-ABAEEA4B6BBF}"/>
                </c:ext>
              </c:extLst>
            </c:dLbl>
            <c:dLbl>
              <c:idx val="3"/>
              <c:tx>
                <c:strRef>
                  <c:f>Daten_Diagramme!$D$17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{553EA930-E2E8-41D9-8ACF-8785BAF3DB34}</c15:txfldGUID>
                      <c15:f>Daten_Diagramme!$D$17</c15:f>
                      <c15:dlblFieldTableCache>
                        <c:ptCount val="1"/>
                        <c:pt idx="0">
                          <c:v>-0.3</c:v>
                        </c:pt>
                      </c15:dlblFieldTableCache>
                    </c15:dlblFTEntry>
                  </c15:dlblFieldTable>
                  <c15:showDataLabelsRange val="0"/>
                </c:ext>
                <c:ext xmlns:c16="http://schemas.microsoft.com/office/drawing/2014/chart" uri="{C3380CC4-5D6E-409C-BE32-E72D297353CC}">
                  <c16:uniqueId val="{00000003-D279-43F3-8A12-ABAEEA4B6BBF}"/>
                </c:ext>
              </c:extLst>
            </c:dLbl>
            <c:dLbl>
              <c:idx val="4"/>
              <c:tx>
                <c:strRef>
                  <c:f>Daten_Diagramme!$D$18</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{CFEFBFD3-58D8-4A44-B01F-1A06A694B991}</c15:txfldGUID>
                      <c15:f>Daten_Diagramme!$D$18</c15:f>
                      <c15:dlblFieldTableCache>
                        <c:ptCount val="1"/>
                        <c:pt idx="0">
                          <c:v>0.5</c:v>
                        </c:pt>
                      </c15:dlblFieldTableCache>
                    </c15:dlblFTEntry>
                  </c15:dlblFieldTable>
                  <c15:showDataLabelsRange val="0"/>
                </c:ext>
                <c:ext xmlns:c16="http://schemas.microsoft.com/office/drawing/2014/chart" uri="{C3380CC4-5D6E-409C-BE32-E72D297353CC}">
                  <c16:uniqueId val="{00000004-D279-43F3-8A12-ABAEEA4B6BBF}"/>
                </c:ext>
              </c:extLst>
            </c:dLbl>
            <c:dLbl>
              <c:idx val="5"/>
              <c:tx>
                <c:strRef>
                  <c:f>Daten_Diagramme!$D$19</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{5B952C66-AB1F-41C4-BB6E-F7447E98EA88}</c15:txfldGUID>
                      <c15:f>Daten_Diagramme!$D$19</c15:f>
                      <c15:dlblFieldTableCache>
                        <c:ptCount val="1"/>
                        <c:pt idx="0">
                          <c:v>0.1</c:v>
                        </c:pt>
                      </c15:dlblFieldTableCache>
                    </c15:dlblFTEntry>
                  </c15:dlblFieldTable>
                  <c15:showDataLabelsRange val="0"/>
                </c:ext>
                <c:ext xmlns:c16="http://schemas.microsoft.com/office/drawing/2014/chart" uri="{C3380CC4-5D6E-409C-BE32-E72D297353CC}">
                  <c16:uniqueId val="{00000005-D279-43F3-8A12-ABAEEA4B6BBF}"/>
                </c:ext>
              </c:extLst>
            </c:dLbl>
            <c:dLbl>
              <c:idx val="6"/>
              <c:tx>
                <c:strRef>
                  <c:f>Daten_Diagramme!$D$20</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{0E0A64FE-DA45-4A5F-B7FE-826E6FE6C219}</c15:txfldGUID>
                      <c15:f>Daten_Diagramme!$D$20</c15:f>
                      <c15:dlblFieldTableCache>
                        <c:ptCount val="1"/>
                        <c:pt idx="0">
                          <c:v>-2.3</c:v>
                        </c:pt>
                      </c15:dlblFieldTableCache>
                    </c15:dlblFTEntry>
                  </c15:dlblFieldTable>
                  <c15:showDataLabelsRange val="0"/>
                </c:ext>
                <c:ext xmlns:c16="http://schemas.microsoft.com/office/drawing/2014/chart" uri="{C3380CC4-5D6E-409C-BE32-E72D297353CC}">
                  <c16:uniqueId val="{00000006-D279-43F3-8A12-ABAEEA4B6BBF}"/>
                </c:ext>
              </c:extLst>
            </c:dLbl>
            <c:dLbl>
              <c:idx val="7"/>
              <c:tx>
                <c:strRef>
                  <c:f>Daten_Diagramme!$D$21</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{84ACFDF8-FAFC-4EBB-9DBA-572A60804D4E}</c15:txfldGUID>
                      <c15:f>Daten_Diagramme!$D$21</c15:f>
                      <c15:dlblFieldTableCache>
                        <c:ptCount val="1"/>
                        <c:pt idx="0">
                          <c:v>4.0</c:v>
                        </c:pt>
                      </c15:dlblFieldTableCache>
                    </c15:dlblFTEntry>
                  </c15:dlblFieldTable>
                  <c15:showDataLabelsRange val="0"/>
                </c:ext>
                <c:ext xmlns:c16="http://schemas.microsoft.com/office/drawing/2014/chart" uri="{C3380CC4-5D6E-409C-BE32-E72D297353CC}">
                  <c16:uniqueId val="{00000007-D279-43F3-8A12-ABAEEA4B6BBF}"/>
                </c:ext>
              </c:extLst>
            </c:dLbl>
            <c:dLbl>
              <c:idx val="8"/>
              <c:tx>
                <c:strRef>
                  <c:f>Daten_Diagramme!$D$22</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{CF7E27B1-D768-4C0F-A1F1-827037BEFD86}</c15:txfldGUID>
                      <c15:f>Daten_Diagramme!$D$22</c15:f>
                      <c15:dlblFieldTableCache>
                        <c:ptCount val="1"/>
                        <c:pt idx="0">
                          <c:v>2.6</c:v>
                        </c:pt>
                      </c15:dlblFieldTableCache>
                    </c15:dlblFTEntry>
                  </c15:dlblFieldTable>
                  <c15:showDataLabelsRange val="0"/>
                </c:ext>
                <c:ext xmlns:c16="http://schemas.microsoft.com/office/drawing/2014/chart" uri="{C3380CC4-5D6E-409C-BE32-E72D297353CC}">
                  <c16:uniqueId val="{00000008-D279-43F3-8A12-ABAEEA4B6BBF}"/>
                </c:ext>
              </c:extLst>
            </c:dLbl>
            <c:dLbl>
              <c:idx val="9"/>
              <c:tx>
                <c:strRef>
                  <c:f>Daten_Diagramme!$D$23</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{9E0DE8FA-D308-4C05-8D68-BC4F5833C535}</c15:txfldGUID>
                      <c15:f>Daten_Diagramme!$D$23</c15:f>
                      <c15:dlblFieldTableCache>
                        <c:ptCount val="1"/>
                        <c:pt idx="0">
                          <c:v>2.3</c:v>
                        </c:pt>
                      </c15:dlblFieldTableCache>
                    </c15:dlblFTEntry>
                  </c15:dlblFieldTable>
                  <c15:showDataLabelsRange val="0"/>
                </c:ext>
                <c:ext xmlns:c16="http://schemas.microsoft.com/office/drawing/2014/chart" uri="{C3380CC4-5D6E-409C-BE32-E72D297353CC}">
                  <c16:uniqueId val="{00000009-D279-43F3-8A12-ABAEEA4B6BBF}"/>
                </c:ext>
              </c:extLst>
            </c:dLbl>
            <c:dLbl>
              <c:idx val="10"/>
              <c:tx>
                <c:strRef>
                  <c:f>Daten_Diagramme!$D$24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{3A9AE71F-6721-4830-800E-F1FEECB3CCAF}</c15:txfldGUID>
                      <c15:f>Daten_Diagramme!$D$24</c15:f>
                      <c15:dlblFieldTableCache>
                        <c:ptCount val="1"/>
                        <c:pt idx="0">
                          <c:v>2.9</c:v>
                        </c:pt>
                      </c15:dlblFieldTableCache>
                    </c15:dlblFTEntry>
                  </c15:dlblFieldTable>
                  <c15:showDataLabelsRange val="0"/>
                </c:ext>
                <c:ext xmlns:c16="http://schemas.microsoft.com/office/drawing/2014/chart" uri="{C3380CC4-5D6E-409C-BE32-E72D297353CC}">
                  <c16:uniqueId val="{0000000A-D279-43F3-8A12-ABAEEA4B6BBF}"/>
                </c:ext>
              </c:extLst>
            </c:dLbl>
            <c:dLbl>
              <c:idx val="11"/>
              <c:tx>
                <c:strRef>
                  <c:f>Daten_Diagramme!$D$25</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{430CFD63-F0A1-4A4E-892B-1248023F900B}</c15:txfldGUID>
                      <c15:f>Daten_Diagramme!$D$25</c15:f>
                      <c15:dlblFieldTableCache>
                        <c:ptCount val="1"/>
                        <c:pt idx="0">
                          <c:v>-1.3</c:v>
                        </c:pt>
                      </c15:dlblFieldTableCache>
                    </c15:dlblFTEntry>
                  </c15:dlblFieldTable>
                  <c15:showDataLabelsRange val="0"/>
                </c:ext>
                <c:ext xmlns:c16="http://schemas.microsoft.com/office/drawing/2014/chart" uri="{C3380CC4-5D6E-409C-BE32-E72D297353CC}">
                  <c16:uniqueId val="{0000000B-D279-43F3-8A12-ABAEEA4B6BBF}"/>
                </c:ext>
              </c:extLst>
            </c:dLbl>
            <c:dLbl>
              <c:idx val="12"/>
              <c:tx>
                <c:strRef>
                  <c:f>Daten_Diagramme!$D$26</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{77D23240-AACE-45A0-9C0C-85D96C1CC87E}</c15:txfldGUID>
                      <c15:f>Daten_Diagramme!$D$26</c15:f>
                      <c15:dlblFieldTableCache>
                        <c:ptCount val="1"/>
                        <c:pt idx="0">
                          <c:v>2.7</c:v>
                        </c:pt>
                      </c15:dlblFieldTableCache>
                    </c15:dlblFTEntry>
                  </c15:dlblFieldTable>
                  <c15:showDataLabelsRange val="0"/>
                </c:ext>
                <c:ext xmlns:c16="http://schemas.microsoft.com/office/drawing/2014/chart" uri="{C3380CC4-5D6E-409C-BE32-E72D297353CC}">
                  <c16:uniqueId val="{0000000C-D279-43F3-8A12-ABAEEA4B6BBF}"/>
                </c:ext>
              </c:extLst>
            </c:dLbl>
            <c:dLbl>
              <c:idx val="13"/>
              <c:tx>
                <c:strRef>
                  <c:f>Daten_Diagramme!$D$27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{71269C19-7E09-403B-BAB5-2E50E14FDBF8}</c15:txfldGUID>
                      <c15:f>Daten_Diagramme!$D$27</c15:f>
                      <c15:dlblFieldTableCache>
                        <c:ptCount val="1"/>
                        <c:pt idx="0">
                          <c:v>1.9</c:v>
                        </c:pt>
                      </c15:dlblFieldTableCache>
                    </c15:dlblFTEntry>
                  </c15:dlblFieldTable>
                  <c15:showDataLabelsRange val="0"/>
                </c:ext>
                <c:ext xmlns:c16="http://schemas.microsoft.com/office/drawing/2014/chart" uri="{C3380CC4-5D6E-409C-BE32-E72D297353CC}">
                  <c16:uniqueId val="{0000000D-D279-43F3-8A12-ABAEEA4B6BBF}"/>
                </c:ext>
              </c:extLst>
            </c:dLbl>
            <c:dLbl>
              <c:idx val="14"/>
              <c:tx>
                <c:strRef>
                  <c:f>Daten_Diagramme!$D$28</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{5075E238-3961-41AF-84B9-A4CFE94B9AEF}</c15:txfldGUID>
                      <c15:f>Daten_Diagramme!$D$28</c15:f>
                      <c15:dlblFieldTableCache>
                        <c:ptCount val="1"/>
                        <c:pt idx="0">
                          <c:v>7.3</c:v>
                        </c:pt>
                      </c15:dlblFieldTableCache>
                    </c15:dlblFTEntry>
                  </c15:dlblFieldTable>
                  <c15:showDataLabelsRange val="0"/>
                </c:ext>
                <c:ext xmlns:c16="http://schemas.microsoft.com/office/drawing/2014/chart" uri="{C3380CC4-5D6E-409C-BE32-E72D297353CC}">
                  <c16:uniqueId val="{0000000E-D279-43F3-8A12-ABAEEA4B6BBF}"/>
                </c:ext>
              </c:extLst>
            </c:dLbl>
            <c:dLbl>
              <c:idx val="15"/>
              <c:tx>
                <c:strRef>
                  <c:f>Daten_Diagramme!$D$29</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{2BE0C4D2-F370-4B42-8925-6F5308D77D10}</c15:txfldGUID>
                      <c15:f>Daten_Diagramme!$D$29</c15:f>
                      <c15:dlblFieldTableCache>
                        <c:ptCount val="1"/>
                        <c:pt idx="0">
                          <c:v>-4.3</c:v>
                        </c:pt>
                      </c15:dlblFieldTableCache>
                    </c15:dlblFTEntry>
                  </c15:dlblFieldTable>
                  <c15:showDataLabelsRange val="0"/>
                </c:ext>
                <c:ext xmlns:c16="http://schemas.microsoft.com/office/drawing/2014/chart" uri="{C3380CC4-5D6E-409C-BE32-E72D297353CC}">
                  <c16:uniqueId val="{0000000F-D279-43F3-8A12-ABAEEA4B6BBF}"/>
                </c:ext>
              </c:extLst>
            </c:dLbl>
            <c:dLbl>
              <c:idx val="16"/>
              <c:tx>
                <c:strRef>
                  <c:f>Daten_Diagramme!$D$30</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{EFCFC935-D81B-4311-8ECA-10A29F377E3D}</c15:txfldGUID>
                      <c15:f>Daten_Diagramme!$D$30</c15:f>
                      <c15:dlblFieldTableCache>
                        <c:ptCount val="1"/>
                        <c:pt idx="0">
                          <c:v>1.9</c:v>
                        </c:pt>
                      </c15:dlblFieldTableCache>
                    </c15:dlblFTEntry>
                  </c15:dlblFieldTable>
                  <c15:showDataLabelsRange val="0"/>
                </c:ext>
                <c:ext xmlns:c16="http://schemas.microsoft.com/office/drawing/2014/chart" uri="{C3380CC4-5D6E-409C-BE32-E72D297353CC}">
                  <c16:uniqueId val="{00000010-D279-43F3-8A12-ABAEEA4B6BBF}"/>
                </c:ext>
              </c:extLst>
            </c:dLbl>
            <c:dLbl>
              <c:idx val="17"/>
              <c:tx>
                <c:strRef>
                  <c:f>Daten_Diagramme!$D$31</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{6F0657EE-8FA4-400D-8494-8819436A2ED5}</c15:txfldGUID>
                      <c15:f>Daten_Diagramme!$D$31</c15:f>
                      <c15:dlblFieldTableCache>
                        <c:ptCount val="1"/>
                        <c:pt idx="0">
                          <c:v>0.9</c:v>
                        </c:pt>
                      </c15:dlblFieldTableCache>
                    </c15:dlblFTEntry>
                  </c15:dlblFieldTable>
                  <c15:showDataLabelsRange val="0"/>
                </c:ext>
                <c:ext xmlns:c16="http://schemas.microsoft.com/office/drawing/2014/chart" uri="{C3380CC4-5D6E-409C-BE32-E72D297353CC}">
                  <c16:uniqueId val="{00000011-D279-43F3-8A12-ABAEEA4B6BBF}"/>
                </c:ext>
              </c:extLst>
            </c:dLbl>
            <c:dLbl>
              <c:idx val="18"/>
              <c:tx>
                <c:strRef>
                  <c:f>Daten_Diagramme!$D$32</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{018E3A21-CD66-4EF1-9559-AB9DB6309329}</c15:txfldGUID>
                      <c15:f>Daten_Diagramme!$D$32</c15:f>
                      <c15:dlblFieldTableCache>
                        <c:ptCount val="1"/>
                        <c:pt idx="0">
                          <c:v>2.7</c:v>
                        </c:pt>
                      </c15:dlblFieldTableCache>
                    </c15:dlblFTEntry>
                  </c15:dlblFieldTable>
                  <c15:showDataLabelsRange val="0"/>
                </c:ext>
                <c:ext xmlns:c16="http://schemas.microsoft.com/office/drawing/2014/chart" uri="{C3380CC4-5D6E-409C-BE32-E72D297353CC}">
                  <c16:uniqueId val="{00000012-D279-43F3-8A12-ABAEEA4B6BBF}"/>
                </c:ext>
              </c:extLst>
            </c:dLbl>
            <c:dLbl>
              <c:idx val="19"/>
              <c:tx>
                <c:strRef>
                  <c:f>Daten_Diagramme!$D$33</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{20FF4551-D260-4183-B948-70663D380AAB}</c15:txfldGUID>
                      <c15:f>Daten_Diagramme!$D$33</c15:f>
                      <c15:dlblFieldTableCache>
                        <c:ptCount val="1"/>
                        <c:pt idx="0">
                          <c:v>4.0</c:v>
                        </c:pt>
                      </c15:dlblFieldTableCache>
                    </c15:dlblFTEntry>
                  </c15:dlblFieldTable>
                  <c15:showDataLabelsRange val="0"/>
                </c:ext>
                <c:ext xmlns:c16="http://schemas.microsoft.com/office/drawing/2014/chart" uri="{C3380CC4-5D6E-409C-BE32-E72D297353CC}">
                  <c16:uniqueId val="{00000013-D279-43F3-8A12-ABAEEA4B6BBF}"/>
                </c:ext>
              </c:extLst>
            </c:dLbl>
            <c:dLbl>
              <c:idx val="20"/>
              <c:tx>
                <c:strRef>
                  <c:f>Daten_Diagramme!$D$34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{6800DE59-E799-49B4-9BA9-05AA76187BE8}</c15:txfldGUID>
                      <c15:f>Daten_Diagramme!$D$34</c15:f>
                      <c15:dlblFieldTableCache>
                        <c:ptCount val="1"/>
                        <c:pt idx="0">
                          <c:v>0.8</c:v>
                        </c:pt>
                      </c15:dlblFieldTableCache>
                    </c15:dlblFTEntry>
                  </c15:dlblFieldTable>
                  <c15:showDataLabelsRange val="0"/>
                </c:ext>
                <c:ext xmlns:c16="http://schemas.microsoft.com/office/drawing/2014/chart" uri="{C3380CC4-5D6E-409C-BE32-E72D297353CC}">
                  <c16:uniqueId val="{00000014-D279-43F3-8A12-ABAEEA4B6BBF}"/>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{F2C1B421-A4A8-4056-AA68-79A29B3A15A9}</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D279-43F3-8A12-ABAEEA4B6BBF}"/>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{C74D171D-95C9-4010-83FB-76B7A9218814}</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D279-43F3-8A12-ABAEEA4B6BBF}"/>
                </c:ext>
              </c:extLst>
            </c:dLbl>
            <c:dLbl>
              <c:idx val="23"/>
              <c:tx>
                <c:strRef>
                  <c:f>Daten_Diagramme!$D$37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{74314F83-FCDB-4BD2-94A1-984B4248B80F}</c15:txfldGUID>
                      <c15:f>Daten_Diagramme!$D$37</c15:f>
                      <c15:dlblFieldTableCache>
                        <c:ptCount val="1"/>
                        <c:pt idx="0">
                          <c:v>0.5</c:v>
                        </c:pt>
                      </c15:dlblFieldTableCache>
                    </c15:dlblFTEntry>
                  </c15:dlblFieldTable>
                  <c15:showDataLabelsRange val="0"/>
                </c:ext>
                <c:ext xmlns:c16="http://schemas.microsoft.com/office/drawing/2014/chart" uri="{C3380CC4-5D6E-409C-BE32-E72D297353CC}">
                  <c16:uniqueId val="{00000017-D279-43F3-8A12-ABAEEA4B6BBF}"/>
                </c:ext>
              </c:extLst>
            </c:dLbl>
            <c:dLbl>
              <c:idx val="24"/>
              <c:layout>
                <c:manualLayout>
                  <c:x val="4.7769028871392123E-3"/>
                  <c:y val="-4.6876052205785108E-5"/>
                </c:manualLayout>
              </c:layout>
              <c:tx>
                <c:strRef>
                  <c:f>Daten_Diagramme!$D$38</c:f>
                  <c:strCache>
                    <c:ptCount val="1"/>
                    <c:pt idx="0">
                      <c:v>0.5</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{13748FFE-7D5F-466A-93A7-E13191B54E72}</c15:txfldGUID>
                      <c15:f>Daten_Diagramme!$D$38</c15:f>
                      <c15:dlblFieldTableCache>
                        <c:ptCount val="1"/>
                        <c:pt idx="0">
                          <c:v>0.5</c:v>
                        </c:pt>
                      </c15:dlblFieldTableCache>
                    </c15:dlblFTEntry>
                  </c15:dlblFieldTable>
                  <c15:showDataLabelsRange val="0"/>
                </c:ext>
                <c:ext xmlns:c16="http://schemas.microsoft.com/office/drawing/2014/chart" uri="{C3380CC4-5D6E-409C-BE32-E72D297353CC}">
                  <c16:uniqueId val="{00000018-D279-43F3-8A12-ABAEEA4B6BBF}"/>
                </c:ext>
              </c:extLst>
            </c:dLbl>
            <c:dLbl>
              <c:idx val="25"/>
              <c:tx>
                <c:strRef>
                  <c:f>Daten_Diagramme!$D$39</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{74A542E6-CBBB-4344-937D-52F9BCE028C6}</c15:txfldGUID>
                      <c15:f>Daten_Diagramme!$D$39</c15:f>
                      <c15:dlblFieldTableCache>
                        <c:ptCount val="1"/>
                        <c:pt idx="0">
                          <c:v>2.3</c:v>
                        </c:pt>
                      </c15:dlblFieldTableCache>
                    </c15:dlblFTEntry>
                  </c15:dlblFieldTable>
                  <c15:showDataLabelsRange val="0"/>
                </c:ext>
                <c:ext xmlns:c16="http://schemas.microsoft.com/office/drawing/2014/chart" uri="{C3380CC4-5D6E-409C-BE32-E72D297353CC}">
                  <c16:uniqueId val="{00000019-D279-43F3-8A12-ABAEEA4B6BBF}"/>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{F2947328-3F38-47F0-A328-364136481D38}</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D279-43F3-8A12-ABAEEA4B6BBF}"/>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{D29A3B68-9707-4EF3-9D94-0516F6689125}</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D279-43F3-8A12-ABAEEA4B6BBF}"/>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{6BA9EF9A-9FB7-4ED1-A886-263A4DE632FF}</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D279-43F3-8A12-ABAEEA4B6BBF}"/>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{544B1807-DEC6-4328-A32C-D178FA4572D9}</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D279-43F3-8A12-ABAEEA4B6BBF}"/>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{E7A88BBD-4C4A-4CA0-931F-F95D3D7FFEC7}</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D279-43F3-8A12-ABAEEA4B6BBF}"/>
                </c:ext>
              </c:extLst>
            </c:dLbl>
            <c:dLbl>
              <c:idx val="31"/>
              <c:tx>
                <c:strRef>
                  <c:f>Daten_Diagramme!$D$45</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{E742CE67-E76A-4881-A8B4-1CC0E06C8D13}</c15:txfldGUID>
                      <c15:f>Daten_Diagramme!$D$45</c15:f>
                      <c15:dlblFieldTableCache>
                        <c:ptCount val="1"/>
                        <c:pt idx="0">
                          <c:v>2.3</c:v>
                        </c:pt>
                      </c15:dlblFieldTableCache>
                    </c15:dlblFTEntry>
                  </c15:dlblFieldTable>
                  <c15:showDataLabelsRange val="0"/>
                </c:ext>
                <c:ext xmlns:c16="http://schemas.microsoft.com/office/drawing/2014/chart" uri="{C3380CC4-5D6E-409C-BE32-E72D297353CC}">
                  <c16:uniqueId val="{0000001F-D279-43F3-8A12-ABAEEA4B6BB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1.4758964616480645</c:v>
                </c:pt>
                <c:pt idx="1">
                  <c:v>0.51813471502590669</c:v>
                </c:pt>
                <c:pt idx="2">
                  <c:v>1.0920436817472698</c:v>
                </c:pt>
                <c:pt idx="3">
                  <c:v>-0.26416674720530908</c:v>
                </c:pt>
                <c:pt idx="4">
                  <c:v>0.49732211170619739</c:v>
                </c:pt>
                <c:pt idx="5">
                  <c:v>5.8091688047635183E-2</c:v>
                </c:pt>
                <c:pt idx="6">
                  <c:v>-2.3273855702094646</c:v>
                </c:pt>
                <c:pt idx="7">
                  <c:v>4.0282131661442007</c:v>
                </c:pt>
                <c:pt idx="8">
                  <c:v>2.6027703306523682</c:v>
                </c:pt>
                <c:pt idx="9">
                  <c:v>2.3243801652892562</c:v>
                </c:pt>
                <c:pt idx="10">
                  <c:v>2.8683914510686166</c:v>
                </c:pt>
                <c:pt idx="11">
                  <c:v>-1.2571428571428571</c:v>
                </c:pt>
                <c:pt idx="12">
                  <c:v>2.6933531010625154</c:v>
                </c:pt>
                <c:pt idx="13">
                  <c:v>1.9466906259359089</c:v>
                </c:pt>
                <c:pt idx="14">
                  <c:v>7.296137339055794</c:v>
                </c:pt>
                <c:pt idx="15">
                  <c:v>-4.2709867452135493</c:v>
                </c:pt>
                <c:pt idx="16">
                  <c:v>1.9274376417233561</c:v>
                </c:pt>
                <c:pt idx="17">
                  <c:v>0.88357588357588357</c:v>
                </c:pt>
                <c:pt idx="18">
                  <c:v>2.6506626656664167</c:v>
                </c:pt>
                <c:pt idx="19">
                  <c:v>3.9870689655172415</c:v>
                </c:pt>
                <c:pt idx="20">
                  <c:v>0.84196891191709844</c:v>
                </c:pt>
                <c:pt idx="21">
                  <c:v>0</c:v>
                </c:pt>
                <c:pt idx="23">
                  <c:v>0.51813471502590669</c:v>
                </c:pt>
                <c:pt idx="24">
                  <c:v>0.48833423765599565</c:v>
                </c:pt>
                <c:pt idx="25">
                  <c:v>2.3387778717343894</c:v>
                </c:pt>
              </c:numCache>
            </c:numRef>
          </c:val>
          <c:extLst>
            <c:ext xmlns:c16="http://schemas.microsoft.com/office/drawing/2014/chart" uri="{C3380CC4-5D6E-409C-BE32-E72D297353CC}">
              <c16:uniqueId val="{00000020-D279-43F3-8A12-ABAEEA4B6BBF}"/>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{83556451-3A07-4D1C-9381-6AE27769158B}</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D279-43F3-8A12-ABAEEA4B6BBF}"/>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{F6DCA25A-5E58-4890-B238-B6BA08CAEA92}</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D279-43F3-8A12-ABAEEA4B6BBF}"/>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{D9850BCF-304C-4E90-B912-4CF46FBBBEA8}</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D279-43F3-8A12-ABAEEA4B6BBF}"/>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{727D2773-DE2B-44B5-9079-26946B2936BF}</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D279-43F3-8A12-ABAEEA4B6BBF}"/>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{8330C733-C86A-40AC-B64F-5CDAA284CE7E}</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D279-43F3-8A12-ABAEEA4B6BBF}"/>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{0CE5742D-EE4C-4803-8EF6-051C62336AF8}</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D279-43F3-8A12-ABAEEA4B6BBF}"/>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{346D03CC-A0DA-4A8B-8BEC-2C7611B6B156}</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D279-43F3-8A12-ABAEEA4B6BBF}"/>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{64C68477-7BB8-4849-B2F7-91CE4FF6F8B9}</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D279-43F3-8A12-ABAEEA4B6BBF}"/>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{9B0F132D-73CB-4DE5-B07D-666622A690C4}</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D279-43F3-8A12-ABAEEA4B6BBF}"/>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{E3B9816D-230C-401A-84F2-B7379535FE8C}</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D279-43F3-8A12-ABAEEA4B6BBF}"/>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{719C1680-466E-43BE-B373-056170B7D471}</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D279-43F3-8A12-ABAEEA4B6BBF}"/>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{757FBFEA-059B-48F3-8B62-5879A7C194C8}</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D279-43F3-8A12-ABAEEA4B6BBF}"/>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{6A3E7DA5-082E-4E0F-BE15-EB9C1572683B}</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D279-43F3-8A12-ABAEEA4B6BBF}"/>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{76810C58-DE1F-44C8-A595-2196142DEF88}</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D279-43F3-8A12-ABAEEA4B6BBF}"/>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{A70998AF-36D1-4243-BAA0-EC5F5A5F4542}</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D279-43F3-8A12-ABAEEA4B6BBF}"/>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{061A54A8-6153-4535-A024-8D3389CF9B87}</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D279-43F3-8A12-ABAEEA4B6BBF}"/>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{7F898E08-B26C-448B-9032-98E4CD90A212}</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D279-43F3-8A12-ABAEEA4B6BBF}"/>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{D4B12D7F-DC8B-4D67-A9AE-38DC9BB70907}</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D279-43F3-8A12-ABAEEA4B6BBF}"/>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{3CF6F6B4-AF91-42AA-BC25-250423B34E71}</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D279-43F3-8A12-ABAEEA4B6BBF}"/>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{CB1551A1-CA38-4D60-AB62-846BA2A7C646}</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D279-43F3-8A12-ABAEEA4B6BBF}"/>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{A6C9D7B6-FB94-43AC-8EF1-2F599CD3BDCD}</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D279-43F3-8A12-ABAEEA4B6BBF}"/>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{BF541B70-53BD-417F-AE6B-E97EB2F38CAF}</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D279-43F3-8A12-ABAEEA4B6BBF}"/>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{67232F88-FDAB-472D-B6F2-7A694E4215C2}</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D279-43F3-8A12-ABAEEA4B6BBF}"/>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{8633FADA-D34A-4500-803F-7FACF64FCF40}</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D279-43F3-8A12-ABAEEA4B6BBF}"/>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{92BDDCD2-3607-46CB-B184-DE1D8E204A03}</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D279-43F3-8A12-ABAEEA4B6BBF}"/>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{DB47738F-F7A2-454B-9B3B-61D4DE4BC32B}</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D279-43F3-8A12-ABAEEA4B6BBF}"/>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{03921CA2-A6FB-4256-9DEA-A34C8A681485}</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D279-43F3-8A12-ABAEEA4B6BBF}"/>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{6436300F-522F-43CC-8615-4A4125985F23}</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D279-43F3-8A12-ABAEEA4B6BBF}"/>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{F3B3C0D6-6ED1-4E77-A3E9-3E5E672C4D82}</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D279-43F3-8A12-ABAEEA4B6BBF}"/>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{2F45CD96-1206-465D-B3EE-512013DC8749}</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D279-43F3-8A12-ABAEEA4B6BBF}"/>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{309D7C28-5ECA-43FA-B338-8D31B04C077F}</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D279-43F3-8A12-ABAEEA4B6BBF}"/>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{26780D03-270A-4E92-88EC-B179C6DF3A32}</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D279-43F3-8A12-ABAEEA4B6BB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D279-43F3-8A12-ABAEEA4B6BBF}"/>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D279-43F3-8A12-ABAEEA4B6BBF}"/>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{D52C942C-FA19-4FF5-A3E2-95496D047545}</c15:txfldGUID>
                      <c15:f>Daten_Diagramme!$E$14</c15:f>
                      <c15:dlblFieldTableCache>
                        <c:ptCount val="1"/>
                        <c:pt idx="0">
                          <c:v>-3.8</c:v>
                        </c:pt>
                      </c15:dlblFieldTableCache>
                    </c15:dlblFTEntry>
                  </c15:dlblFieldTable>
                  <c15:showDataLabelsRange val="0"/>
                </c:ext>
                <c:ext xmlns:c16="http://schemas.microsoft.com/office/drawing/2014/chart" uri="{C3380CC4-5D6E-409C-BE32-E72D297353CC}">
                  <c16:uniqueId val="{00000000-2E2B-4FC1-9649-E0F7E830B9D3}"/>
                </c:ext>
              </c:extLst>
            </c:dLbl>
            <c:dLbl>
              <c:idx val="1"/>
              <c:tx>
                <c:strRef>
                  <c:f>Daten_Diagramme!$E$15</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{8FDB70FA-04EF-4ADB-A922-0DBB731A2819}</c15:txfldGUID>
                      <c15:f>Daten_Diagramme!$E$15</c15:f>
                      <c15:dlblFieldTableCache>
                        <c:ptCount val="1"/>
                        <c:pt idx="0">
                          <c:v>5.5</c:v>
                        </c:pt>
                      </c15:dlblFieldTableCache>
                    </c15:dlblFTEntry>
                  </c15:dlblFieldTable>
                  <c15:showDataLabelsRange val="0"/>
                </c:ext>
                <c:ext xmlns:c16="http://schemas.microsoft.com/office/drawing/2014/chart" uri="{C3380CC4-5D6E-409C-BE32-E72D297353CC}">
                  <c16:uniqueId val="{00000001-2E2B-4FC1-9649-E0F7E830B9D3}"/>
                </c:ext>
              </c:extLst>
            </c:dLbl>
            <c:dLbl>
              <c:idx val="2"/>
              <c:tx>
                <c:strRef>
                  <c:f>Daten_Diagramme!$E$16</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{CBDF094A-D59D-43AC-8208-824A7947481B}</c15:txfldGUID>
                      <c15:f>Daten_Diagramme!$E$16</c15:f>
                      <c15:dlblFieldTableCache>
                        <c:ptCount val="1"/>
                        <c:pt idx="0">
                          <c:v>4.0</c:v>
                        </c:pt>
                      </c15:dlblFieldTableCache>
                    </c15:dlblFTEntry>
                  </c15:dlblFieldTable>
                  <c15:showDataLabelsRange val="0"/>
                </c:ext>
                <c:ext xmlns:c16="http://schemas.microsoft.com/office/drawing/2014/chart" uri="{C3380CC4-5D6E-409C-BE32-E72D297353CC}">
                  <c16:uniqueId val="{00000002-2E2B-4FC1-9649-E0F7E830B9D3}"/>
                </c:ext>
              </c:extLst>
            </c:dLbl>
            <c:dLbl>
              <c:idx val="3"/>
              <c:tx>
                <c:strRef>
                  <c:f>Daten_Diagramme!$E$17</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{370C079F-178E-45DE-9C7A-BC9AE66D088A}</c15:txfldGUID>
                      <c15:f>Daten_Diagramme!$E$17</c15:f>
                      <c15:dlblFieldTableCache>
                        <c:ptCount val="1"/>
                        <c:pt idx="0">
                          <c:v>-6.6</c:v>
                        </c:pt>
                      </c15:dlblFieldTableCache>
                    </c15:dlblFTEntry>
                  </c15:dlblFieldTable>
                  <c15:showDataLabelsRange val="0"/>
                </c:ext>
                <c:ext xmlns:c16="http://schemas.microsoft.com/office/drawing/2014/chart" uri="{C3380CC4-5D6E-409C-BE32-E72D297353CC}">
                  <c16:uniqueId val="{00000003-2E2B-4FC1-9649-E0F7E830B9D3}"/>
                </c:ext>
              </c:extLst>
            </c:dLbl>
            <c:dLbl>
              <c:idx val="4"/>
              <c:tx>
                <c:strRef>
                  <c:f>Daten_Diagramme!$E$18</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{30B2FBA9-91B1-436D-B3BC-85A2F72045C6}</c15:txfldGUID>
                      <c15:f>Daten_Diagramme!$E$18</c15:f>
                      <c15:dlblFieldTableCache>
                        <c:ptCount val="1"/>
                        <c:pt idx="0">
                          <c:v>-4.3</c:v>
                        </c:pt>
                      </c15:dlblFieldTableCache>
                    </c15:dlblFTEntry>
                  </c15:dlblFieldTable>
                  <c15:showDataLabelsRange val="0"/>
                </c:ext>
                <c:ext xmlns:c16="http://schemas.microsoft.com/office/drawing/2014/chart" uri="{C3380CC4-5D6E-409C-BE32-E72D297353CC}">
                  <c16:uniqueId val="{00000004-2E2B-4FC1-9649-E0F7E830B9D3}"/>
                </c:ext>
              </c:extLst>
            </c:dLbl>
            <c:dLbl>
              <c:idx val="5"/>
              <c:tx>
                <c:strRef>
                  <c:f>Daten_Diagramme!$E$19</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{38704C15-BE60-406F-A1A6-3A84DE6481D7}</c15:txfldGUID>
                      <c15:f>Daten_Diagramme!$E$19</c15:f>
                      <c15:dlblFieldTableCache>
                        <c:ptCount val="1"/>
                        <c:pt idx="0">
                          <c:v>-8.0</c:v>
                        </c:pt>
                      </c15:dlblFieldTableCache>
                    </c15:dlblFTEntry>
                  </c15:dlblFieldTable>
                  <c15:showDataLabelsRange val="0"/>
                </c:ext>
                <c:ext xmlns:c16="http://schemas.microsoft.com/office/drawing/2014/chart" uri="{C3380CC4-5D6E-409C-BE32-E72D297353CC}">
                  <c16:uniqueId val="{00000005-2E2B-4FC1-9649-E0F7E830B9D3}"/>
                </c:ext>
              </c:extLst>
            </c:dLbl>
            <c:dLbl>
              <c:idx val="6"/>
              <c:tx>
                <c:strRef>
                  <c:f>Daten_Diagramme!$E$20</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{4DD5D63D-50A3-4EAA-B3E8-7A8EA7876D47}</c15:txfldGUID>
                      <c15:f>Daten_Diagramme!$E$20</c15:f>
                      <c15:dlblFieldTableCache>
                        <c:ptCount val="1"/>
                        <c:pt idx="0">
                          <c:v>-7.0</c:v>
                        </c:pt>
                      </c15:dlblFieldTableCache>
                    </c15:dlblFTEntry>
                  </c15:dlblFieldTable>
                  <c15:showDataLabelsRange val="0"/>
                </c:ext>
                <c:ext xmlns:c16="http://schemas.microsoft.com/office/drawing/2014/chart" uri="{C3380CC4-5D6E-409C-BE32-E72D297353CC}">
                  <c16:uniqueId val="{00000006-2E2B-4FC1-9649-E0F7E830B9D3}"/>
                </c:ext>
              </c:extLst>
            </c:dLbl>
            <c:dLbl>
              <c:idx val="7"/>
              <c:tx>
                <c:strRef>
                  <c:f>Daten_Diagramme!$E$21</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{B15D3326-12E5-448B-888A-DB38C52CC989}</c15:txfldGUID>
                      <c15:f>Daten_Diagramme!$E$21</c15:f>
                      <c15:dlblFieldTableCache>
                        <c:ptCount val="1"/>
                        <c:pt idx="0">
                          <c:v>0.6</c:v>
                        </c:pt>
                      </c15:dlblFieldTableCache>
                    </c15:dlblFTEntry>
                  </c15:dlblFieldTable>
                  <c15:showDataLabelsRange val="0"/>
                </c:ext>
                <c:ext xmlns:c16="http://schemas.microsoft.com/office/drawing/2014/chart" uri="{C3380CC4-5D6E-409C-BE32-E72D297353CC}">
                  <c16:uniqueId val="{00000007-2E2B-4FC1-9649-E0F7E830B9D3}"/>
                </c:ext>
              </c:extLst>
            </c:dLbl>
            <c:dLbl>
              <c:idx val="8"/>
              <c:tx>
                <c:strRef>
                  <c:f>Daten_Diagramme!$E$22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{FA8C5B10-0E53-4206-9BC6-D6D346CCD63F}</c15:txfldGUID>
                      <c15:f>Daten_Diagramme!$E$22</c15:f>
                      <c15:dlblFieldTableCache>
                        <c:ptCount val="1"/>
                        <c:pt idx="0">
                          <c:v>1.7</c:v>
                        </c:pt>
                      </c15:dlblFieldTableCache>
                    </c15:dlblFTEntry>
                  </c15:dlblFieldTable>
                  <c15:showDataLabelsRange val="0"/>
                </c:ext>
                <c:ext xmlns:c16="http://schemas.microsoft.com/office/drawing/2014/chart" uri="{C3380CC4-5D6E-409C-BE32-E72D297353CC}">
                  <c16:uniqueId val="{00000008-2E2B-4FC1-9649-E0F7E830B9D3}"/>
                </c:ext>
              </c:extLst>
            </c:dLbl>
            <c:dLbl>
              <c:idx val="9"/>
              <c:tx>
                <c:strRef>
                  <c:f>Daten_Diagramme!$E$23</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{269010A7-4FC3-4009-B7E3-5E9E65125383}</c15:txfldGUID>
                      <c15:f>Daten_Diagramme!$E$23</c15:f>
                      <c15:dlblFieldTableCache>
                        <c:ptCount val="1"/>
                        <c:pt idx="0">
                          <c:v>-2.3</c:v>
                        </c:pt>
                      </c15:dlblFieldTableCache>
                    </c15:dlblFTEntry>
                  </c15:dlblFieldTable>
                  <c15:showDataLabelsRange val="0"/>
                </c:ext>
                <c:ext xmlns:c16="http://schemas.microsoft.com/office/drawing/2014/chart" uri="{C3380CC4-5D6E-409C-BE32-E72D297353CC}">
                  <c16:uniqueId val="{00000009-2E2B-4FC1-9649-E0F7E830B9D3}"/>
                </c:ext>
              </c:extLst>
            </c:dLbl>
            <c:dLbl>
              <c:idx val="10"/>
              <c:tx>
                <c:strRef>
                  <c:f>Daten_Diagramme!$E$24</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{5F57D4D2-15B0-40A3-9EA1-16F6D900789B}</c15:txfldGUID>
                      <c15:f>Daten_Diagramme!$E$24</c15:f>
                      <c15:dlblFieldTableCache>
                        <c:ptCount val="1"/>
                        <c:pt idx="0">
                          <c:v>-9.4</c:v>
                        </c:pt>
                      </c15:dlblFieldTableCache>
                    </c15:dlblFTEntry>
                  </c15:dlblFieldTable>
                  <c15:showDataLabelsRange val="0"/>
                </c:ext>
                <c:ext xmlns:c16="http://schemas.microsoft.com/office/drawing/2014/chart" uri="{C3380CC4-5D6E-409C-BE32-E72D297353CC}">
                  <c16:uniqueId val="{0000000A-2E2B-4FC1-9649-E0F7E830B9D3}"/>
                </c:ext>
              </c:extLst>
            </c:dLbl>
            <c:dLbl>
              <c:idx val="11"/>
              <c:tx>
                <c:strRef>
                  <c:f>Daten_Diagramme!$E$25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{0B887BBD-FFB1-41FC-A478-60AF1401732D}</c15:txfldGUID>
                      <c15:f>Daten_Diagramme!$E$25</c15:f>
                      <c15:dlblFieldTableCache>
                        <c:ptCount val="1"/>
                        <c:pt idx="0">
                          <c:v>2.6</c:v>
                        </c:pt>
                      </c15:dlblFieldTableCache>
                    </c15:dlblFTEntry>
                  </c15:dlblFieldTable>
                  <c15:showDataLabelsRange val="0"/>
                </c:ext>
                <c:ext xmlns:c16="http://schemas.microsoft.com/office/drawing/2014/chart" uri="{C3380CC4-5D6E-409C-BE32-E72D297353CC}">
                  <c16:uniqueId val="{0000000B-2E2B-4FC1-9649-E0F7E830B9D3}"/>
                </c:ext>
              </c:extLst>
            </c:dLbl>
            <c:dLbl>
              <c:idx val="12"/>
              <c:tx>
                <c:strRef>
                  <c:f>Daten_Diagramme!$E$26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{BE29F12A-7A50-41F1-A7ED-A3E0EA7140BA}</c15:txfldGUID>
                      <c15:f>Daten_Diagramme!$E$26</c15:f>
                      <c15:dlblFieldTableCache>
                        <c:ptCount val="1"/>
                        <c:pt idx="0">
                          <c:v>0.4</c:v>
                        </c:pt>
                      </c15:dlblFieldTableCache>
                    </c15:dlblFTEntry>
                  </c15:dlblFieldTable>
                  <c15:showDataLabelsRange val="0"/>
                </c:ext>
                <c:ext xmlns:c16="http://schemas.microsoft.com/office/drawing/2014/chart" uri="{C3380CC4-5D6E-409C-BE32-E72D297353CC}">
                  <c16:uniqueId val="{0000000C-2E2B-4FC1-9649-E0F7E830B9D3}"/>
                </c:ext>
              </c:extLst>
            </c:dLbl>
            <c:dLbl>
              <c:idx val="13"/>
              <c:tx>
                <c:strRef>
                  <c:f>Daten_Diagramme!$E$27</c:f>
                  <c:strCache>
                    <c:ptCount val="1"/>
                    <c:pt idx="0">
                      <c:v>-20.9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{DBCBF89C-AC51-4331-953E-64BE9D25AA9D}</c15:txfldGUID>
                      <c15:f>Daten_Diagramme!$E$27</c15:f>
                      <c15:dlblFieldTableCache>
                        <c:ptCount val="1"/>
                        <c:pt idx="0">
                          <c:v>-20.9</c:v>
                        </c:pt>
                      </c15:dlblFieldTableCache>
                    </c15:dlblFTEntry>
                  </c15:dlblFieldTable>
                  <c15:showDataLabelsRange val="0"/>
                </c:ext>
                <c:ext xmlns:c16="http://schemas.microsoft.com/office/drawing/2014/chart" uri="{C3380CC4-5D6E-409C-BE32-E72D297353CC}">
                  <c16:uniqueId val="{0000000D-2E2B-4FC1-9649-E0F7E830B9D3}"/>
                </c:ext>
              </c:extLst>
            </c:dLbl>
            <c:dLbl>
              <c:idx val="14"/>
              <c:tx>
                <c:strRef>
                  <c:f>Daten_Diagramme!$E$28</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{95F3DCE0-FFEF-444A-80F5-AF902F48EBB1}</c15:txfldGUID>
                      <c15:f>Daten_Diagramme!$E$28</c15:f>
                      <c15:dlblFieldTableCache>
                        <c:ptCount val="1"/>
                        <c:pt idx="0">
                          <c:v>0.3</c:v>
                        </c:pt>
                      </c15:dlblFieldTableCache>
                    </c15:dlblFTEntry>
                  </c15:dlblFieldTable>
                  <c15:showDataLabelsRange val="0"/>
                </c:ext>
                <c:ext xmlns:c16="http://schemas.microsoft.com/office/drawing/2014/chart" uri="{C3380CC4-5D6E-409C-BE32-E72D297353CC}">
                  <c16:uniqueId val="{0000000E-2E2B-4FC1-9649-E0F7E830B9D3}"/>
                </c:ext>
              </c:extLst>
            </c:dLbl>
            <c:dLbl>
              <c:idx val="15"/>
              <c:tx>
                <c:strRef>
                  <c:f>Daten_Diagramme!$E$29</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{A06FFBBA-4367-49FD-9F30-D9F5838AA22A}</c15:txfldGUID>
                      <c15:f>Daten_Diagramme!$E$29</c15:f>
                      <c15:dlblFieldTableCache>
                        <c:ptCount val="1"/>
                        <c:pt idx="0">
                          <c:v>-5.6</c:v>
                        </c:pt>
                      </c15:dlblFieldTableCache>
                    </c15:dlblFTEntry>
                  </c15:dlblFieldTable>
                  <c15:showDataLabelsRange val="0"/>
                </c:ext>
                <c:ext xmlns:c16="http://schemas.microsoft.com/office/drawing/2014/chart" uri="{C3380CC4-5D6E-409C-BE32-E72D297353CC}">
                  <c16:uniqueId val="{0000000F-2E2B-4FC1-9649-E0F7E830B9D3}"/>
                </c:ext>
              </c:extLst>
            </c:dLbl>
            <c:dLbl>
              <c:idx val="16"/>
              <c:tx>
                <c:strRef>
                  <c:f>Daten_Diagramme!$E$30</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{FF03CE50-F7A1-4AE2-87B3-6E9CB4546D03}</c15:txfldGUID>
                      <c15:f>Daten_Diagramme!$E$30</c15:f>
                      <c15:dlblFieldTableCache>
                        <c:ptCount val="1"/>
                        <c:pt idx="0">
                          <c:v>1.5</c:v>
                        </c:pt>
                      </c15:dlblFieldTableCache>
                    </c15:dlblFTEntry>
                  </c15:dlblFieldTable>
                  <c15:showDataLabelsRange val="0"/>
                </c:ext>
                <c:ext xmlns:c16="http://schemas.microsoft.com/office/drawing/2014/chart" uri="{C3380CC4-5D6E-409C-BE32-E72D297353CC}">
                  <c16:uniqueId val="{00000010-2E2B-4FC1-9649-E0F7E830B9D3}"/>
                </c:ext>
              </c:extLst>
            </c:dLbl>
            <c:dLbl>
              <c:idx val="17"/>
              <c:tx>
                <c:strRef>
                  <c:f>Daten_Diagramme!$E$31</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{31AE1F17-0733-4BA5-9CAF-CD41C4348075}</c15:txfldGUID>
                      <c15:f>Daten_Diagramme!$E$31</c15:f>
                      <c15:dlblFieldTableCache>
                        <c:ptCount val="1"/>
                        <c:pt idx="0">
                          <c:v>-8.0</c:v>
                        </c:pt>
                      </c15:dlblFieldTableCache>
                    </c15:dlblFTEntry>
                  </c15:dlblFieldTable>
                  <c15:showDataLabelsRange val="0"/>
                </c:ext>
                <c:ext xmlns:c16="http://schemas.microsoft.com/office/drawing/2014/chart" uri="{C3380CC4-5D6E-409C-BE32-E72D297353CC}">
                  <c16:uniqueId val="{00000011-2E2B-4FC1-9649-E0F7E830B9D3}"/>
                </c:ext>
              </c:extLst>
            </c:dLbl>
            <c:dLbl>
              <c:idx val="18"/>
              <c:tx>
                <c:strRef>
                  <c:f>Daten_Diagramme!$E$32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{E7E45C80-12BB-42FF-93B0-4CE3DEEC19A0}</c15:txfldGUID>
                      <c15:f>Daten_Diagramme!$E$32</c15:f>
                      <c15:dlblFieldTableCache>
                        <c:ptCount val="1"/>
                        <c:pt idx="0">
                          <c:v>0.3</c:v>
                        </c:pt>
                      </c15:dlblFieldTableCache>
                    </c15:dlblFTEntry>
                  </c15:dlblFieldTable>
                  <c15:showDataLabelsRange val="0"/>
                </c:ext>
                <c:ext xmlns:c16="http://schemas.microsoft.com/office/drawing/2014/chart" uri="{C3380CC4-5D6E-409C-BE32-E72D297353CC}">
                  <c16:uniqueId val="{00000012-2E2B-4FC1-9649-E0F7E830B9D3}"/>
                </c:ext>
              </c:extLst>
            </c:dLbl>
            <c:dLbl>
              <c:idx val="19"/>
              <c:tx>
                <c:strRef>
                  <c:f>Daten_Diagramme!$E$33</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{E6C258FF-7B05-4330-B040-107004AEA564}</c15:txfldGUID>
                      <c15:f>Daten_Diagramme!$E$33</c15:f>
                      <c15:dlblFieldTableCache>
                        <c:ptCount val="1"/>
                        <c:pt idx="0">
                          <c:v>3.3</c:v>
                        </c:pt>
                      </c15:dlblFieldTableCache>
                    </c15:dlblFTEntry>
                  </c15:dlblFieldTable>
                  <c15:showDataLabelsRange val="0"/>
                </c:ext>
                <c:ext xmlns:c16="http://schemas.microsoft.com/office/drawing/2014/chart" uri="{C3380CC4-5D6E-409C-BE32-E72D297353CC}">
                  <c16:uniqueId val="{00000013-2E2B-4FC1-9649-E0F7E830B9D3}"/>
                </c:ext>
              </c:extLst>
            </c:dLbl>
            <c:dLbl>
              <c:idx val="20"/>
              <c:tx>
                <c:strRef>
                  <c:f>Daten_Diagramme!$E$34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{65456DE2-41BB-4561-8C44-9C83D963394D}</c15:txfldGUID>
                      <c15:f>Daten_Diagramme!$E$34</c15:f>
                      <c15:dlblFieldTableCache>
                        <c:ptCount val="1"/>
                        <c:pt idx="0">
                          <c:v>0.6</c:v>
                        </c:pt>
                      </c15:dlblFieldTableCache>
                    </c15:dlblFTEntry>
                  </c15:dlblFieldTable>
                  <c15:showDataLabelsRange val="0"/>
                </c:ext>
                <c:ext xmlns:c16="http://schemas.microsoft.com/office/drawing/2014/chart" uri="{C3380CC4-5D6E-409C-BE32-E72D297353CC}">
                  <c16:uniqueId val="{00000014-2E2B-4FC1-9649-E0F7E830B9D3}"/>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{24B6109F-E82F-4F70-AD27-F0443310043B}</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2E2B-4FC1-9649-E0F7E830B9D3}"/>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{704DD9A8-5413-4EDA-B39D-BF0FA5277256}</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2E2B-4FC1-9649-E0F7E830B9D3}"/>
                </c:ext>
              </c:extLst>
            </c:dLbl>
            <c:dLbl>
              <c:idx val="23"/>
              <c:tx>
                <c:strRef>
                  <c:f>Daten_Diagramme!$E$37</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{7691B67C-EBB5-4990-8CEF-5E9F72D7B61E}</c15:txfldGUID>
                      <c15:f>Daten_Diagramme!$E$37</c15:f>
                      <c15:dlblFieldTableCache>
                        <c:ptCount val="1"/>
                        <c:pt idx="0">
                          <c:v>5.5</c:v>
                        </c:pt>
                      </c15:dlblFieldTableCache>
                    </c15:dlblFTEntry>
                  </c15:dlblFieldTable>
                  <c15:showDataLabelsRange val="0"/>
                </c:ext>
                <c:ext xmlns:c16="http://schemas.microsoft.com/office/drawing/2014/chart" uri="{C3380CC4-5D6E-409C-BE32-E72D297353CC}">
                  <c16:uniqueId val="{00000017-2E2B-4FC1-9649-E0F7E830B9D3}"/>
                </c:ext>
              </c:extLst>
            </c:dLbl>
            <c:dLbl>
              <c:idx val="24"/>
              <c:tx>
                <c:strRef>
                  <c:f>Daten_Diagramme!$E$38</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{B860EC53-063D-41C8-B90C-405BE6DE1F0C}</c15:txfldGUID>
                      <c15:f>Daten_Diagramme!$E$38</c15:f>
                      <c15:dlblFieldTableCache>
                        <c:ptCount val="1"/>
                        <c:pt idx="0">
                          <c:v>-4.4</c:v>
                        </c:pt>
                      </c15:dlblFieldTableCache>
                    </c15:dlblFTEntry>
                  </c15:dlblFieldTable>
                  <c15:showDataLabelsRange val="0"/>
                </c:ext>
                <c:ext xmlns:c16="http://schemas.microsoft.com/office/drawing/2014/chart" uri="{C3380CC4-5D6E-409C-BE32-E72D297353CC}">
                  <c16:uniqueId val="{00000018-2E2B-4FC1-9649-E0F7E830B9D3}"/>
                </c:ext>
              </c:extLst>
            </c:dLbl>
            <c:dLbl>
              <c:idx val="25"/>
              <c:tx>
                <c:strRef>
                  <c:f>Daten_Diagramme!$E$39</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{0799F2A1-89AA-4B26-AA79-5946E14E3FCA}</c15:txfldGUID>
                      <c15:f>Daten_Diagramme!$E$39</c15:f>
                      <c15:dlblFieldTableCache>
                        <c:ptCount val="1"/>
                        <c:pt idx="0">
                          <c:v>-3.9</c:v>
                        </c:pt>
                      </c15:dlblFieldTableCache>
                    </c15:dlblFTEntry>
                  </c15:dlblFieldTable>
                  <c15:showDataLabelsRange val="0"/>
                </c:ext>
                <c:ext xmlns:c16="http://schemas.microsoft.com/office/drawing/2014/chart" uri="{C3380CC4-5D6E-409C-BE32-E72D297353CC}">
                  <c16:uniqueId val="{00000019-2E2B-4FC1-9649-E0F7E830B9D3}"/>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{E592C79E-5581-4067-AA0F-79A9619C8599}</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2E2B-4FC1-9649-E0F7E830B9D3}"/>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{9FA2959D-04C5-42DB-B6B1-E2B2AF268CEB}</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2E2B-4FC1-9649-E0F7E830B9D3}"/>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{C3A729E6-5D84-4339-8923-EF7824F21FCA}</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2E2B-4FC1-9649-E0F7E830B9D3}"/>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{43C0EBCF-DF05-4269-9D53-15F975A9CC2C}</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2E2B-4FC1-9649-E0F7E830B9D3}"/>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{568A3A32-0F46-4FE6-9FAA-45B4085ECC7E}</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2E2B-4FC1-9649-E0F7E830B9D3}"/>
                </c:ext>
              </c:extLst>
            </c:dLbl>
            <c:dLbl>
              <c:idx val="31"/>
              <c:tx>
                <c:strRef>
                  <c:f>Daten_Diagramme!$E$45</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{38080C7C-EC36-47FF-83C1-0F88A5429F2D}</c15:txfldGUID>
                      <c15:f>Daten_Diagramme!$E$45</c15:f>
                      <c15:dlblFieldTableCache>
                        <c:ptCount val="1"/>
                        <c:pt idx="0">
                          <c:v>-3.9</c:v>
                        </c:pt>
                      </c15:dlblFieldTableCache>
                    </c15:dlblFTEntry>
                  </c15:dlblFieldTable>
                  <c15:showDataLabelsRange val="0"/>
                </c:ext>
                <c:ext xmlns:c16="http://schemas.microsoft.com/office/drawing/2014/chart" uri="{C3380CC4-5D6E-409C-BE32-E72D297353CC}">
                  <c16:uniqueId val="{0000001F-2E2B-4FC1-9649-E0F7E830B9D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-3.8426516117282827</c:v>
                </c:pt>
                <c:pt idx="1">
                  <c:v>5.5288461538461542</c:v>
                </c:pt>
                <c:pt idx="2">
                  <c:v>4</c:v>
                </c:pt>
                <c:pt idx="3">
                  <c:v>-6.6229508196721314</c:v>
                </c:pt>
                <c:pt idx="4">
                  <c:v>-4.278606965174129</c:v>
                </c:pt>
                <c:pt idx="5">
                  <c:v>-7.9728059332509273</c:v>
                </c:pt>
                <c:pt idx="6">
                  <c:v>-7.0257611241217797</c:v>
                </c:pt>
                <c:pt idx="7">
                  <c:v>0.55197792088316466</c:v>
                </c:pt>
                <c:pt idx="8">
                  <c:v>1.6840171463563993</c:v>
                </c:pt>
                <c:pt idx="9">
                  <c:v>-2.266839378238342</c:v>
                </c:pt>
                <c:pt idx="10">
                  <c:v>-9.4495015171218029</c:v>
                </c:pt>
                <c:pt idx="11">
                  <c:v>2.635228848821082</c:v>
                </c:pt>
                <c:pt idx="12">
                  <c:v>0.44444444444444442</c:v>
                </c:pt>
                <c:pt idx="13">
                  <c:v>-20.920840064620357</c:v>
                </c:pt>
                <c:pt idx="14">
                  <c:v>0.28169014084507044</c:v>
                </c:pt>
                <c:pt idx="15">
                  <c:v>-5.6</c:v>
                </c:pt>
                <c:pt idx="16">
                  <c:v>1.5015015015015014</c:v>
                </c:pt>
                <c:pt idx="17">
                  <c:v>-8.0229226361031518</c:v>
                </c:pt>
                <c:pt idx="18">
                  <c:v>0.29702970297029702</c:v>
                </c:pt>
                <c:pt idx="19">
                  <c:v>3.2544378698224854</c:v>
                </c:pt>
                <c:pt idx="20">
                  <c:v>0.6132075471698113</c:v>
                </c:pt>
                <c:pt idx="21">
                  <c:v>0</c:v>
                </c:pt>
                <c:pt idx="23">
                  <c:v>5.5288461538461542</c:v>
                </c:pt>
                <c:pt idx="24">
                  <c:v>-4.4320037322136692</c:v>
                </c:pt>
                <c:pt idx="25">
                  <c:v>-3.9281575898030128</c:v>
                </c:pt>
              </c:numCache>
            </c:numRef>
          </c:val>
          <c:extLst>
            <c:ext xmlns:c16="http://schemas.microsoft.com/office/drawing/2014/chart" uri="{C3380CC4-5D6E-409C-BE32-E72D297353CC}">
              <c16:uniqueId val="{00000020-2E2B-4FC1-9649-E0F7E830B9D3}"/>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{B130D4FB-418D-461C-B8A0-880E939371B7}</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2E2B-4FC1-9649-E0F7E830B9D3}"/>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{82BEBF59-74E7-4CB1-82E1-2F072B29227D}</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2E2B-4FC1-9649-E0F7E830B9D3}"/>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{81A2672E-68BB-493D-9BFE-3A6D9B832FFA}</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2E2B-4FC1-9649-E0F7E830B9D3}"/>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{A1F680BB-AC08-4B01-98D3-6CB667D312E4}</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2E2B-4FC1-9649-E0F7E830B9D3}"/>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{B11B162A-F293-4C5E-8D81-5D9ED6BE85D4}</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2E2B-4FC1-9649-E0F7E830B9D3}"/>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{CD3CF642-7115-44B0-9F5D-6178B0BCEACB}</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2E2B-4FC1-9649-E0F7E830B9D3}"/>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{B524F7D2-105B-4292-AAC0-99DAAEF4F510}</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2E2B-4FC1-9649-E0F7E830B9D3}"/>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{056DFA38-8355-4B0B-B204-42B7FB9AD49A}</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2E2B-4FC1-9649-E0F7E830B9D3}"/>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{8B498044-1B7D-4472-93CB-073091B9C5BA}</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2E2B-4FC1-9649-E0F7E830B9D3}"/>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{F750C9FD-7782-4EE8-8DF1-78C14DBAB665}</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2E2B-4FC1-9649-E0F7E830B9D3}"/>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{85744FE3-4204-4966-91C5-79E8390F22D6}</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2E2B-4FC1-9649-E0F7E830B9D3}"/>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{83C9E4F5-7576-4684-890C-0E4C667E290E}</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2E2B-4FC1-9649-E0F7E830B9D3}"/>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{48287DA0-3BCE-4599-9971-DB5FD240F249}</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2E2B-4FC1-9649-E0F7E830B9D3}"/>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{D0E1C36F-5C2C-48AD-AC4F-79316EC1E48A}</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2E2B-4FC1-9649-E0F7E830B9D3}"/>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{CF499E98-69EE-4EE2-B9DE-2B69BA29BB70}</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2E2B-4FC1-9649-E0F7E830B9D3}"/>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{CE676C27-1AA2-4E54-B851-7602AD3D00AC}</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2E2B-4FC1-9649-E0F7E830B9D3}"/>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{EE887233-9407-483F-B3F3-F0A2B4B03910}</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2E2B-4FC1-9649-E0F7E830B9D3}"/>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{5AF8C0A0-7E62-445B-A243-92EE209C4FEB}</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2E2B-4FC1-9649-E0F7E830B9D3}"/>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{0B5E6040-0B20-4976-9EDD-9FCBB3AE20A7}</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2E2B-4FC1-9649-E0F7E830B9D3}"/>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{C09E4E3B-33EF-4AFE-B9F7-00A3401B0CA2}</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2E2B-4FC1-9649-E0F7E830B9D3}"/>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{A1C54484-9F77-42C0-B8A1-192C0F486E74}</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2E2B-4FC1-9649-E0F7E830B9D3}"/>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{2721308F-901B-4AA9-BFFB-699E65B189DF}</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2E2B-4FC1-9649-E0F7E830B9D3}"/>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{1FCEC9B5-B89E-425A-8D64-30124EF23BE9}</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2E2B-4FC1-9649-E0F7E830B9D3}"/>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{9C0C317C-1DCB-42AB-9894-2B49F4CE3196}</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2E2B-4FC1-9649-E0F7E830B9D3}"/>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{82C13314-CB50-4AC1-B891-470D091F702E}</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2E2B-4FC1-9649-E0F7E830B9D3}"/>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{B94ADA70-A4B7-42F5-B7DD-EA04A1F2EB50}</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2E2B-4FC1-9649-E0F7E830B9D3}"/>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{D0A812FD-7653-48AC-9CBC-2E4F3F0DD60E}</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2E2B-4FC1-9649-E0F7E830B9D3}"/>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{9291D1AC-9670-487B-A114-8E05985007FE}</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2E2B-4FC1-9649-E0F7E830B9D3}"/>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{13EE3375-908E-40E8-BF52-CF02FE939F26}</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2E2B-4FC1-9649-E0F7E830B9D3}"/>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{48F93CAB-631C-46D4-B584-C7B0610EA90D}</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2E2B-4FC1-9649-E0F7E830B9D3}"/>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{4153123C-398D-4C18-AFB7-594A546432EB}</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2E2B-4FC1-9649-E0F7E830B9D3}"/>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{91494875-C8B9-4E79-91A9-BF254FEE4503}</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2E2B-4FC1-9649-E0F7E830B9D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2E2B-4FC1-9649-E0F7E830B9D3}"/>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2E2B-4FC1-9649-E0F7E830B9D3}"/>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{A1867E57-A973-401A-8CDF-655C3D313D3F}</c15:txfldGUID>
                      <c15:f>Diagramm!$I$46</c15:f>
                      <c15:dlblFieldTableCache>
                        <c:ptCount val="1"/>
                      </c15:dlblFieldTableCache>
                    </c15:dlblFTEntry>
                  </c15:dlblFieldTable>
                  <c15:showDataLabelsRange val="0"/>
                </c:ext>
                <c:ext xmlns:c16="http://schemas.microsoft.com/office/drawing/2014/chart" uri="{C3380CC4-5D6E-409C-BE32-E72D297353CC}">
                  <c16:uniqueId val="{00000000-C50A-45DD-A006-337152847678}"/>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{EDFA860E-CCED-475E-AA5F-C60A48298867}</c15:txfldGUID>
                      <c15:f>Diagramm!$I$47</c15:f>
                      <c15:dlblFieldTableCache>
                        <c:ptCount val="1"/>
                      </c15:dlblFieldTableCache>
                    </c15:dlblFTEntry>
                  </c15:dlblFieldTable>
                  <c15:showDataLabelsRange val="0"/>
                </c:ext>
                <c:ext xmlns:c16="http://schemas.microsoft.com/office/drawing/2014/chart" uri="{C3380CC4-5D6E-409C-BE32-E72D297353CC}">
                  <c16:uniqueId val="{00000001-C50A-45DD-A006-337152847678}"/>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{03D03B43-1D0F-495C-9571-D0BCEB5857D8}</c15:txfldGUID>
                      <c15:f>Diagramm!$I$48</c15:f>
                      <c15:dlblFieldTableCache>
                        <c:ptCount val="1"/>
                      </c15:dlblFieldTableCache>
                    </c15:dlblFTEntry>
                  </c15:dlblFieldTable>
                  <c15:showDataLabelsRange val="0"/>
                </c:ext>
                <c:ext xmlns:c16="http://schemas.microsoft.com/office/drawing/2014/chart" uri="{C3380CC4-5D6E-409C-BE32-E72D297353CC}">
                  <c16:uniqueId val="{00000002-C50A-45DD-A006-337152847678}"/>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{EA89CE78-8378-4A02-A49B-62FFDEAA61A6}</c15:txfldGUID>
                      <c15:f>Diagramm!$I$49</c15:f>
                      <c15:dlblFieldTableCache>
                        <c:ptCount val="1"/>
                      </c15:dlblFieldTableCache>
                    </c15:dlblFTEntry>
                  </c15:dlblFieldTable>
                  <c15:showDataLabelsRange val="0"/>
                </c:ext>
                <c:ext xmlns:c16="http://schemas.microsoft.com/office/drawing/2014/chart" uri="{C3380CC4-5D6E-409C-BE32-E72D297353CC}">
                  <c16:uniqueId val="{00000003-C50A-45DD-A006-337152847678}"/>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{BD7221FE-0B71-4F5C-8B21-12CC34DF9688}</c15:txfldGUID>
                      <c15:f>Diagramm!$I$50</c15:f>
                      <c15:dlblFieldTableCache>
                        <c:ptCount val="1"/>
                      </c15:dlblFieldTableCache>
                    </c15:dlblFTEntry>
                  </c15:dlblFieldTable>
                  <c15:showDataLabelsRange val="0"/>
                </c:ext>
                <c:ext xmlns:c16="http://schemas.microsoft.com/office/drawing/2014/chart" uri="{C3380CC4-5D6E-409C-BE32-E72D297353CC}">
                  <c16:uniqueId val="{00000004-C50A-45DD-A006-337152847678}"/>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{3CAAC648-D05E-422C-A7F5-360DB0FE144C}</c15:txfldGUID>
                      <c15:f>Diagramm!$I$51</c15:f>
                      <c15:dlblFieldTableCache>
                        <c:ptCount val="1"/>
                      </c15:dlblFieldTableCache>
                    </c15:dlblFTEntry>
                  </c15:dlblFieldTable>
                  <c15:showDataLabelsRange val="0"/>
                </c:ext>
                <c:ext xmlns:c16="http://schemas.microsoft.com/office/drawing/2014/chart" uri="{C3380CC4-5D6E-409C-BE32-E72D297353CC}">
                  <c16:uniqueId val="{00000005-C50A-45DD-A006-337152847678}"/>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{049DB81F-BE2D-496F-ABEF-10D8F20B9F42}</c15:txfldGUID>
                      <c15:f>Diagramm!$I$52</c15:f>
                      <c15:dlblFieldTableCache>
                        <c:ptCount val="1"/>
                      </c15:dlblFieldTableCache>
                    </c15:dlblFTEntry>
                  </c15:dlblFieldTable>
                  <c15:showDataLabelsRange val="0"/>
                </c:ext>
                <c:ext xmlns:c16="http://schemas.microsoft.com/office/drawing/2014/chart" uri="{C3380CC4-5D6E-409C-BE32-E72D297353CC}">
                  <c16:uniqueId val="{00000006-C50A-45DD-A006-337152847678}"/>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{6FA1F326-6D2D-4BB4-A806-95B5415A4768}</c15:txfldGUID>
                      <c15:f>Diagramm!$I$53</c15:f>
                      <c15:dlblFieldTableCache>
                        <c:ptCount val="1"/>
                      </c15:dlblFieldTableCache>
                    </c15:dlblFTEntry>
                  </c15:dlblFieldTable>
                  <c15:showDataLabelsRange val="0"/>
                </c:ext>
                <c:ext xmlns:c16="http://schemas.microsoft.com/office/drawing/2014/chart" uri="{C3380CC4-5D6E-409C-BE32-E72D297353CC}">
                  <c16:uniqueId val="{00000007-C50A-45DD-A006-337152847678}"/>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{B31334E4-FC4D-4D4E-A05B-1ECD6D7CC04F}</c15:txfldGUID>
                      <c15:f>Diagramm!$I$54</c15:f>
                      <c15:dlblFieldTableCache>
                        <c:ptCount val="1"/>
                      </c15:dlblFieldTableCache>
                    </c15:dlblFTEntry>
                  </c15:dlblFieldTable>
                  <c15:showDataLabelsRange val="0"/>
                </c:ext>
                <c:ext xmlns:c16="http://schemas.microsoft.com/office/drawing/2014/chart" uri="{C3380CC4-5D6E-409C-BE32-E72D297353CC}">
                  <c16:uniqueId val="{00000008-C50A-45DD-A006-337152847678}"/>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{F06BF135-FC9E-46E0-9EAC-375D8AA18561}</c15:txfldGUID>
                      <c15:f>Diagramm!$I$55</c15:f>
                      <c15:dlblFieldTableCache>
                        <c:ptCount val="1"/>
                      </c15:dlblFieldTableCache>
                    </c15:dlblFTEntry>
                  </c15:dlblFieldTable>
                  <c15:showDataLabelsRange val="0"/>
                </c:ext>
                <c:ext xmlns:c16="http://schemas.microsoft.com/office/drawing/2014/chart" uri="{C3380CC4-5D6E-409C-BE32-E72D297353CC}">
                  <c16:uniqueId val="{00000009-C50A-45DD-A006-337152847678}"/>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{22C0C8C2-983A-4FAC-932B-C7FD0297450D}</c15:txfldGUID>
                      <c15:f>Diagramm!$I$56</c15:f>
                      <c15:dlblFieldTableCache>
                        <c:ptCount val="1"/>
                      </c15:dlblFieldTableCache>
                    </c15:dlblFTEntry>
                  </c15:dlblFieldTable>
                  <c15:showDataLabelsRange val="0"/>
                </c:ext>
                <c:ext xmlns:c16="http://schemas.microsoft.com/office/drawing/2014/chart" uri="{C3380CC4-5D6E-409C-BE32-E72D297353CC}">
                  <c16:uniqueId val="{0000000A-C50A-45DD-A006-337152847678}"/>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{92904BCA-BBE8-415A-84EF-F89CBF04C339}</c15:txfldGUID>
                      <c15:f>Diagramm!$I$57</c15:f>
                      <c15:dlblFieldTableCache>
                        <c:ptCount val="1"/>
                      </c15:dlblFieldTableCache>
                    </c15:dlblFTEntry>
                  </c15:dlblFieldTable>
                  <c15:showDataLabelsRange val="0"/>
                </c:ext>
                <c:ext xmlns:c16="http://schemas.microsoft.com/office/drawing/2014/chart" uri="{C3380CC4-5D6E-409C-BE32-E72D297353CC}">
                  <c16:uniqueId val="{0000000B-C50A-45DD-A006-337152847678}"/>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{4085A2EF-0B3E-4615-9CFD-00C4C8AA7786}</c15:txfldGUID>
                      <c15:f>Diagramm!$I$58</c15:f>
                      <c15:dlblFieldTableCache>
                        <c:ptCount val="1"/>
                      </c15:dlblFieldTableCache>
                    </c15:dlblFTEntry>
                  </c15:dlblFieldTable>
                  <c15:showDataLabelsRange val="0"/>
                </c:ext>
                <c:ext xmlns:c16="http://schemas.microsoft.com/office/drawing/2014/chart" uri="{C3380CC4-5D6E-409C-BE32-E72D297353CC}">
                  <c16:uniqueId val="{0000000C-C50A-45DD-A006-337152847678}"/>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{2BF682FB-55BB-455E-99AF-28EF64A04AD5}</c15:txfldGUID>
                      <c15:f>Diagramm!$I$59</c15:f>
                      <c15:dlblFieldTableCache>
                        <c:ptCount val="1"/>
                      </c15:dlblFieldTableCache>
                    </c15:dlblFTEntry>
                  </c15:dlblFieldTable>
                  <c15:showDataLabelsRange val="0"/>
                </c:ext>
                <c:ext xmlns:c16="http://schemas.microsoft.com/office/drawing/2014/chart" uri="{C3380CC4-5D6E-409C-BE32-E72D297353CC}">
                  <c16:uniqueId val="{0000000D-C50A-45DD-A006-337152847678}"/>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{571E1AA6-5968-4384-B226-69482A3E2175}</c15:txfldGUID>
                      <c15:f>Diagramm!$I$60</c15:f>
                      <c15:dlblFieldTableCache>
                        <c:ptCount val="1"/>
                      </c15:dlblFieldTableCache>
                    </c15:dlblFTEntry>
                  </c15:dlblFieldTable>
                  <c15:showDataLabelsRange val="0"/>
                </c:ext>
                <c:ext xmlns:c16="http://schemas.microsoft.com/office/drawing/2014/chart" uri="{C3380CC4-5D6E-409C-BE32-E72D297353CC}">
                  <c16:uniqueId val="{0000000E-C50A-45DD-A006-337152847678}"/>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{69DDF20A-6F6B-40C6-80F7-65392F7B3191}</c15:txfldGUID>
                      <c15:f>Diagramm!$I$61</c15:f>
                      <c15:dlblFieldTableCache>
                        <c:ptCount val="1"/>
                      </c15:dlblFieldTableCache>
                    </c15:dlblFTEntry>
                  </c15:dlblFieldTable>
                  <c15:showDataLabelsRange val="0"/>
                </c:ext>
                <c:ext xmlns:c16="http://schemas.microsoft.com/office/drawing/2014/chart" uri="{C3380CC4-5D6E-409C-BE32-E72D297353CC}">
                  <c16:uniqueId val="{0000000F-C50A-45DD-A006-337152847678}"/>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{2F4628FC-5DC7-4DB9-A0D4-9314C0AC6643}</c15:txfldGUID>
                      <c15:f>Diagramm!$I$62</c15:f>
                      <c15:dlblFieldTableCache>
                        <c:ptCount val="1"/>
                      </c15:dlblFieldTableCache>
                    </c15:dlblFTEntry>
                  </c15:dlblFieldTable>
                  <c15:showDataLabelsRange val="0"/>
                </c:ext>
                <c:ext xmlns:c16="http://schemas.microsoft.com/office/drawing/2014/chart" uri="{C3380CC4-5D6E-409C-BE32-E72D297353CC}">
                  <c16:uniqueId val="{00000010-C50A-45DD-A006-337152847678}"/>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{3C7020FC-E727-4F90-BF5F-DD9C365B9005}</c15:txfldGUID>
                      <c15:f>Diagramm!$I$63</c15:f>
                      <c15:dlblFieldTableCache>
                        <c:ptCount val="1"/>
                      </c15:dlblFieldTableCache>
                    </c15:dlblFTEntry>
                  </c15:dlblFieldTable>
                  <c15:showDataLabelsRange val="0"/>
                </c:ext>
                <c:ext xmlns:c16="http://schemas.microsoft.com/office/drawing/2014/chart" uri="{C3380CC4-5D6E-409C-BE32-E72D297353CC}">
                  <c16:uniqueId val="{00000011-C50A-45DD-A006-337152847678}"/>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{670D674E-3C4A-47F8-930D-2C2BFD5A902E}</c15:txfldGUID>
                      <c15:f>Diagramm!$I$64</c15:f>
                      <c15:dlblFieldTableCache>
                        <c:ptCount val="1"/>
                      </c15:dlblFieldTableCache>
                    </c15:dlblFTEntry>
                  </c15:dlblFieldTable>
                  <c15:showDataLabelsRange val="0"/>
                </c:ext>
                <c:ext xmlns:c16="http://schemas.microsoft.com/office/drawing/2014/chart" uri="{C3380CC4-5D6E-409C-BE32-E72D297353CC}">
                  <c16:uniqueId val="{00000012-C50A-45DD-A006-337152847678}"/>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{82B3401A-A9DD-4322-8285-4CBE074B4E1A}</c15:txfldGUID>
                      <c15:f>Diagramm!$I$65</c15:f>
                      <c15:dlblFieldTableCache>
                        <c:ptCount val="1"/>
                      </c15:dlblFieldTableCache>
                    </c15:dlblFTEntry>
                  </c15:dlblFieldTable>
                  <c15:showDataLabelsRange val="0"/>
                </c:ext>
                <c:ext xmlns:c16="http://schemas.microsoft.com/office/drawing/2014/chart" uri="{C3380CC4-5D6E-409C-BE32-E72D297353CC}">
                  <c16:uniqueId val="{00000013-C50A-45DD-A006-337152847678}"/>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{5F8FB5CA-8B9E-428A-8CED-6AA68FA2CF3B}</c15:txfldGUID>
                      <c15:f>Diagramm!$I$66</c15:f>
                      <c15:dlblFieldTableCache>
                        <c:ptCount val="1"/>
                      </c15:dlblFieldTableCache>
                    </c15:dlblFTEntry>
                  </c15:dlblFieldTable>
                  <c15:showDataLabelsRange val="0"/>
                </c:ext>
                <c:ext xmlns:c16="http://schemas.microsoft.com/office/drawing/2014/chart" uri="{C3380CC4-5D6E-409C-BE32-E72D297353CC}">
                  <c16:uniqueId val="{00000014-C50A-45DD-A006-337152847678}"/>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{09CD223D-17BA-45A2-AABB-801D365FB704}</c15:txfldGUID>
                      <c15:f>Diagramm!$I$67</c15:f>
                      <c15:dlblFieldTableCache>
                        <c:ptCount val="1"/>
                      </c15:dlblFieldTableCache>
                    </c15:dlblFTEntry>
                  </c15:dlblFieldTable>
                  <c15:showDataLabelsRange val="0"/>
                </c:ext>
                <c:ext xmlns:c16="http://schemas.microsoft.com/office/drawing/2014/chart" uri="{C3380CC4-5D6E-409C-BE32-E72D297353CC}">
                  <c16:uniqueId val="{00000015-C50A-45DD-A006-33715284767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50A-45DD-A006-337152847678}"/>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{7347C070-CC1D-4E9F-A2B7-CD40340A9DD6}</c15:txfldGUID>
                      <c15:f>Diagramm!$K$46</c15:f>
                      <c15:dlblFieldTableCache>
                        <c:ptCount val="1"/>
                      </c15:dlblFieldTableCache>
                    </c15:dlblFTEntry>
                  </c15:dlblFieldTable>
                  <c15:showDataLabelsRange val="0"/>
                </c:ext>
                <c:ext xmlns:c16="http://schemas.microsoft.com/office/drawing/2014/chart" uri="{C3380CC4-5D6E-409C-BE32-E72D297353CC}">
                  <c16:uniqueId val="{00000017-C50A-45DD-A006-337152847678}"/>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{591A2253-AB42-4B43-9945-2555F939666C}</c15:txfldGUID>
                      <c15:f>Diagramm!$K$47</c15:f>
                      <c15:dlblFieldTableCache>
                        <c:ptCount val="1"/>
                      </c15:dlblFieldTableCache>
                    </c15:dlblFTEntry>
                  </c15:dlblFieldTable>
                  <c15:showDataLabelsRange val="0"/>
                </c:ext>
                <c:ext xmlns:c16="http://schemas.microsoft.com/office/drawing/2014/chart" uri="{C3380CC4-5D6E-409C-BE32-E72D297353CC}">
                  <c16:uniqueId val="{00000018-C50A-45DD-A006-337152847678}"/>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{240C335F-8527-4E8E-AD05-707A7B2720F3}</c15:txfldGUID>
                      <c15:f>Diagramm!$K$48</c15:f>
                      <c15:dlblFieldTableCache>
                        <c:ptCount val="1"/>
                      </c15:dlblFieldTableCache>
                    </c15:dlblFTEntry>
                  </c15:dlblFieldTable>
                  <c15:showDataLabelsRange val="0"/>
                </c:ext>
                <c:ext xmlns:c16="http://schemas.microsoft.com/office/drawing/2014/chart" uri="{C3380CC4-5D6E-409C-BE32-E72D297353CC}">
                  <c16:uniqueId val="{00000019-C50A-45DD-A006-337152847678}"/>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{0D2A79C7-6E17-4745-B1A4-E4901CCDD498}</c15:txfldGUID>
                      <c15:f>Diagramm!$K$49</c15:f>
                      <c15:dlblFieldTableCache>
                        <c:ptCount val="1"/>
                      </c15:dlblFieldTableCache>
                    </c15:dlblFTEntry>
                  </c15:dlblFieldTable>
                  <c15:showDataLabelsRange val="0"/>
                </c:ext>
                <c:ext xmlns:c16="http://schemas.microsoft.com/office/drawing/2014/chart" uri="{C3380CC4-5D6E-409C-BE32-E72D297353CC}">
                  <c16:uniqueId val="{0000001A-C50A-45DD-A006-337152847678}"/>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{A5DB06F5-53E2-4D7A-B2F7-3BC9C015FF42}</c15:txfldGUID>
                      <c15:f>Diagramm!$K$50</c15:f>
                      <c15:dlblFieldTableCache>
                        <c:ptCount val="1"/>
                      </c15:dlblFieldTableCache>
                    </c15:dlblFTEntry>
                  </c15:dlblFieldTable>
                  <c15:showDataLabelsRange val="0"/>
                </c:ext>
                <c:ext xmlns:c16="http://schemas.microsoft.com/office/drawing/2014/chart" uri="{C3380CC4-5D6E-409C-BE32-E72D297353CC}">
                  <c16:uniqueId val="{0000001B-C50A-45DD-A006-337152847678}"/>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{6410FCA5-4C50-4352-88C2-4313492A3929}</c15:txfldGUID>
                      <c15:f>Diagramm!$K$51</c15:f>
                      <c15:dlblFieldTableCache>
                        <c:ptCount val="1"/>
                      </c15:dlblFieldTableCache>
                    </c15:dlblFTEntry>
                  </c15:dlblFieldTable>
                  <c15:showDataLabelsRange val="0"/>
                </c:ext>
                <c:ext xmlns:c16="http://schemas.microsoft.com/office/drawing/2014/chart" uri="{C3380CC4-5D6E-409C-BE32-E72D297353CC}">
                  <c16:uniqueId val="{0000001C-C50A-45DD-A006-337152847678}"/>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{86315F3B-4D32-4299-95EC-AA6547DE79A9}</c15:txfldGUID>
                      <c15:f>Diagramm!$K$52</c15:f>
                      <c15:dlblFieldTableCache>
                        <c:ptCount val="1"/>
                      </c15:dlblFieldTableCache>
                    </c15:dlblFTEntry>
                  </c15:dlblFieldTable>
                  <c15:showDataLabelsRange val="0"/>
                </c:ext>
                <c:ext xmlns:c16="http://schemas.microsoft.com/office/drawing/2014/chart" uri="{C3380CC4-5D6E-409C-BE32-E72D297353CC}">
                  <c16:uniqueId val="{0000001D-C50A-45DD-A006-337152847678}"/>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{D17B1BB5-5C69-4C0A-B9F1-50D79F821379}</c15:txfldGUID>
                      <c15:f>Diagramm!$K$53</c15:f>
                      <c15:dlblFieldTableCache>
                        <c:ptCount val="1"/>
                      </c15:dlblFieldTableCache>
                    </c15:dlblFTEntry>
                  </c15:dlblFieldTable>
                  <c15:showDataLabelsRange val="0"/>
                </c:ext>
                <c:ext xmlns:c16="http://schemas.microsoft.com/office/drawing/2014/chart" uri="{C3380CC4-5D6E-409C-BE32-E72D297353CC}">
                  <c16:uniqueId val="{0000001E-C50A-45DD-A006-337152847678}"/>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{9CEA4DC6-8233-451F-8292-249740E974EA}</c15:txfldGUID>
                      <c15:f>Diagramm!$K$54</c15:f>
                      <c15:dlblFieldTableCache>
                        <c:ptCount val="1"/>
                      </c15:dlblFieldTableCache>
                    </c15:dlblFTEntry>
                  </c15:dlblFieldTable>
                  <c15:showDataLabelsRange val="0"/>
                </c:ext>
                <c:ext xmlns:c16="http://schemas.microsoft.com/office/drawing/2014/chart" uri="{C3380CC4-5D6E-409C-BE32-E72D297353CC}">
                  <c16:uniqueId val="{0000001F-C50A-45DD-A006-337152847678}"/>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{D39FA521-5876-4492-80D1-672F7BFACCB4}</c15:txfldGUID>
                      <c15:f>Diagramm!$K$55</c15:f>
                      <c15:dlblFieldTableCache>
                        <c:ptCount val="1"/>
                      </c15:dlblFieldTableCache>
                    </c15:dlblFTEntry>
                  </c15:dlblFieldTable>
                  <c15:showDataLabelsRange val="0"/>
                </c:ext>
                <c:ext xmlns:c16="http://schemas.microsoft.com/office/drawing/2014/chart" uri="{C3380CC4-5D6E-409C-BE32-E72D297353CC}">
                  <c16:uniqueId val="{00000020-C50A-45DD-A006-337152847678}"/>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{91E392EB-DA97-4952-8504-B18470B1EE68}</c15:txfldGUID>
                      <c15:f>Diagramm!$K$56</c15:f>
                      <c15:dlblFieldTableCache>
                        <c:ptCount val="1"/>
                      </c15:dlblFieldTableCache>
                    </c15:dlblFTEntry>
                  </c15:dlblFieldTable>
                  <c15:showDataLabelsRange val="0"/>
                </c:ext>
                <c:ext xmlns:c16="http://schemas.microsoft.com/office/drawing/2014/chart" uri="{C3380CC4-5D6E-409C-BE32-E72D297353CC}">
                  <c16:uniqueId val="{00000021-C50A-45DD-A006-337152847678}"/>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{37CD3A0D-6252-44F6-9B80-AC085D8B24D3}</c15:txfldGUID>
                      <c15:f>Diagramm!$K$57</c15:f>
                      <c15:dlblFieldTableCache>
                        <c:ptCount val="1"/>
                      </c15:dlblFieldTableCache>
                    </c15:dlblFTEntry>
                  </c15:dlblFieldTable>
                  <c15:showDataLabelsRange val="0"/>
                </c:ext>
                <c:ext xmlns:c16="http://schemas.microsoft.com/office/drawing/2014/chart" uri="{C3380CC4-5D6E-409C-BE32-E72D297353CC}">
                  <c16:uniqueId val="{00000022-C50A-45DD-A006-337152847678}"/>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{293CD00F-2256-4DD9-ADAC-9F3CC46C92AB}</c15:txfldGUID>
                      <c15:f>Diagramm!$K$58</c15:f>
                      <c15:dlblFieldTableCache>
                        <c:ptCount val="1"/>
                      </c15:dlblFieldTableCache>
                    </c15:dlblFTEntry>
                  </c15:dlblFieldTable>
                  <c15:showDataLabelsRange val="0"/>
                </c:ext>
                <c:ext xmlns:c16="http://schemas.microsoft.com/office/drawing/2014/chart" uri="{C3380CC4-5D6E-409C-BE32-E72D297353CC}">
                  <c16:uniqueId val="{00000023-C50A-45DD-A006-337152847678}"/>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{CCE8149E-0F5D-4EEE-9907-D70ED53A2B65}</c15:txfldGUID>
                      <c15:f>Diagramm!$K$59</c15:f>
                      <c15:dlblFieldTableCache>
                        <c:ptCount val="1"/>
                      </c15:dlblFieldTableCache>
                    </c15:dlblFTEntry>
                  </c15:dlblFieldTable>
                  <c15:showDataLabelsRange val="0"/>
                </c:ext>
                <c:ext xmlns:c16="http://schemas.microsoft.com/office/drawing/2014/chart" uri="{C3380CC4-5D6E-409C-BE32-E72D297353CC}">
                  <c16:uniqueId val="{00000024-C50A-45DD-A006-337152847678}"/>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{76566085-7E1A-44DF-8D23-AC873FEDDA80}</c15:txfldGUID>
                      <c15:f>Diagramm!$K$60</c15:f>
                      <c15:dlblFieldTableCache>
                        <c:ptCount val="1"/>
                      </c15:dlblFieldTableCache>
                    </c15:dlblFTEntry>
                  </c15:dlblFieldTable>
                  <c15:showDataLabelsRange val="0"/>
                </c:ext>
                <c:ext xmlns:c16="http://schemas.microsoft.com/office/drawing/2014/chart" uri="{C3380CC4-5D6E-409C-BE32-E72D297353CC}">
                  <c16:uniqueId val="{00000025-C50A-45DD-A006-337152847678}"/>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{76ADB94B-BEBE-4994-B5A6-95DA66930F8B}</c15:txfldGUID>
                      <c15:f>Diagramm!$K$61</c15:f>
                      <c15:dlblFieldTableCache>
                        <c:ptCount val="1"/>
                      </c15:dlblFieldTableCache>
                    </c15:dlblFTEntry>
                  </c15:dlblFieldTable>
                  <c15:showDataLabelsRange val="0"/>
                </c:ext>
                <c:ext xmlns:c16="http://schemas.microsoft.com/office/drawing/2014/chart" uri="{C3380CC4-5D6E-409C-BE32-E72D297353CC}">
                  <c16:uniqueId val="{00000026-C50A-45DD-A006-337152847678}"/>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{4AEF73D4-9705-4A5A-B72A-23FBE2D5A1D9}</c15:txfldGUID>
                      <c15:f>Diagramm!$K$62</c15:f>
                      <c15:dlblFieldTableCache>
                        <c:ptCount val="1"/>
                      </c15:dlblFieldTableCache>
                    </c15:dlblFTEntry>
                  </c15:dlblFieldTable>
                  <c15:showDataLabelsRange val="0"/>
                </c:ext>
                <c:ext xmlns:c16="http://schemas.microsoft.com/office/drawing/2014/chart" uri="{C3380CC4-5D6E-409C-BE32-E72D297353CC}">
                  <c16:uniqueId val="{00000027-C50A-45DD-A006-337152847678}"/>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{AC0629E4-BCE8-456B-B628-609B0C946312}</c15:txfldGUID>
                      <c15:f>Diagramm!$K$63</c15:f>
                      <c15:dlblFieldTableCache>
                        <c:ptCount val="1"/>
                      </c15:dlblFieldTableCache>
                    </c15:dlblFTEntry>
                  </c15:dlblFieldTable>
                  <c15:showDataLabelsRange val="0"/>
                </c:ext>
                <c:ext xmlns:c16="http://schemas.microsoft.com/office/drawing/2014/chart" uri="{C3380CC4-5D6E-409C-BE32-E72D297353CC}">
                  <c16:uniqueId val="{00000028-C50A-45DD-A006-337152847678}"/>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{ED1A4900-C7E3-4FF0-ABFD-95D683638B3A}</c15:txfldGUID>
                      <c15:f>Diagramm!$K$64</c15:f>
                      <c15:dlblFieldTableCache>
                        <c:ptCount val="1"/>
                      </c15:dlblFieldTableCache>
                    </c15:dlblFTEntry>
                  </c15:dlblFieldTable>
                  <c15:showDataLabelsRange val="0"/>
                </c:ext>
                <c:ext xmlns:c16="http://schemas.microsoft.com/office/drawing/2014/chart" uri="{C3380CC4-5D6E-409C-BE32-E72D297353CC}">
                  <c16:uniqueId val="{00000029-C50A-45DD-A006-337152847678}"/>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{E965198B-B695-434E-8635-A7DB744F88D4}</c15:txfldGUID>
                      <c15:f>Diagramm!$K$65</c15:f>
                      <c15:dlblFieldTableCache>
                        <c:ptCount val="1"/>
                      </c15:dlblFieldTableCache>
                    </c15:dlblFTEntry>
                  </c15:dlblFieldTable>
                  <c15:showDataLabelsRange val="0"/>
                </c:ext>
                <c:ext xmlns:c16="http://schemas.microsoft.com/office/drawing/2014/chart" uri="{C3380CC4-5D6E-409C-BE32-E72D297353CC}">
                  <c16:uniqueId val="{0000002A-C50A-45DD-A006-337152847678}"/>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{B418AD8E-38BE-40B2-BAC4-4C632B3BC567}</c15:txfldGUID>
                      <c15:f>Diagramm!$K$66</c15:f>
                      <c15:dlblFieldTableCache>
                        <c:ptCount val="1"/>
                      </c15:dlblFieldTableCache>
                    </c15:dlblFTEntry>
                  </c15:dlblFieldTable>
                  <c15:showDataLabelsRange val="0"/>
                </c:ext>
                <c:ext xmlns:c16="http://schemas.microsoft.com/office/drawing/2014/chart" uri="{C3380CC4-5D6E-409C-BE32-E72D297353CC}">
                  <c16:uniqueId val="{0000002B-C50A-45DD-A006-337152847678}"/>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{D9B21C86-084F-4444-BE34-C4122D895741}</c15:txfldGUID>
                      <c15:f>Diagramm!$K$67</c15:f>
                      <c15:dlblFieldTableCache>
                        <c:ptCount val="1"/>
                      </c15:dlblFieldTableCache>
                    </c15:dlblFTEntry>
                  </c15:dlblFieldTable>
                  <c15:showDataLabelsRange val="0"/>
                </c:ext>
                <c:ext xmlns:c16="http://schemas.microsoft.com/office/drawing/2014/chart" uri="{C3380CC4-5D6E-409C-BE32-E72D297353CC}">
                  <c16:uniqueId val="{0000002C-C50A-45DD-A006-33715284767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50A-45DD-A006-337152847678}"/>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{A14F0B02-B6DA-42AA-A457-CFA2A85A77FB}</c15:txfldGUID>
                      <c15:f>Diagramm!$J$46</c15:f>
                      <c15:dlblFieldTableCache>
                        <c:ptCount val="1"/>
                      </c15:dlblFieldTableCache>
                    </c15:dlblFTEntry>
                  </c15:dlblFieldTable>
                  <c15:showDataLabelsRange val="0"/>
                </c:ext>
                <c:ext xmlns:c16="http://schemas.microsoft.com/office/drawing/2014/chart" uri="{C3380CC4-5D6E-409C-BE32-E72D297353CC}">
                  <c16:uniqueId val="{0000002E-C50A-45DD-A006-337152847678}"/>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{A73934B4-E204-4210-B56F-B4C28786677E}</c15:txfldGUID>
                      <c15:f>Diagramm!$J$47</c15:f>
                      <c15:dlblFieldTableCache>
                        <c:ptCount val="1"/>
                      </c15:dlblFieldTableCache>
                    </c15:dlblFTEntry>
                  </c15:dlblFieldTable>
                  <c15:showDataLabelsRange val="0"/>
                </c:ext>
                <c:ext xmlns:c16="http://schemas.microsoft.com/office/drawing/2014/chart" uri="{C3380CC4-5D6E-409C-BE32-E72D297353CC}">
                  <c16:uniqueId val="{0000002F-C50A-45DD-A006-337152847678}"/>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{9992B764-0796-414E-89A7-0ADA6E5048E9}</c15:txfldGUID>
                      <c15:f>Diagramm!$J$48</c15:f>
                      <c15:dlblFieldTableCache>
                        <c:ptCount val="1"/>
                      </c15:dlblFieldTableCache>
                    </c15:dlblFTEntry>
                  </c15:dlblFieldTable>
                  <c15:showDataLabelsRange val="0"/>
                </c:ext>
                <c:ext xmlns:c16="http://schemas.microsoft.com/office/drawing/2014/chart" uri="{C3380CC4-5D6E-409C-BE32-E72D297353CC}">
                  <c16:uniqueId val="{00000030-C50A-45DD-A006-337152847678}"/>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{4A91CE38-5CCC-4F1B-86C4-0BE98495C5C5}</c15:txfldGUID>
                      <c15:f>Diagramm!$J$49</c15:f>
                      <c15:dlblFieldTableCache>
                        <c:ptCount val="1"/>
                      </c15:dlblFieldTableCache>
                    </c15:dlblFTEntry>
                  </c15:dlblFieldTable>
                  <c15:showDataLabelsRange val="0"/>
                </c:ext>
                <c:ext xmlns:c16="http://schemas.microsoft.com/office/drawing/2014/chart" uri="{C3380CC4-5D6E-409C-BE32-E72D297353CC}">
                  <c16:uniqueId val="{00000031-C50A-45DD-A006-337152847678}"/>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{0D012655-D7F4-4CEB-B88F-1E224451B12F}</c15:txfldGUID>
                      <c15:f>Diagramm!$J$50</c15:f>
                      <c15:dlblFieldTableCache>
                        <c:ptCount val="1"/>
                      </c15:dlblFieldTableCache>
                    </c15:dlblFTEntry>
                  </c15:dlblFieldTable>
                  <c15:showDataLabelsRange val="0"/>
                </c:ext>
                <c:ext xmlns:c16="http://schemas.microsoft.com/office/drawing/2014/chart" uri="{C3380CC4-5D6E-409C-BE32-E72D297353CC}">
                  <c16:uniqueId val="{00000032-C50A-45DD-A006-337152847678}"/>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{45F10B81-3553-4399-BD90-B73746151698}</c15:txfldGUID>
                      <c15:f>Diagramm!$J$51</c15:f>
                      <c15:dlblFieldTableCache>
                        <c:ptCount val="1"/>
                      </c15:dlblFieldTableCache>
                    </c15:dlblFTEntry>
                  </c15:dlblFieldTable>
                  <c15:showDataLabelsRange val="0"/>
                </c:ext>
                <c:ext xmlns:c16="http://schemas.microsoft.com/office/drawing/2014/chart" uri="{C3380CC4-5D6E-409C-BE32-E72D297353CC}">
                  <c16:uniqueId val="{00000033-C50A-45DD-A006-337152847678}"/>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{FC8DA033-3C43-4076-B0FF-67FFC0983455}</c15:txfldGUID>
                      <c15:f>Diagramm!$J$52</c15:f>
                      <c15:dlblFieldTableCache>
                        <c:ptCount val="1"/>
                      </c15:dlblFieldTableCache>
                    </c15:dlblFTEntry>
                  </c15:dlblFieldTable>
                  <c15:showDataLabelsRange val="0"/>
                </c:ext>
                <c:ext xmlns:c16="http://schemas.microsoft.com/office/drawing/2014/chart" uri="{C3380CC4-5D6E-409C-BE32-E72D297353CC}">
                  <c16:uniqueId val="{00000034-C50A-45DD-A006-337152847678}"/>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{22DDCBF0-B020-456E-9791-96B3C163E68F}</c15:txfldGUID>
                      <c15:f>Diagramm!$J$53</c15:f>
                      <c15:dlblFieldTableCache>
                        <c:ptCount val="1"/>
                      </c15:dlblFieldTableCache>
                    </c15:dlblFTEntry>
                  </c15:dlblFieldTable>
                  <c15:showDataLabelsRange val="0"/>
                </c:ext>
                <c:ext xmlns:c16="http://schemas.microsoft.com/office/drawing/2014/chart" uri="{C3380CC4-5D6E-409C-BE32-E72D297353CC}">
                  <c16:uniqueId val="{00000035-C50A-45DD-A006-337152847678}"/>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{8D402DFC-7659-41F4-B1F9-A3C7778A142D}</c15:txfldGUID>
                      <c15:f>Diagramm!$J$54</c15:f>
                      <c15:dlblFieldTableCache>
                        <c:ptCount val="1"/>
                      </c15:dlblFieldTableCache>
                    </c15:dlblFTEntry>
                  </c15:dlblFieldTable>
                  <c15:showDataLabelsRange val="0"/>
                </c:ext>
                <c:ext xmlns:c16="http://schemas.microsoft.com/office/drawing/2014/chart" uri="{C3380CC4-5D6E-409C-BE32-E72D297353CC}">
                  <c16:uniqueId val="{00000036-C50A-45DD-A006-337152847678}"/>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{550C5BDF-FABD-44C2-B7DF-507DFD8DB2C4}</c15:txfldGUID>
                      <c15:f>Diagramm!$J$55</c15:f>
                      <c15:dlblFieldTableCache>
                        <c:ptCount val="1"/>
                      </c15:dlblFieldTableCache>
                    </c15:dlblFTEntry>
                  </c15:dlblFieldTable>
                  <c15:showDataLabelsRange val="0"/>
                </c:ext>
                <c:ext xmlns:c16="http://schemas.microsoft.com/office/drawing/2014/chart" uri="{C3380CC4-5D6E-409C-BE32-E72D297353CC}">
                  <c16:uniqueId val="{00000037-C50A-45DD-A006-337152847678}"/>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{AE78DF84-F113-4C81-9D8E-C2D4A96C66F8}</c15:txfldGUID>
                      <c15:f>Diagramm!$J$56</c15:f>
                      <c15:dlblFieldTableCache>
                        <c:ptCount val="1"/>
                      </c15:dlblFieldTableCache>
                    </c15:dlblFTEntry>
                  </c15:dlblFieldTable>
                  <c15:showDataLabelsRange val="0"/>
                </c:ext>
                <c:ext xmlns:c16="http://schemas.microsoft.com/office/drawing/2014/chart" uri="{C3380CC4-5D6E-409C-BE32-E72D297353CC}">
                  <c16:uniqueId val="{00000038-C50A-45DD-A006-337152847678}"/>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{9D50C96E-E272-4FB7-A440-77CF3826652C}</c15:txfldGUID>
                      <c15:f>Diagramm!$J$57</c15:f>
                      <c15:dlblFieldTableCache>
                        <c:ptCount val="1"/>
                      </c15:dlblFieldTableCache>
                    </c15:dlblFTEntry>
                  </c15:dlblFieldTable>
                  <c15:showDataLabelsRange val="0"/>
                </c:ext>
                <c:ext xmlns:c16="http://schemas.microsoft.com/office/drawing/2014/chart" uri="{C3380CC4-5D6E-409C-BE32-E72D297353CC}">
                  <c16:uniqueId val="{00000039-C50A-45DD-A006-337152847678}"/>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{F4F4FD63-C682-4591-8F12-877E61E9F847}</c15:txfldGUID>
                      <c15:f>Diagramm!$J$58</c15:f>
                      <c15:dlblFieldTableCache>
                        <c:ptCount val="1"/>
                      </c15:dlblFieldTableCache>
                    </c15:dlblFTEntry>
                  </c15:dlblFieldTable>
                  <c15:showDataLabelsRange val="0"/>
                </c:ext>
                <c:ext xmlns:c16="http://schemas.microsoft.com/office/drawing/2014/chart" uri="{C3380CC4-5D6E-409C-BE32-E72D297353CC}">
                  <c16:uniqueId val="{0000003A-C50A-45DD-A006-337152847678}"/>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{AF157198-B263-41E1-896C-2D249A03C782}</c15:txfldGUID>
                      <c15:f>Diagramm!$J$59</c15:f>
                      <c15:dlblFieldTableCache>
                        <c:ptCount val="1"/>
                      </c15:dlblFieldTableCache>
                    </c15:dlblFTEntry>
                  </c15:dlblFieldTable>
                  <c15:showDataLabelsRange val="0"/>
                </c:ext>
                <c:ext xmlns:c16="http://schemas.microsoft.com/office/drawing/2014/chart" uri="{C3380CC4-5D6E-409C-BE32-E72D297353CC}">
                  <c16:uniqueId val="{0000003B-C50A-45DD-A006-337152847678}"/>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{EAA2BBE0-E90D-4427-A4A1-A2F9D07E010A}</c15:txfldGUID>
                      <c15:f>Diagramm!$J$60</c15:f>
                      <c15:dlblFieldTableCache>
                        <c:ptCount val="1"/>
                      </c15:dlblFieldTableCache>
                    </c15:dlblFTEntry>
                  </c15:dlblFieldTable>
                  <c15:showDataLabelsRange val="0"/>
                </c:ext>
                <c:ext xmlns:c16="http://schemas.microsoft.com/office/drawing/2014/chart" uri="{C3380CC4-5D6E-409C-BE32-E72D297353CC}">
                  <c16:uniqueId val="{0000003C-C50A-45DD-A006-337152847678}"/>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{794E30C9-8ACC-4F31-8A0F-15E86D012BAD}</c15:txfldGUID>
                      <c15:f>Diagramm!$J$61</c15:f>
                      <c15:dlblFieldTableCache>
                        <c:ptCount val="1"/>
                      </c15:dlblFieldTableCache>
                    </c15:dlblFTEntry>
                  </c15:dlblFieldTable>
                  <c15:showDataLabelsRange val="0"/>
                </c:ext>
                <c:ext xmlns:c16="http://schemas.microsoft.com/office/drawing/2014/chart" uri="{C3380CC4-5D6E-409C-BE32-E72D297353CC}">
                  <c16:uniqueId val="{0000003D-C50A-45DD-A006-337152847678}"/>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{E93F40C8-19C7-456F-946D-C1AC39F68834}</c15:txfldGUID>
                      <c15:f>Diagramm!$J$62</c15:f>
                      <c15:dlblFieldTableCache>
                        <c:ptCount val="1"/>
                      </c15:dlblFieldTableCache>
                    </c15:dlblFTEntry>
                  </c15:dlblFieldTable>
                  <c15:showDataLabelsRange val="0"/>
                </c:ext>
                <c:ext xmlns:c16="http://schemas.microsoft.com/office/drawing/2014/chart" uri="{C3380CC4-5D6E-409C-BE32-E72D297353CC}">
                  <c16:uniqueId val="{0000003E-C50A-45DD-A006-337152847678}"/>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{5693185F-E6D8-4211-86DF-80720AD078A7}</c15:txfldGUID>
                      <c15:f>Diagramm!$J$63</c15:f>
                      <c15:dlblFieldTableCache>
                        <c:ptCount val="1"/>
                      </c15:dlblFieldTableCache>
                    </c15:dlblFTEntry>
                  </c15:dlblFieldTable>
                  <c15:showDataLabelsRange val="0"/>
                </c:ext>
                <c:ext xmlns:c16="http://schemas.microsoft.com/office/drawing/2014/chart" uri="{C3380CC4-5D6E-409C-BE32-E72D297353CC}">
                  <c16:uniqueId val="{0000003F-C50A-45DD-A006-337152847678}"/>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{ED3163ED-9022-4556-B26D-B48916302135}</c15:txfldGUID>
                      <c15:f>Diagramm!$J$64</c15:f>
                      <c15:dlblFieldTableCache>
                        <c:ptCount val="1"/>
                      </c15:dlblFieldTableCache>
                    </c15:dlblFTEntry>
                  </c15:dlblFieldTable>
                  <c15:showDataLabelsRange val="0"/>
                </c:ext>
                <c:ext xmlns:c16="http://schemas.microsoft.com/office/drawing/2014/chart" uri="{C3380CC4-5D6E-409C-BE32-E72D297353CC}">
                  <c16:uniqueId val="{00000040-C50A-45DD-A006-337152847678}"/>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{14C47240-5F65-477F-9DB2-10BAF78EE5FF}</c15:txfldGUID>
                      <c15:f>Diagramm!$J$65</c15:f>
                      <c15:dlblFieldTableCache>
                        <c:ptCount val="1"/>
                      </c15:dlblFieldTableCache>
                    </c15:dlblFTEntry>
                  </c15:dlblFieldTable>
                  <c15:showDataLabelsRange val="0"/>
                </c:ext>
                <c:ext xmlns:c16="http://schemas.microsoft.com/office/drawing/2014/chart" uri="{C3380CC4-5D6E-409C-BE32-E72D297353CC}">
                  <c16:uniqueId val="{00000041-C50A-45DD-A006-337152847678}"/>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{BE1AE20C-08EF-4341-A785-46A52D446D85}</c15:txfldGUID>
                      <c15:f>Diagramm!$J$66</c15:f>
                      <c15:dlblFieldTableCache>
                        <c:ptCount val="1"/>
                      </c15:dlblFieldTableCache>
                    </c15:dlblFTEntry>
                  </c15:dlblFieldTable>
                  <c15:showDataLabelsRange val="0"/>
                </c:ext>
                <c:ext xmlns:c16="http://schemas.microsoft.com/office/drawing/2014/chart" uri="{C3380CC4-5D6E-409C-BE32-E72D297353CC}">
                  <c16:uniqueId val="{00000042-C50A-45DD-A006-337152847678}"/>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{0A0C843E-FC07-40A1-B08A-E658D31E846E}</c15:txfldGUID>
                      <c15:f>Diagramm!$J$67</c15:f>
                      <c15:dlblFieldTableCache>
                        <c:ptCount val="1"/>
                      </c15:dlblFieldTableCache>
                    </c15:dlblFTEntry>
                  </c15:dlblFieldTable>
                  <c15:showDataLabelsRange val="0"/>
                </c:ext>
                <c:ext xmlns:c16="http://schemas.microsoft.com/office/drawing/2014/chart" uri="{C3380CC4-5D6E-409C-BE32-E72D297353CC}">
                  <c16:uniqueId val="{00000043-C50A-45DD-A006-33715284767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50A-45DD-A006-337152847678}"/>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7C8-42FA-AC35-8D5A3639DA6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7C8-42FA-AC35-8D5A3639DA6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7C8-42FA-AC35-8D5A3639DA6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7C8-42FA-AC35-8D5A3639DA6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7C8-42FA-AC35-8D5A3639DA6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7C8-42FA-AC35-8D5A3639DA6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7C8-42FA-AC35-8D5A3639DA6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7C8-42FA-AC35-8D5A3639DA6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7C8-42FA-AC35-8D5A3639DA6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7C8-42FA-AC35-8D5A3639DA6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7C8-42FA-AC35-8D5A3639DA6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7C8-42FA-AC35-8D5A3639DA6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7C8-42FA-AC35-8D5A3639DA6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7C8-42FA-AC35-8D5A3639DA6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7C8-42FA-AC35-8D5A3639DA6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7C8-42FA-AC35-8D5A3639DA6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7C8-42FA-AC35-8D5A3639DA6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7C8-42FA-AC35-8D5A3639DA6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7C8-42FA-AC35-8D5A3639DA6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7C8-42FA-AC35-8D5A3639DA6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7C8-42FA-AC35-8D5A3639DA6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7C8-42FA-AC35-8D5A3639DA6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7C8-42FA-AC35-8D5A3639DA68}"/>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7C8-42FA-AC35-8D5A3639DA6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C7C8-42FA-AC35-8D5A3639DA6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7C8-42FA-AC35-8D5A3639DA6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C7C8-42FA-AC35-8D5A3639DA6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C7C8-42FA-AC35-8D5A3639DA6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C7C8-42FA-AC35-8D5A3639DA6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C7C8-42FA-AC35-8D5A3639DA6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C7C8-42FA-AC35-8D5A3639DA6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C7C8-42FA-AC35-8D5A3639DA6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C7C8-42FA-AC35-8D5A3639DA6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C7C8-42FA-AC35-8D5A3639DA6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C7C8-42FA-AC35-8D5A3639DA6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C7C8-42FA-AC35-8D5A3639DA6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C7C8-42FA-AC35-8D5A3639DA6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C7C8-42FA-AC35-8D5A3639DA6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C7C8-42FA-AC35-8D5A3639DA6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C7C8-42FA-AC35-8D5A3639DA6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C7C8-42FA-AC35-8D5A3639DA6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C7C8-42FA-AC35-8D5A3639DA6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C7C8-42FA-AC35-8D5A3639DA6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C7C8-42FA-AC35-8D5A3639DA6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C7C8-42FA-AC35-8D5A3639DA6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7C8-42FA-AC35-8D5A3639DA68}"/>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C7C8-42FA-AC35-8D5A3639DA6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C7C8-42FA-AC35-8D5A3639DA6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C7C8-42FA-AC35-8D5A3639DA6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C7C8-42FA-AC35-8D5A3639DA6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C7C8-42FA-AC35-8D5A3639DA6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C7C8-42FA-AC35-8D5A3639DA6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C7C8-42FA-AC35-8D5A3639DA6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C7C8-42FA-AC35-8D5A3639DA6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C7C8-42FA-AC35-8D5A3639DA6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C7C8-42FA-AC35-8D5A3639DA6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C7C8-42FA-AC35-8D5A3639DA6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C7C8-42FA-AC35-8D5A3639DA6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C7C8-42FA-AC35-8D5A3639DA6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C7C8-42FA-AC35-8D5A3639DA6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C7C8-42FA-AC35-8D5A3639DA6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C7C8-42FA-AC35-8D5A3639DA6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C7C8-42FA-AC35-8D5A3639DA6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C7C8-42FA-AC35-8D5A3639DA6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C7C8-42FA-AC35-8D5A3639DA6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C7C8-42FA-AC35-8D5A3639DA6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C7C8-42FA-AC35-8D5A3639DA6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C7C8-42FA-AC35-8D5A3639DA6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7C8-42FA-AC35-8D5A3639DA68}"/>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100.68399818312983</c:v>
                </c:pt>
                <c:pt idx="2">
                  <c:v>101.82087797579287</c:v>
                </c:pt>
                <c:pt idx="3">
                  <c:v>101.1395516605659</c:v>
                </c:pt>
                <c:pt idx="4">
                  <c:v>102.10676784139791</c:v>
                </c:pt>
                <c:pt idx="5">
                  <c:v>102.71194592139365</c:v>
                </c:pt>
                <c:pt idx="6">
                  <c:v>104.25628556924144</c:v>
                </c:pt>
                <c:pt idx="7">
                  <c:v>103.64977155529431</c:v>
                </c:pt>
                <c:pt idx="8">
                  <c:v>104.18948887167019</c:v>
                </c:pt>
                <c:pt idx="9">
                  <c:v>104.66641729232906</c:v>
                </c:pt>
                <c:pt idx="10">
                  <c:v>107.00563764127502</c:v>
                </c:pt>
                <c:pt idx="11">
                  <c:v>106.49263900392765</c:v>
                </c:pt>
                <c:pt idx="12">
                  <c:v>107.1098404894862</c:v>
                </c:pt>
                <c:pt idx="13">
                  <c:v>108.11446282095814</c:v>
                </c:pt>
                <c:pt idx="14">
                  <c:v>109.64410719534025</c:v>
                </c:pt>
                <c:pt idx="15">
                  <c:v>109.66147433670879</c:v>
                </c:pt>
                <c:pt idx="16">
                  <c:v>110.60330777246372</c:v>
                </c:pt>
                <c:pt idx="17">
                  <c:v>110.93862719427152</c:v>
                </c:pt>
                <c:pt idx="18">
                  <c:v>112.62323990701898</c:v>
                </c:pt>
                <c:pt idx="19">
                  <c:v>112.50033398348786</c:v>
                </c:pt>
                <c:pt idx="20">
                  <c:v>112.51235738905068</c:v>
                </c:pt>
                <c:pt idx="21">
                  <c:v>112.76618483982152</c:v>
                </c:pt>
                <c:pt idx="22">
                  <c:v>114.36396184572635</c:v>
                </c:pt>
                <c:pt idx="23">
                  <c:v>113.79351804846769</c:v>
                </c:pt>
                <c:pt idx="24">
                  <c:v>114.1729232906725</c:v>
                </c:pt>
              </c:numCache>
            </c:numRef>
          </c:val>
          <c:smooth val="0"/>
          <c:extLst>
            <c:ext xmlns:c16="http://schemas.microsoft.com/office/drawing/2014/chart" uri="{C3380CC4-5D6E-409C-BE32-E72D297353CC}">
              <c16:uniqueId val="{00000000-97F6-4B0F-B8FD-4EADD03E89A3}"/>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102.74320241691844</c:v>
                </c:pt>
                <c:pt idx="2">
                  <c:v>104.84592145015105</c:v>
                </c:pt>
                <c:pt idx="3">
                  <c:v>101.9214501510574</c:v>
                </c:pt>
                <c:pt idx="4">
                  <c:v>100.65256797583082</c:v>
                </c:pt>
                <c:pt idx="5">
                  <c:v>103.19033232628398</c:v>
                </c:pt>
                <c:pt idx="6">
                  <c:v>105.93353474320242</c:v>
                </c:pt>
                <c:pt idx="7">
                  <c:v>105.2084592145015</c:v>
                </c:pt>
                <c:pt idx="8">
                  <c:v>104.85800604229607</c:v>
                </c:pt>
                <c:pt idx="9">
                  <c:v>107.25075528700907</c:v>
                </c:pt>
                <c:pt idx="10">
                  <c:v>110.51359516616314</c:v>
                </c:pt>
                <c:pt idx="11">
                  <c:v>109.69184290030212</c:v>
                </c:pt>
                <c:pt idx="12">
                  <c:v>109.53474320241692</c:v>
                </c:pt>
                <c:pt idx="13">
                  <c:v>112.62839879154079</c:v>
                </c:pt>
                <c:pt idx="14">
                  <c:v>115.57703927492446</c:v>
                </c:pt>
                <c:pt idx="15">
                  <c:v>115.91540785498489</c:v>
                </c:pt>
                <c:pt idx="16">
                  <c:v>116.68882175226587</c:v>
                </c:pt>
                <c:pt idx="17">
                  <c:v>120</c:v>
                </c:pt>
                <c:pt idx="18">
                  <c:v>122.42900302114803</c:v>
                </c:pt>
                <c:pt idx="19">
                  <c:v>121.49848942598187</c:v>
                </c:pt>
                <c:pt idx="20">
                  <c:v>122.13897280966768</c:v>
                </c:pt>
                <c:pt idx="21">
                  <c:v>124.42296072507553</c:v>
                </c:pt>
                <c:pt idx="22">
                  <c:v>124.82175226586104</c:v>
                </c:pt>
                <c:pt idx="23">
                  <c:v>123.50453172205438</c:v>
                </c:pt>
                <c:pt idx="24">
                  <c:v>119.49244712990937</c:v>
                </c:pt>
              </c:numCache>
            </c:numRef>
          </c:val>
          <c:smooth val="0"/>
          <c:extLst>
            <c:ext xmlns:c16="http://schemas.microsoft.com/office/drawing/2014/chart" uri="{C3380CC4-5D6E-409C-BE32-E72D297353CC}">
              <c16:uniqueId val="{00000001-97F6-4B0F-B8FD-4EADD03E89A3}"/>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101.80708567805341</c:v>
                </c:pt>
                <c:pt idx="2">
                  <c:v>101.94182452246969</c:v>
                </c:pt>
                <c:pt idx="3">
                  <c:v>100.93524609653642</c:v>
                </c:pt>
                <c:pt idx="4">
                  <c:v>96.346199572006014</c:v>
                </c:pt>
                <c:pt idx="5">
                  <c:v>98.359356423872555</c:v>
                </c:pt>
                <c:pt idx="6">
                  <c:v>96.583974003328848</c:v>
                </c:pt>
                <c:pt idx="7">
                  <c:v>96.901006578425935</c:v>
                </c:pt>
                <c:pt idx="8">
                  <c:v>95.189030672901637</c:v>
                </c:pt>
                <c:pt idx="9">
                  <c:v>96.116350955060639</c:v>
                </c:pt>
                <c:pt idx="10">
                  <c:v>94.539113893952603</c:v>
                </c:pt>
                <c:pt idx="11">
                  <c:v>94.784814139652852</c:v>
                </c:pt>
                <c:pt idx="12">
                  <c:v>95.133549972259644</c:v>
                </c:pt>
                <c:pt idx="13">
                  <c:v>95.767615122453833</c:v>
                </c:pt>
                <c:pt idx="14">
                  <c:v>94.420226678291201</c:v>
                </c:pt>
                <c:pt idx="15">
                  <c:v>94.808591582785127</c:v>
                </c:pt>
                <c:pt idx="16">
                  <c:v>95.070143457240235</c:v>
                </c:pt>
                <c:pt idx="17">
                  <c:v>95.593247206150437</c:v>
                </c:pt>
                <c:pt idx="18">
                  <c:v>93.62764524054846</c:v>
                </c:pt>
                <c:pt idx="19">
                  <c:v>93.794087342474441</c:v>
                </c:pt>
                <c:pt idx="20">
                  <c:v>93.976381073155267</c:v>
                </c:pt>
                <c:pt idx="21">
                  <c:v>95.395101846714752</c:v>
                </c:pt>
                <c:pt idx="22">
                  <c:v>92.541808670840936</c:v>
                </c:pt>
                <c:pt idx="23">
                  <c:v>92.732028215899192</c:v>
                </c:pt>
                <c:pt idx="24">
                  <c:v>89.022747087263227</c:v>
                </c:pt>
              </c:numCache>
            </c:numRef>
          </c:val>
          <c:smooth val="0"/>
          <c:extLst>
            <c:ext xmlns:c16="http://schemas.microsoft.com/office/drawing/2014/chart" uri="{C3380CC4-5D6E-409C-BE32-E72D297353CC}">
              <c16:uniqueId val="{00000002-97F6-4B0F-B8FD-4EADD03E89A3}"/>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97F6-4B0F-B8FD-4EADD03E89A3}"/>
                </c:ext>
              </c:extLst>
            </c:dLbl>
            <c:dLbl>
              <c:idx val="1"/>
              <c:delete val="1"/>
              <c:extLst>
                <c:ext xmlns:c15="http://schemas.microsoft.com/office/drawing/2012/chart" uri="{CE6537A1-D6FC-4f65-9D91-7224C49458BB}"/>
                <c:ext xmlns:c16="http://schemas.microsoft.com/office/drawing/2014/chart" uri="{C3380CC4-5D6E-409C-BE32-E72D297353CC}">
                  <c16:uniqueId val="{00000004-97F6-4B0F-B8FD-4EADD03E89A3}"/>
                </c:ext>
              </c:extLst>
            </c:dLbl>
            <c:dLbl>
              <c:idx val="2"/>
              <c:delete val="1"/>
              <c:extLst>
                <c:ext xmlns:c15="http://schemas.microsoft.com/office/drawing/2012/chart" uri="{CE6537A1-D6FC-4f65-9D91-7224C49458BB}"/>
                <c:ext xmlns:c16="http://schemas.microsoft.com/office/drawing/2014/chart" uri="{C3380CC4-5D6E-409C-BE32-E72D297353CC}">
                  <c16:uniqueId val="{00000005-97F6-4B0F-B8FD-4EADD03E89A3}"/>
                </c:ext>
              </c:extLst>
            </c:dLbl>
            <c:dLbl>
              <c:idx val="3"/>
              <c:delete val="1"/>
              <c:extLst>
                <c:ext xmlns:c15="http://schemas.microsoft.com/office/drawing/2012/chart" uri="{CE6537A1-D6FC-4f65-9D91-7224C49458BB}"/>
                <c:ext xmlns:c16="http://schemas.microsoft.com/office/drawing/2014/chart" uri="{C3380CC4-5D6E-409C-BE32-E72D297353CC}">
                  <c16:uniqueId val="{00000006-97F6-4B0F-B8FD-4EADD03E89A3}"/>
                </c:ext>
              </c:extLst>
            </c:dLbl>
            <c:dLbl>
              <c:idx val="4"/>
              <c:delete val="1"/>
              <c:extLst>
                <c:ext xmlns:c15="http://schemas.microsoft.com/office/drawing/2012/chart" uri="{CE6537A1-D6FC-4f65-9D91-7224C49458BB}"/>
                <c:ext xmlns:c16="http://schemas.microsoft.com/office/drawing/2014/chart" uri="{C3380CC4-5D6E-409C-BE32-E72D297353CC}">
                  <c16:uniqueId val="{00000007-97F6-4B0F-B8FD-4EADD03E89A3}"/>
                </c:ext>
              </c:extLst>
            </c:dLbl>
            <c:dLbl>
              <c:idx val="5"/>
              <c:delete val="1"/>
              <c:extLst>
                <c:ext xmlns:c15="http://schemas.microsoft.com/office/drawing/2012/chart" uri="{CE6537A1-D6FC-4f65-9D91-7224C49458BB}"/>
                <c:ext xmlns:c16="http://schemas.microsoft.com/office/drawing/2014/chart" uri="{C3380CC4-5D6E-409C-BE32-E72D297353CC}">
                  <c16:uniqueId val="{00000008-97F6-4B0F-B8FD-4EADD03E89A3}"/>
                </c:ext>
              </c:extLst>
            </c:dLbl>
            <c:dLbl>
              <c:idx val="6"/>
              <c:delete val="1"/>
              <c:extLst>
                <c:ext xmlns:c15="http://schemas.microsoft.com/office/drawing/2012/chart" uri="{CE6537A1-D6FC-4f65-9D91-7224C49458BB}"/>
                <c:ext xmlns:c16="http://schemas.microsoft.com/office/drawing/2014/chart" uri="{C3380CC4-5D6E-409C-BE32-E72D297353CC}">
                  <c16:uniqueId val="{00000009-97F6-4B0F-B8FD-4EADD03E89A3}"/>
                </c:ext>
              </c:extLst>
            </c:dLbl>
            <c:dLbl>
              <c:idx val="7"/>
              <c:delete val="1"/>
              <c:extLst>
                <c:ext xmlns:c15="http://schemas.microsoft.com/office/drawing/2012/chart" uri="{CE6537A1-D6FC-4f65-9D91-7224C49458BB}"/>
                <c:ext xmlns:c16="http://schemas.microsoft.com/office/drawing/2014/chart" uri="{C3380CC4-5D6E-409C-BE32-E72D297353CC}">
                  <c16:uniqueId val="{0000000A-97F6-4B0F-B8FD-4EADD03E89A3}"/>
                </c:ext>
              </c:extLst>
            </c:dLbl>
            <c:dLbl>
              <c:idx val="8"/>
              <c:delete val="1"/>
              <c:extLst>
                <c:ext xmlns:c15="http://schemas.microsoft.com/office/drawing/2012/chart" uri="{CE6537A1-D6FC-4f65-9D91-7224C49458BB}"/>
                <c:ext xmlns:c16="http://schemas.microsoft.com/office/drawing/2014/chart" uri="{C3380CC4-5D6E-409C-BE32-E72D297353CC}">
                  <c16:uniqueId val="{0000000B-97F6-4B0F-B8FD-4EADD03E89A3}"/>
                </c:ext>
              </c:extLst>
            </c:dLbl>
            <c:dLbl>
              <c:idx val="9"/>
              <c:delete val="1"/>
              <c:extLst>
                <c:ext xmlns:c15="http://schemas.microsoft.com/office/drawing/2012/chart" uri="{CE6537A1-D6FC-4f65-9D91-7224C49458BB}"/>
                <c:ext xmlns:c16="http://schemas.microsoft.com/office/drawing/2014/chart" uri="{C3380CC4-5D6E-409C-BE32-E72D297353CC}">
                  <c16:uniqueId val="{0000000C-97F6-4B0F-B8FD-4EADD03E89A3}"/>
                </c:ext>
              </c:extLst>
            </c:dLbl>
            <c:dLbl>
              <c:idx val="10"/>
              <c:delete val="1"/>
              <c:extLst>
                <c:ext xmlns:c15="http://schemas.microsoft.com/office/drawing/2012/chart" uri="{CE6537A1-D6FC-4f65-9D91-7224C49458BB}"/>
                <c:ext xmlns:c16="http://schemas.microsoft.com/office/drawing/2014/chart" uri="{C3380CC4-5D6E-409C-BE32-E72D297353CC}">
                  <c16:uniqueId val="{0000000D-97F6-4B0F-B8FD-4EADD03E89A3}"/>
                </c:ext>
              </c:extLst>
            </c:dLbl>
            <c:dLbl>
              <c:idx val="11"/>
              <c:delete val="1"/>
              <c:extLst>
                <c:ext xmlns:c15="http://schemas.microsoft.com/office/drawing/2012/chart" uri="{CE6537A1-D6FC-4f65-9D91-7224C49458BB}"/>
                <c:ext xmlns:c16="http://schemas.microsoft.com/office/drawing/2014/chart" uri="{C3380CC4-5D6E-409C-BE32-E72D297353CC}">
                  <c16:uniqueId val="{0000000E-97F6-4B0F-B8FD-4EADD03E89A3}"/>
                </c:ext>
              </c:extLst>
            </c:dLbl>
            <c:dLbl>
              <c:idx val="12"/>
              <c:delete val="1"/>
              <c:extLst>
                <c:ext xmlns:c15="http://schemas.microsoft.com/office/drawing/2012/chart" uri="{CE6537A1-D6FC-4f65-9D91-7224C49458BB}"/>
                <c:ext xmlns:c16="http://schemas.microsoft.com/office/drawing/2014/chart" uri="{C3380CC4-5D6E-409C-BE32-E72D297353CC}">
                  <c16:uniqueId val="{0000000F-97F6-4B0F-B8FD-4EADD03E89A3}"/>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7F6-4B0F-B8FD-4EADD03E89A3}"/>
                </c:ext>
              </c:extLst>
            </c:dLbl>
            <c:dLbl>
              <c:idx val="14"/>
              <c:delete val="1"/>
              <c:extLst>
                <c:ext xmlns:c15="http://schemas.microsoft.com/office/drawing/2012/chart" uri="{CE6537A1-D6FC-4f65-9D91-7224C49458BB}"/>
                <c:ext xmlns:c16="http://schemas.microsoft.com/office/drawing/2014/chart" uri="{C3380CC4-5D6E-409C-BE32-E72D297353CC}">
                  <c16:uniqueId val="{00000011-97F6-4B0F-B8FD-4EADD03E89A3}"/>
                </c:ext>
              </c:extLst>
            </c:dLbl>
            <c:dLbl>
              <c:idx val="15"/>
              <c:delete val="1"/>
              <c:extLst>
                <c:ext xmlns:c15="http://schemas.microsoft.com/office/drawing/2012/chart" uri="{CE6537A1-D6FC-4f65-9D91-7224C49458BB}"/>
                <c:ext xmlns:c16="http://schemas.microsoft.com/office/drawing/2014/chart" uri="{C3380CC4-5D6E-409C-BE32-E72D297353CC}">
                  <c16:uniqueId val="{00000012-97F6-4B0F-B8FD-4EADD03E89A3}"/>
                </c:ext>
              </c:extLst>
            </c:dLbl>
            <c:dLbl>
              <c:idx val="16"/>
              <c:delete val="1"/>
              <c:extLst>
                <c:ext xmlns:c15="http://schemas.microsoft.com/office/drawing/2012/chart" uri="{CE6537A1-D6FC-4f65-9D91-7224C49458BB}"/>
                <c:ext xmlns:c16="http://schemas.microsoft.com/office/drawing/2014/chart" uri="{C3380CC4-5D6E-409C-BE32-E72D297353CC}">
                  <c16:uniqueId val="{00000013-97F6-4B0F-B8FD-4EADD03E89A3}"/>
                </c:ext>
              </c:extLst>
            </c:dLbl>
            <c:dLbl>
              <c:idx val="17"/>
              <c:delete val="1"/>
              <c:extLst>
                <c:ext xmlns:c15="http://schemas.microsoft.com/office/drawing/2012/chart" uri="{CE6537A1-D6FC-4f65-9D91-7224C49458BB}"/>
                <c:ext xmlns:c16="http://schemas.microsoft.com/office/drawing/2014/chart" uri="{C3380CC4-5D6E-409C-BE32-E72D297353CC}">
                  <c16:uniqueId val="{00000014-97F6-4B0F-B8FD-4EADD03E89A3}"/>
                </c:ext>
              </c:extLst>
            </c:dLbl>
            <c:dLbl>
              <c:idx val="18"/>
              <c:delete val="1"/>
              <c:extLst>
                <c:ext xmlns:c15="http://schemas.microsoft.com/office/drawing/2012/chart" uri="{CE6537A1-D6FC-4f65-9D91-7224C49458BB}"/>
                <c:ext xmlns:c16="http://schemas.microsoft.com/office/drawing/2014/chart" uri="{C3380CC4-5D6E-409C-BE32-E72D297353CC}">
                  <c16:uniqueId val="{00000015-97F6-4B0F-B8FD-4EADD03E89A3}"/>
                </c:ext>
              </c:extLst>
            </c:dLbl>
            <c:dLbl>
              <c:idx val="19"/>
              <c:delete val="1"/>
              <c:extLst>
                <c:ext xmlns:c15="http://schemas.microsoft.com/office/drawing/2012/chart" uri="{CE6537A1-D6FC-4f65-9D91-7224C49458BB}"/>
                <c:ext xmlns:c16="http://schemas.microsoft.com/office/drawing/2014/chart" uri="{C3380CC4-5D6E-409C-BE32-E72D297353CC}">
                  <c16:uniqueId val="{00000016-97F6-4B0F-B8FD-4EADD03E89A3}"/>
                </c:ext>
              </c:extLst>
            </c:dLbl>
            <c:dLbl>
              <c:idx val="20"/>
              <c:delete val="1"/>
              <c:extLst>
                <c:ext xmlns:c15="http://schemas.microsoft.com/office/drawing/2012/chart" uri="{CE6537A1-D6FC-4f65-9D91-7224C49458BB}"/>
                <c:ext xmlns:c16="http://schemas.microsoft.com/office/drawing/2014/chart" uri="{C3380CC4-5D6E-409C-BE32-E72D297353CC}">
                  <c16:uniqueId val="{00000017-97F6-4B0F-B8FD-4EADD03E89A3}"/>
                </c:ext>
              </c:extLst>
            </c:dLbl>
            <c:dLbl>
              <c:idx val="21"/>
              <c:delete val="1"/>
              <c:extLst>
                <c:ext xmlns:c15="http://schemas.microsoft.com/office/drawing/2012/chart" uri="{CE6537A1-D6FC-4f65-9D91-7224C49458BB}"/>
                <c:ext xmlns:c16="http://schemas.microsoft.com/office/drawing/2014/chart" uri="{C3380CC4-5D6E-409C-BE32-E72D297353CC}">
                  <c16:uniqueId val="{00000018-97F6-4B0F-B8FD-4EADD03E89A3}"/>
                </c:ext>
              </c:extLst>
            </c:dLbl>
            <c:dLbl>
              <c:idx val="22"/>
              <c:delete val="1"/>
              <c:extLst>
                <c:ext xmlns:c15="http://schemas.microsoft.com/office/drawing/2012/chart" uri="{CE6537A1-D6FC-4f65-9D91-7224C49458BB}"/>
                <c:ext xmlns:c16="http://schemas.microsoft.com/office/drawing/2014/chart" uri="{C3380CC4-5D6E-409C-BE32-E72D297353CC}">
                  <c16:uniqueId val="{00000019-97F6-4B0F-B8FD-4EADD03E89A3}"/>
                </c:ext>
              </c:extLst>
            </c:dLbl>
            <c:dLbl>
              <c:idx val="23"/>
              <c:delete val="1"/>
              <c:extLst>
                <c:ext xmlns:c15="http://schemas.microsoft.com/office/drawing/2012/chart" uri="{CE6537A1-D6FC-4f65-9D91-7224C49458BB}"/>
                <c:ext xmlns:c16="http://schemas.microsoft.com/office/drawing/2014/chart" uri="{C3380CC4-5D6E-409C-BE32-E72D297353CC}">
                  <c16:uniqueId val="{0000001A-97F6-4B0F-B8FD-4EADD03E89A3}"/>
                </c:ext>
              </c:extLst>
            </c:dLbl>
            <c:dLbl>
              <c:idx val="24"/>
              <c:delete val="1"/>
              <c:extLst>
                <c:ext xmlns:c15="http://schemas.microsoft.com/office/drawing/2012/chart" uri="{CE6537A1-D6FC-4f65-9D91-7224C49458BB}"/>
                <c:ext xmlns:c16="http://schemas.microsoft.com/office/drawing/2014/chart" uri="{C3380CC4-5D6E-409C-BE32-E72D297353CC}">
                  <c16:uniqueId val="{0000001B-97F6-4B0F-B8FD-4EADD03E89A3}"/>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97F6-4B0F-B8FD-4EADD03E89A3}"/>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Schwäbisch Hall (08127)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85463</v>
      </c>
      <c r="F11" s="238">
        <v>85179</v>
      </c>
      <c r="G11" s="238">
        <v>85606</v>
      </c>
      <c r="H11" s="238">
        <v>84410</v>
      </c>
      <c r="I11" s="265">
        <v>84220</v>
      </c>
      <c r="J11" s="263">
        <v>1243</v>
      </c>
      <c r="K11" s="266">
        <v>1.4758964616480645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17.735160244784293</v>
      </c>
      <c r="E13" s="115">
        <v>15157</v>
      </c>
      <c r="F13" s="114">
        <v>14836</v>
      </c>
      <c r="G13" s="114">
        <v>15082</v>
      </c>
      <c r="H13" s="114">
        <v>15064</v>
      </c>
      <c r="I13" s="140">
        <v>15029</v>
      </c>
      <c r="J13" s="115">
        <v>128</v>
      </c>
      <c r="K13" s="116">
        <v>0.85168673897132208</v>
      </c>
    </row>
    <row r="14" spans="1:255" ht="14.1" customHeight="1" x14ac:dyDescent="0.2">
      <c r="A14" s="306" t="s">
        <v>230</v>
      </c>
      <c r="B14" s="307"/>
      <c r="C14" s="308"/>
      <c r="D14" s="113">
        <v>60.128944689514761</v>
      </c>
      <c r="E14" s="115">
        <v>51388</v>
      </c>
      <c r="F14" s="114">
        <v>51521</v>
      </c>
      <c r="G14" s="114">
        <v>51767</v>
      </c>
      <c r="H14" s="114">
        <v>50842</v>
      </c>
      <c r="I14" s="140">
        <v>50810</v>
      </c>
      <c r="J14" s="115">
        <v>578</v>
      </c>
      <c r="K14" s="116">
        <v>1.137571344223578</v>
      </c>
    </row>
    <row r="15" spans="1:255" ht="14.1" customHeight="1" x14ac:dyDescent="0.2">
      <c r="A15" s="306" t="s">
        <v>231</v>
      </c>
      <c r="B15" s="307"/>
      <c r="C15" s="308"/>
      <c r="D15" s="113">
        <v>12.679171103284462</v>
      </c>
      <c r="E15" s="115">
        <v>10836</v>
      </c>
      <c r="F15" s="114">
        <v>10750</v>
      </c>
      <c r="G15" s="114">
        <v>10690</v>
      </c>
      <c r="H15" s="114">
        <v>10528</v>
      </c>
      <c r="I15" s="140">
        <v>10481</v>
      </c>
      <c r="J15" s="115">
        <v>355</v>
      </c>
      <c r="K15" s="116">
        <v>3.3870813853639921</v>
      </c>
    </row>
    <row r="16" spans="1:255" ht="14.1" customHeight="1" x14ac:dyDescent="0.2">
      <c r="A16" s="306" t="s">
        <v>232</v>
      </c>
      <c r="B16" s="307"/>
      <c r="C16" s="308"/>
      <c r="D16" s="113">
        <v>8.5124556825760855</v>
      </c>
      <c r="E16" s="115">
        <v>7275</v>
      </c>
      <c r="F16" s="114">
        <v>7249</v>
      </c>
      <c r="G16" s="114">
        <v>7235</v>
      </c>
      <c r="H16" s="114">
        <v>7146</v>
      </c>
      <c r="I16" s="140">
        <v>7061</v>
      </c>
      <c r="J16" s="115">
        <v>214</v>
      </c>
      <c r="K16" s="116">
        <v>3.0307321909078033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0.62483179855610027</v>
      </c>
      <c r="E18" s="115">
        <v>534</v>
      </c>
      <c r="F18" s="114">
        <v>520</v>
      </c>
      <c r="G18" s="114">
        <v>562</v>
      </c>
      <c r="H18" s="114">
        <v>573</v>
      </c>
      <c r="I18" s="140">
        <v>567</v>
      </c>
      <c r="J18" s="115">
        <v>-33</v>
      </c>
      <c r="K18" s="116">
        <v>-5.8201058201058204</v>
      </c>
    </row>
    <row r="19" spans="1:255" ht="14.1" customHeight="1" x14ac:dyDescent="0.2">
      <c r="A19" s="306" t="s">
        <v>235</v>
      </c>
      <c r="B19" s="307" t="s">
        <v>236</v>
      </c>
      <c r="C19" s="308"/>
      <c r="D19" s="113">
        <v>0.49495103144050639</v>
      </c>
      <c r="E19" s="115">
        <v>423</v>
      </c>
      <c r="F19" s="114">
        <v>381</v>
      </c>
      <c r="G19" s="114">
        <v>422</v>
      </c>
      <c r="H19" s="114">
        <v>422</v>
      </c>
      <c r="I19" s="140">
        <v>410</v>
      </c>
      <c r="J19" s="115">
        <v>13</v>
      </c>
      <c r="K19" s="116">
        <v>3.1707317073170733</v>
      </c>
    </row>
    <row r="20" spans="1:255" ht="14.1" customHeight="1" x14ac:dyDescent="0.2">
      <c r="A20" s="306">
        <v>12</v>
      </c>
      <c r="B20" s="307" t="s">
        <v>237</v>
      </c>
      <c r="C20" s="308"/>
      <c r="D20" s="113">
        <v>0.47271918842072008</v>
      </c>
      <c r="E20" s="115">
        <v>404</v>
      </c>
      <c r="F20" s="114">
        <v>400</v>
      </c>
      <c r="G20" s="114">
        <v>435</v>
      </c>
      <c r="H20" s="114">
        <v>415</v>
      </c>
      <c r="I20" s="140">
        <v>391</v>
      </c>
      <c r="J20" s="115">
        <v>13</v>
      </c>
      <c r="K20" s="116">
        <v>3.3248081841432224</v>
      </c>
    </row>
    <row r="21" spans="1:255" ht="14.1" customHeight="1" x14ac:dyDescent="0.2">
      <c r="A21" s="306">
        <v>21</v>
      </c>
      <c r="B21" s="307" t="s">
        <v>238</v>
      </c>
      <c r="C21" s="308"/>
      <c r="D21" s="113">
        <v>0.45282753940301651</v>
      </c>
      <c r="E21" s="115">
        <v>387</v>
      </c>
      <c r="F21" s="114">
        <v>374</v>
      </c>
      <c r="G21" s="114">
        <v>407</v>
      </c>
      <c r="H21" s="114">
        <v>416</v>
      </c>
      <c r="I21" s="140">
        <v>418</v>
      </c>
      <c r="J21" s="115">
        <v>-31</v>
      </c>
      <c r="K21" s="116">
        <v>-7.4162679425837323</v>
      </c>
    </row>
    <row r="22" spans="1:255" ht="14.1" customHeight="1" x14ac:dyDescent="0.2">
      <c r="A22" s="306">
        <v>22</v>
      </c>
      <c r="B22" s="307" t="s">
        <v>239</v>
      </c>
      <c r="C22" s="308"/>
      <c r="D22" s="113">
        <v>2.0511800428255502</v>
      </c>
      <c r="E22" s="115">
        <v>1753</v>
      </c>
      <c r="F22" s="114">
        <v>1726</v>
      </c>
      <c r="G22" s="114">
        <v>1763</v>
      </c>
      <c r="H22" s="114">
        <v>1749</v>
      </c>
      <c r="I22" s="140">
        <v>1767</v>
      </c>
      <c r="J22" s="115">
        <v>-14</v>
      </c>
      <c r="K22" s="116">
        <v>-0.79230333899264294</v>
      </c>
    </row>
    <row r="23" spans="1:255" ht="14.1" customHeight="1" x14ac:dyDescent="0.2">
      <c r="A23" s="306">
        <v>23</v>
      </c>
      <c r="B23" s="307" t="s">
        <v>240</v>
      </c>
      <c r="C23" s="308"/>
      <c r="D23" s="113">
        <v>0.68216655160712825</v>
      </c>
      <c r="E23" s="115">
        <v>583</v>
      </c>
      <c r="F23" s="114">
        <v>594</v>
      </c>
      <c r="G23" s="114">
        <v>599</v>
      </c>
      <c r="H23" s="114">
        <v>591</v>
      </c>
      <c r="I23" s="140">
        <v>601</v>
      </c>
      <c r="J23" s="115">
        <v>-18</v>
      </c>
      <c r="K23" s="116">
        <v>-2.9950083194675541</v>
      </c>
    </row>
    <row r="24" spans="1:255" ht="14.1" customHeight="1" x14ac:dyDescent="0.2">
      <c r="A24" s="306">
        <v>24</v>
      </c>
      <c r="B24" s="307" t="s">
        <v>241</v>
      </c>
      <c r="C24" s="308"/>
      <c r="D24" s="113">
        <v>5.1472567075810582</v>
      </c>
      <c r="E24" s="115">
        <v>4399</v>
      </c>
      <c r="F24" s="114">
        <v>4413</v>
      </c>
      <c r="G24" s="114">
        <v>4564</v>
      </c>
      <c r="H24" s="114">
        <v>4599</v>
      </c>
      <c r="I24" s="140">
        <v>4625</v>
      </c>
      <c r="J24" s="115">
        <v>-226</v>
      </c>
      <c r="K24" s="116">
        <v>-4.8864864864864863</v>
      </c>
    </row>
    <row r="25" spans="1:255" ht="14.1" customHeight="1" x14ac:dyDescent="0.2">
      <c r="A25" s="306">
        <v>25</v>
      </c>
      <c r="B25" s="307" t="s">
        <v>242</v>
      </c>
      <c r="C25" s="308"/>
      <c r="D25" s="113">
        <v>8.6563776137041764</v>
      </c>
      <c r="E25" s="115">
        <v>7398</v>
      </c>
      <c r="F25" s="114">
        <v>7423</v>
      </c>
      <c r="G25" s="114">
        <v>7478</v>
      </c>
      <c r="H25" s="114">
        <v>7350</v>
      </c>
      <c r="I25" s="140">
        <v>7336</v>
      </c>
      <c r="J25" s="115">
        <v>62</v>
      </c>
      <c r="K25" s="116">
        <v>0.84514721919302072</v>
      </c>
    </row>
    <row r="26" spans="1:255" ht="14.1" customHeight="1" x14ac:dyDescent="0.2">
      <c r="A26" s="306">
        <v>26</v>
      </c>
      <c r="B26" s="307" t="s">
        <v>243</v>
      </c>
      <c r="C26" s="308"/>
      <c r="D26" s="113">
        <v>4.4440284099551857</v>
      </c>
      <c r="E26" s="115">
        <v>3798</v>
      </c>
      <c r="F26" s="114">
        <v>3792</v>
      </c>
      <c r="G26" s="114">
        <v>3763</v>
      </c>
      <c r="H26" s="114">
        <v>3690</v>
      </c>
      <c r="I26" s="140">
        <v>3744</v>
      </c>
      <c r="J26" s="115">
        <v>54</v>
      </c>
      <c r="K26" s="116">
        <v>1.4423076923076923</v>
      </c>
    </row>
    <row r="27" spans="1:255" ht="14.1" customHeight="1" x14ac:dyDescent="0.2">
      <c r="A27" s="306">
        <v>27</v>
      </c>
      <c r="B27" s="307" t="s">
        <v>244</v>
      </c>
      <c r="C27" s="308"/>
      <c r="D27" s="113">
        <v>5.1250248645612722</v>
      </c>
      <c r="E27" s="115">
        <v>4380</v>
      </c>
      <c r="F27" s="114">
        <v>4360</v>
      </c>
      <c r="G27" s="114">
        <v>4350</v>
      </c>
      <c r="H27" s="114">
        <v>4280</v>
      </c>
      <c r="I27" s="140">
        <v>4245</v>
      </c>
      <c r="J27" s="115">
        <v>135</v>
      </c>
      <c r="K27" s="116">
        <v>3.1802120141342756</v>
      </c>
    </row>
    <row r="28" spans="1:255" ht="14.1" customHeight="1" x14ac:dyDescent="0.2">
      <c r="A28" s="306">
        <v>28</v>
      </c>
      <c r="B28" s="307" t="s">
        <v>245</v>
      </c>
      <c r="C28" s="308"/>
      <c r="D28" s="113">
        <v>0.3182663842832571</v>
      </c>
      <c r="E28" s="115">
        <v>272</v>
      </c>
      <c r="F28" s="114">
        <v>263</v>
      </c>
      <c r="G28" s="114">
        <v>267</v>
      </c>
      <c r="H28" s="114">
        <v>249</v>
      </c>
      <c r="I28" s="140">
        <v>252</v>
      </c>
      <c r="J28" s="115">
        <v>20</v>
      </c>
      <c r="K28" s="116">
        <v>7.9365079365079367</v>
      </c>
    </row>
    <row r="29" spans="1:255" ht="14.1" customHeight="1" x14ac:dyDescent="0.2">
      <c r="A29" s="306">
        <v>29</v>
      </c>
      <c r="B29" s="307" t="s">
        <v>246</v>
      </c>
      <c r="C29" s="308"/>
      <c r="D29" s="113">
        <v>3.9806699975427962</v>
      </c>
      <c r="E29" s="115">
        <v>3402</v>
      </c>
      <c r="F29" s="114">
        <v>3425</v>
      </c>
      <c r="G29" s="114">
        <v>3439</v>
      </c>
      <c r="H29" s="114">
        <v>3436</v>
      </c>
      <c r="I29" s="140">
        <v>3437</v>
      </c>
      <c r="J29" s="115">
        <v>-35</v>
      </c>
      <c r="K29" s="116">
        <v>-1.0183299389002036</v>
      </c>
    </row>
    <row r="30" spans="1:255" ht="14.1" customHeight="1" x14ac:dyDescent="0.2">
      <c r="A30" s="306" t="s">
        <v>247</v>
      </c>
      <c r="B30" s="307" t="s">
        <v>248</v>
      </c>
      <c r="C30" s="308"/>
      <c r="D30" s="113">
        <v>2.9240724056024243</v>
      </c>
      <c r="E30" s="115">
        <v>2499</v>
      </c>
      <c r="F30" s="114">
        <v>2503</v>
      </c>
      <c r="G30" s="114">
        <v>2520</v>
      </c>
      <c r="H30" s="114">
        <v>2534</v>
      </c>
      <c r="I30" s="140">
        <v>2545</v>
      </c>
      <c r="J30" s="115">
        <v>-46</v>
      </c>
      <c r="K30" s="116">
        <v>-1.8074656188605107</v>
      </c>
    </row>
    <row r="31" spans="1:255" ht="14.1" customHeight="1" x14ac:dyDescent="0.2">
      <c r="A31" s="306" t="s">
        <v>249</v>
      </c>
      <c r="B31" s="307" t="s">
        <v>250</v>
      </c>
      <c r="C31" s="308"/>
      <c r="D31" s="113">
        <v>1.0051133238945509</v>
      </c>
      <c r="E31" s="115">
        <v>859</v>
      </c>
      <c r="F31" s="114">
        <v>875</v>
      </c>
      <c r="G31" s="114">
        <v>871</v>
      </c>
      <c r="H31" s="114">
        <v>854</v>
      </c>
      <c r="I31" s="140">
        <v>845</v>
      </c>
      <c r="J31" s="115">
        <v>14</v>
      </c>
      <c r="K31" s="116">
        <v>1.6568047337278107</v>
      </c>
    </row>
    <row r="32" spans="1:255" ht="14.1" customHeight="1" x14ac:dyDescent="0.2">
      <c r="A32" s="306">
        <v>31</v>
      </c>
      <c r="B32" s="307" t="s">
        <v>251</v>
      </c>
      <c r="C32" s="308"/>
      <c r="D32" s="113">
        <v>1.296467477153856</v>
      </c>
      <c r="E32" s="115">
        <v>1108</v>
      </c>
      <c r="F32" s="114">
        <v>1104</v>
      </c>
      <c r="G32" s="114">
        <v>1094</v>
      </c>
      <c r="H32" s="114">
        <v>1073</v>
      </c>
      <c r="I32" s="140">
        <v>1052</v>
      </c>
      <c r="J32" s="115">
        <v>56</v>
      </c>
      <c r="K32" s="116">
        <v>5.3231939163498101</v>
      </c>
    </row>
    <row r="33" spans="1:11" ht="14.1" customHeight="1" x14ac:dyDescent="0.2">
      <c r="A33" s="306">
        <v>32</v>
      </c>
      <c r="B33" s="307" t="s">
        <v>252</v>
      </c>
      <c r="C33" s="308"/>
      <c r="D33" s="113">
        <v>2.3659361361056832</v>
      </c>
      <c r="E33" s="115">
        <v>2022</v>
      </c>
      <c r="F33" s="114">
        <v>1962</v>
      </c>
      <c r="G33" s="114">
        <v>2009</v>
      </c>
      <c r="H33" s="114">
        <v>1989</v>
      </c>
      <c r="I33" s="140">
        <v>1965</v>
      </c>
      <c r="J33" s="115">
        <v>57</v>
      </c>
      <c r="K33" s="116">
        <v>2.9007633587786259</v>
      </c>
    </row>
    <row r="34" spans="1:11" ht="14.1" customHeight="1" x14ac:dyDescent="0.2">
      <c r="A34" s="306">
        <v>33</v>
      </c>
      <c r="B34" s="307" t="s">
        <v>253</v>
      </c>
      <c r="C34" s="308"/>
      <c r="D34" s="113">
        <v>1.7235528825339621</v>
      </c>
      <c r="E34" s="115">
        <v>1473</v>
      </c>
      <c r="F34" s="114">
        <v>1474</v>
      </c>
      <c r="G34" s="114">
        <v>1514</v>
      </c>
      <c r="H34" s="114">
        <v>1522</v>
      </c>
      <c r="I34" s="140">
        <v>1521</v>
      </c>
      <c r="J34" s="115">
        <v>-48</v>
      </c>
      <c r="K34" s="116">
        <v>-3.1558185404339252</v>
      </c>
    </row>
    <row r="35" spans="1:11" ht="14.1" customHeight="1" x14ac:dyDescent="0.2">
      <c r="A35" s="306">
        <v>34</v>
      </c>
      <c r="B35" s="307" t="s">
        <v>254</v>
      </c>
      <c r="C35" s="308"/>
      <c r="D35" s="113">
        <v>2.0582006248317986</v>
      </c>
      <c r="E35" s="115">
        <v>1759</v>
      </c>
      <c r="F35" s="114">
        <v>1725</v>
      </c>
      <c r="G35" s="114">
        <v>1752</v>
      </c>
      <c r="H35" s="114">
        <v>1730</v>
      </c>
      <c r="I35" s="140">
        <v>1721</v>
      </c>
      <c r="J35" s="115">
        <v>38</v>
      </c>
      <c r="K35" s="116">
        <v>2.2080185938407904</v>
      </c>
    </row>
    <row r="36" spans="1:11" ht="14.1" customHeight="1" x14ac:dyDescent="0.2">
      <c r="A36" s="306">
        <v>41</v>
      </c>
      <c r="B36" s="307" t="s">
        <v>255</v>
      </c>
      <c r="C36" s="308"/>
      <c r="D36" s="113">
        <v>1.0133040029018405</v>
      </c>
      <c r="E36" s="115">
        <v>866</v>
      </c>
      <c r="F36" s="114">
        <v>881</v>
      </c>
      <c r="G36" s="114">
        <v>884</v>
      </c>
      <c r="H36" s="114">
        <v>879</v>
      </c>
      <c r="I36" s="140">
        <v>902</v>
      </c>
      <c r="J36" s="115">
        <v>-36</v>
      </c>
      <c r="K36" s="116">
        <v>-3.9911308203991132</v>
      </c>
    </row>
    <row r="37" spans="1:11" ht="14.1" customHeight="1" x14ac:dyDescent="0.2">
      <c r="A37" s="306">
        <v>42</v>
      </c>
      <c r="B37" s="307" t="s">
        <v>256</v>
      </c>
      <c r="C37" s="308"/>
      <c r="D37" s="113">
        <v>9.3607760083310912E-2</v>
      </c>
      <c r="E37" s="115">
        <v>80</v>
      </c>
      <c r="F37" s="114">
        <v>81</v>
      </c>
      <c r="G37" s="114">
        <v>83</v>
      </c>
      <c r="H37" s="114">
        <v>78</v>
      </c>
      <c r="I37" s="140">
        <v>84</v>
      </c>
      <c r="J37" s="115">
        <v>-4</v>
      </c>
      <c r="K37" s="116">
        <v>-4.7619047619047619</v>
      </c>
    </row>
    <row r="38" spans="1:11" ht="14.1" customHeight="1" x14ac:dyDescent="0.2">
      <c r="A38" s="306">
        <v>43</v>
      </c>
      <c r="B38" s="307" t="s">
        <v>257</v>
      </c>
      <c r="C38" s="308"/>
      <c r="D38" s="113">
        <v>2.0137369387922259</v>
      </c>
      <c r="E38" s="115">
        <v>1721</v>
      </c>
      <c r="F38" s="114">
        <v>1701</v>
      </c>
      <c r="G38" s="114">
        <v>1696</v>
      </c>
      <c r="H38" s="114">
        <v>1618</v>
      </c>
      <c r="I38" s="140">
        <v>1612</v>
      </c>
      <c r="J38" s="115">
        <v>109</v>
      </c>
      <c r="K38" s="116">
        <v>6.7617866004962783</v>
      </c>
    </row>
    <row r="39" spans="1:11" ht="14.1" customHeight="1" x14ac:dyDescent="0.2">
      <c r="A39" s="306">
        <v>51</v>
      </c>
      <c r="B39" s="307" t="s">
        <v>258</v>
      </c>
      <c r="C39" s="308"/>
      <c r="D39" s="113">
        <v>6.7069960099692265</v>
      </c>
      <c r="E39" s="115">
        <v>5732</v>
      </c>
      <c r="F39" s="114">
        <v>5631</v>
      </c>
      <c r="G39" s="114">
        <v>5686</v>
      </c>
      <c r="H39" s="114">
        <v>5586</v>
      </c>
      <c r="I39" s="140">
        <v>5596</v>
      </c>
      <c r="J39" s="115">
        <v>136</v>
      </c>
      <c r="K39" s="116">
        <v>2.4303073624017153</v>
      </c>
    </row>
    <row r="40" spans="1:11" ht="14.1" customHeight="1" x14ac:dyDescent="0.2">
      <c r="A40" s="306" t="s">
        <v>259</v>
      </c>
      <c r="B40" s="307" t="s">
        <v>260</v>
      </c>
      <c r="C40" s="308"/>
      <c r="D40" s="113">
        <v>5.8458046172027665</v>
      </c>
      <c r="E40" s="115">
        <v>4996</v>
      </c>
      <c r="F40" s="114">
        <v>4905</v>
      </c>
      <c r="G40" s="114">
        <v>4961</v>
      </c>
      <c r="H40" s="114">
        <v>4868</v>
      </c>
      <c r="I40" s="140">
        <v>4887</v>
      </c>
      <c r="J40" s="115">
        <v>109</v>
      </c>
      <c r="K40" s="116">
        <v>2.2304072027828932</v>
      </c>
    </row>
    <row r="41" spans="1:11" ht="14.1" customHeight="1" x14ac:dyDescent="0.2">
      <c r="A41" s="306"/>
      <c r="B41" s="307" t="s">
        <v>261</v>
      </c>
      <c r="C41" s="308"/>
      <c r="D41" s="113">
        <v>5.1975708786258377</v>
      </c>
      <c r="E41" s="115">
        <v>4442</v>
      </c>
      <c r="F41" s="114">
        <v>4345</v>
      </c>
      <c r="G41" s="114">
        <v>4412</v>
      </c>
      <c r="H41" s="114">
        <v>4316</v>
      </c>
      <c r="I41" s="140">
        <v>4345</v>
      </c>
      <c r="J41" s="115">
        <v>97</v>
      </c>
      <c r="K41" s="116">
        <v>2.232451093210587</v>
      </c>
    </row>
    <row r="42" spans="1:11" ht="14.1" customHeight="1" x14ac:dyDescent="0.2">
      <c r="A42" s="306">
        <v>52</v>
      </c>
      <c r="B42" s="307" t="s">
        <v>262</v>
      </c>
      <c r="C42" s="308"/>
      <c r="D42" s="113">
        <v>3.695166329288698</v>
      </c>
      <c r="E42" s="115">
        <v>3158</v>
      </c>
      <c r="F42" s="114">
        <v>3131</v>
      </c>
      <c r="G42" s="114">
        <v>3155</v>
      </c>
      <c r="H42" s="114">
        <v>3129</v>
      </c>
      <c r="I42" s="140">
        <v>3108</v>
      </c>
      <c r="J42" s="115">
        <v>50</v>
      </c>
      <c r="K42" s="116">
        <v>1.6087516087516087</v>
      </c>
    </row>
    <row r="43" spans="1:11" ht="14.1" customHeight="1" x14ac:dyDescent="0.2">
      <c r="A43" s="306" t="s">
        <v>263</v>
      </c>
      <c r="B43" s="307" t="s">
        <v>264</v>
      </c>
      <c r="C43" s="308"/>
      <c r="D43" s="113">
        <v>2.7661093104618373</v>
      </c>
      <c r="E43" s="115">
        <v>2364</v>
      </c>
      <c r="F43" s="114">
        <v>2357</v>
      </c>
      <c r="G43" s="114">
        <v>2373</v>
      </c>
      <c r="H43" s="114">
        <v>2362</v>
      </c>
      <c r="I43" s="140">
        <v>2347</v>
      </c>
      <c r="J43" s="115">
        <v>17</v>
      </c>
      <c r="K43" s="116">
        <v>0.72432893054963787</v>
      </c>
    </row>
    <row r="44" spans="1:11" ht="14.1" customHeight="1" x14ac:dyDescent="0.2">
      <c r="A44" s="306">
        <v>53</v>
      </c>
      <c r="B44" s="307" t="s">
        <v>265</v>
      </c>
      <c r="C44" s="308"/>
      <c r="D44" s="113">
        <v>0.59440927652902431</v>
      </c>
      <c r="E44" s="115">
        <v>508</v>
      </c>
      <c r="F44" s="114">
        <v>506</v>
      </c>
      <c r="G44" s="114">
        <v>494</v>
      </c>
      <c r="H44" s="114">
        <v>476</v>
      </c>
      <c r="I44" s="140">
        <v>462</v>
      </c>
      <c r="J44" s="115">
        <v>46</v>
      </c>
      <c r="K44" s="116">
        <v>9.9567099567099575</v>
      </c>
    </row>
    <row r="45" spans="1:11" ht="14.1" customHeight="1" x14ac:dyDescent="0.2">
      <c r="A45" s="306" t="s">
        <v>266</v>
      </c>
      <c r="B45" s="307" t="s">
        <v>267</v>
      </c>
      <c r="C45" s="308"/>
      <c r="D45" s="113">
        <v>0.53356423247487217</v>
      </c>
      <c r="E45" s="115">
        <v>456</v>
      </c>
      <c r="F45" s="114">
        <v>456</v>
      </c>
      <c r="G45" s="114">
        <v>443</v>
      </c>
      <c r="H45" s="114">
        <v>428</v>
      </c>
      <c r="I45" s="140">
        <v>414</v>
      </c>
      <c r="J45" s="115">
        <v>42</v>
      </c>
      <c r="K45" s="116">
        <v>10.144927536231885</v>
      </c>
    </row>
    <row r="46" spans="1:11" ht="14.1" customHeight="1" x14ac:dyDescent="0.2">
      <c r="A46" s="306">
        <v>54</v>
      </c>
      <c r="B46" s="307" t="s">
        <v>268</v>
      </c>
      <c r="C46" s="308"/>
      <c r="D46" s="113">
        <v>2.3647660391046417</v>
      </c>
      <c r="E46" s="115">
        <v>2021</v>
      </c>
      <c r="F46" s="114">
        <v>2018</v>
      </c>
      <c r="G46" s="114">
        <v>2051</v>
      </c>
      <c r="H46" s="114">
        <v>1996</v>
      </c>
      <c r="I46" s="140">
        <v>1963</v>
      </c>
      <c r="J46" s="115">
        <v>58</v>
      </c>
      <c r="K46" s="116">
        <v>2.9546612328069282</v>
      </c>
    </row>
    <row r="47" spans="1:11" ht="14.1" customHeight="1" x14ac:dyDescent="0.2">
      <c r="A47" s="306">
        <v>61</v>
      </c>
      <c r="B47" s="307" t="s">
        <v>269</v>
      </c>
      <c r="C47" s="308"/>
      <c r="D47" s="113">
        <v>3.2364883048804747</v>
      </c>
      <c r="E47" s="115">
        <v>2766</v>
      </c>
      <c r="F47" s="114">
        <v>2759</v>
      </c>
      <c r="G47" s="114">
        <v>2780</v>
      </c>
      <c r="H47" s="114">
        <v>2714</v>
      </c>
      <c r="I47" s="140">
        <v>2690</v>
      </c>
      <c r="J47" s="115">
        <v>76</v>
      </c>
      <c r="K47" s="116">
        <v>2.8252788104089221</v>
      </c>
    </row>
    <row r="48" spans="1:11" ht="14.1" customHeight="1" x14ac:dyDescent="0.2">
      <c r="A48" s="306">
        <v>62</v>
      </c>
      <c r="B48" s="307" t="s">
        <v>270</v>
      </c>
      <c r="C48" s="308"/>
      <c r="D48" s="113">
        <v>5.4397809578414051</v>
      </c>
      <c r="E48" s="115">
        <v>4649</v>
      </c>
      <c r="F48" s="114">
        <v>4694</v>
      </c>
      <c r="G48" s="114">
        <v>4674</v>
      </c>
      <c r="H48" s="114">
        <v>4629</v>
      </c>
      <c r="I48" s="140">
        <v>4676</v>
      </c>
      <c r="J48" s="115">
        <v>-27</v>
      </c>
      <c r="K48" s="116">
        <v>-0.57741659538066725</v>
      </c>
    </row>
    <row r="49" spans="1:11" ht="14.1" customHeight="1" x14ac:dyDescent="0.2">
      <c r="A49" s="306">
        <v>63</v>
      </c>
      <c r="B49" s="307" t="s">
        <v>271</v>
      </c>
      <c r="C49" s="308"/>
      <c r="D49" s="113">
        <v>1.5024045493371401</v>
      </c>
      <c r="E49" s="115">
        <v>1284</v>
      </c>
      <c r="F49" s="114">
        <v>1269</v>
      </c>
      <c r="G49" s="114">
        <v>1285</v>
      </c>
      <c r="H49" s="114">
        <v>1309</v>
      </c>
      <c r="I49" s="140">
        <v>1242</v>
      </c>
      <c r="J49" s="115">
        <v>42</v>
      </c>
      <c r="K49" s="116">
        <v>3.3816425120772946</v>
      </c>
    </row>
    <row r="50" spans="1:11" ht="14.1" customHeight="1" x14ac:dyDescent="0.2">
      <c r="A50" s="306" t="s">
        <v>272</v>
      </c>
      <c r="B50" s="307" t="s">
        <v>273</v>
      </c>
      <c r="C50" s="308"/>
      <c r="D50" s="113">
        <v>0.43293589038531294</v>
      </c>
      <c r="E50" s="115">
        <v>370</v>
      </c>
      <c r="F50" s="114">
        <v>372</v>
      </c>
      <c r="G50" s="114">
        <v>366</v>
      </c>
      <c r="H50" s="114">
        <v>371</v>
      </c>
      <c r="I50" s="140">
        <v>366</v>
      </c>
      <c r="J50" s="115">
        <v>4</v>
      </c>
      <c r="K50" s="116">
        <v>1.0928961748633881</v>
      </c>
    </row>
    <row r="51" spans="1:11" ht="14.1" customHeight="1" x14ac:dyDescent="0.2">
      <c r="A51" s="306" t="s">
        <v>274</v>
      </c>
      <c r="B51" s="307" t="s">
        <v>275</v>
      </c>
      <c r="C51" s="308"/>
      <c r="D51" s="113">
        <v>0.88108304178416386</v>
      </c>
      <c r="E51" s="115">
        <v>753</v>
      </c>
      <c r="F51" s="114">
        <v>739</v>
      </c>
      <c r="G51" s="114">
        <v>757</v>
      </c>
      <c r="H51" s="114">
        <v>781</v>
      </c>
      <c r="I51" s="140">
        <v>721</v>
      </c>
      <c r="J51" s="115">
        <v>32</v>
      </c>
      <c r="K51" s="116">
        <v>4.438280166435506</v>
      </c>
    </row>
    <row r="52" spans="1:11" ht="14.1" customHeight="1" x14ac:dyDescent="0.2">
      <c r="A52" s="306">
        <v>71</v>
      </c>
      <c r="B52" s="307" t="s">
        <v>276</v>
      </c>
      <c r="C52" s="308"/>
      <c r="D52" s="113">
        <v>11.41897663316289</v>
      </c>
      <c r="E52" s="115">
        <v>9759</v>
      </c>
      <c r="F52" s="114">
        <v>9747</v>
      </c>
      <c r="G52" s="114">
        <v>9773</v>
      </c>
      <c r="H52" s="114">
        <v>9661</v>
      </c>
      <c r="I52" s="140">
        <v>9622</v>
      </c>
      <c r="J52" s="115">
        <v>137</v>
      </c>
      <c r="K52" s="116">
        <v>1.4238204115568489</v>
      </c>
    </row>
    <row r="53" spans="1:11" ht="14.1" customHeight="1" x14ac:dyDescent="0.2">
      <c r="A53" s="306" t="s">
        <v>277</v>
      </c>
      <c r="B53" s="307" t="s">
        <v>278</v>
      </c>
      <c r="C53" s="308"/>
      <c r="D53" s="113">
        <v>4.6546458701426348</v>
      </c>
      <c r="E53" s="115">
        <v>3978</v>
      </c>
      <c r="F53" s="114">
        <v>3983</v>
      </c>
      <c r="G53" s="114">
        <v>3982</v>
      </c>
      <c r="H53" s="114">
        <v>3903</v>
      </c>
      <c r="I53" s="140">
        <v>3911</v>
      </c>
      <c r="J53" s="115">
        <v>67</v>
      </c>
      <c r="K53" s="116">
        <v>1.7131168499105087</v>
      </c>
    </row>
    <row r="54" spans="1:11" ht="14.1" customHeight="1" x14ac:dyDescent="0.2">
      <c r="A54" s="306" t="s">
        <v>279</v>
      </c>
      <c r="B54" s="307" t="s">
        <v>280</v>
      </c>
      <c r="C54" s="308"/>
      <c r="D54" s="113">
        <v>5.7650679241309106</v>
      </c>
      <c r="E54" s="115">
        <v>4927</v>
      </c>
      <c r="F54" s="114">
        <v>4915</v>
      </c>
      <c r="G54" s="114">
        <v>4926</v>
      </c>
      <c r="H54" s="114">
        <v>4926</v>
      </c>
      <c r="I54" s="140">
        <v>4888</v>
      </c>
      <c r="J54" s="115">
        <v>39</v>
      </c>
      <c r="K54" s="116">
        <v>0.7978723404255319</v>
      </c>
    </row>
    <row r="55" spans="1:11" ht="14.1" customHeight="1" x14ac:dyDescent="0.2">
      <c r="A55" s="306">
        <v>72</v>
      </c>
      <c r="B55" s="307" t="s">
        <v>281</v>
      </c>
      <c r="C55" s="308"/>
      <c r="D55" s="113">
        <v>4.6019915050957723</v>
      </c>
      <c r="E55" s="115">
        <v>3933</v>
      </c>
      <c r="F55" s="114">
        <v>3964</v>
      </c>
      <c r="G55" s="114">
        <v>3951</v>
      </c>
      <c r="H55" s="114">
        <v>3865</v>
      </c>
      <c r="I55" s="140">
        <v>3866</v>
      </c>
      <c r="J55" s="115">
        <v>67</v>
      </c>
      <c r="K55" s="116">
        <v>1.7330574236937404</v>
      </c>
    </row>
    <row r="56" spans="1:11" ht="14.1" customHeight="1" x14ac:dyDescent="0.2">
      <c r="A56" s="306" t="s">
        <v>282</v>
      </c>
      <c r="B56" s="307" t="s">
        <v>283</v>
      </c>
      <c r="C56" s="308"/>
      <c r="D56" s="113">
        <v>2.9755566736482453</v>
      </c>
      <c r="E56" s="115">
        <v>2543</v>
      </c>
      <c r="F56" s="114">
        <v>2576</v>
      </c>
      <c r="G56" s="114">
        <v>2579</v>
      </c>
      <c r="H56" s="114">
        <v>2514</v>
      </c>
      <c r="I56" s="140">
        <v>2516</v>
      </c>
      <c r="J56" s="115">
        <v>27</v>
      </c>
      <c r="K56" s="116">
        <v>1.0731319554848966</v>
      </c>
    </row>
    <row r="57" spans="1:11" ht="14.1" customHeight="1" x14ac:dyDescent="0.2">
      <c r="A57" s="306" t="s">
        <v>284</v>
      </c>
      <c r="B57" s="307" t="s">
        <v>285</v>
      </c>
      <c r="C57" s="308"/>
      <c r="D57" s="113">
        <v>1.2227513660882487</v>
      </c>
      <c r="E57" s="115">
        <v>1045</v>
      </c>
      <c r="F57" s="114">
        <v>1038</v>
      </c>
      <c r="G57" s="114">
        <v>1020</v>
      </c>
      <c r="H57" s="114">
        <v>1005</v>
      </c>
      <c r="I57" s="140">
        <v>1000</v>
      </c>
      <c r="J57" s="115">
        <v>45</v>
      </c>
      <c r="K57" s="116">
        <v>4.5</v>
      </c>
    </row>
    <row r="58" spans="1:11" ht="14.1" customHeight="1" x14ac:dyDescent="0.2">
      <c r="A58" s="306">
        <v>73</v>
      </c>
      <c r="B58" s="307" t="s">
        <v>286</v>
      </c>
      <c r="C58" s="308"/>
      <c r="D58" s="113">
        <v>1.7095117185214654</v>
      </c>
      <c r="E58" s="115">
        <v>1461</v>
      </c>
      <c r="F58" s="114">
        <v>1434</v>
      </c>
      <c r="G58" s="114">
        <v>1438</v>
      </c>
      <c r="H58" s="114">
        <v>1416</v>
      </c>
      <c r="I58" s="140">
        <v>1438</v>
      </c>
      <c r="J58" s="115">
        <v>23</v>
      </c>
      <c r="K58" s="116">
        <v>1.5994436717663421</v>
      </c>
    </row>
    <row r="59" spans="1:11" ht="14.1" customHeight="1" x14ac:dyDescent="0.2">
      <c r="A59" s="306" t="s">
        <v>287</v>
      </c>
      <c r="B59" s="307" t="s">
        <v>288</v>
      </c>
      <c r="C59" s="308"/>
      <c r="D59" s="113">
        <v>1.3502919392017598</v>
      </c>
      <c r="E59" s="115">
        <v>1154</v>
      </c>
      <c r="F59" s="114">
        <v>1136</v>
      </c>
      <c r="G59" s="114">
        <v>1131</v>
      </c>
      <c r="H59" s="114">
        <v>1118</v>
      </c>
      <c r="I59" s="140">
        <v>1137</v>
      </c>
      <c r="J59" s="115">
        <v>17</v>
      </c>
      <c r="K59" s="116">
        <v>1.4951627088830255</v>
      </c>
    </row>
    <row r="60" spans="1:11" ht="14.1" customHeight="1" x14ac:dyDescent="0.2">
      <c r="A60" s="306">
        <v>81</v>
      </c>
      <c r="B60" s="307" t="s">
        <v>289</v>
      </c>
      <c r="C60" s="308"/>
      <c r="D60" s="113">
        <v>5.6410376420205237</v>
      </c>
      <c r="E60" s="115">
        <v>4821</v>
      </c>
      <c r="F60" s="114">
        <v>4824</v>
      </c>
      <c r="G60" s="114">
        <v>4756</v>
      </c>
      <c r="H60" s="114">
        <v>4720</v>
      </c>
      <c r="I60" s="140">
        <v>4709</v>
      </c>
      <c r="J60" s="115">
        <v>112</v>
      </c>
      <c r="K60" s="116">
        <v>2.3784242939052875</v>
      </c>
    </row>
    <row r="61" spans="1:11" ht="14.1" customHeight="1" x14ac:dyDescent="0.2">
      <c r="A61" s="306" t="s">
        <v>290</v>
      </c>
      <c r="B61" s="307" t="s">
        <v>291</v>
      </c>
      <c r="C61" s="308"/>
      <c r="D61" s="113">
        <v>1.6147338614371132</v>
      </c>
      <c r="E61" s="115">
        <v>1380</v>
      </c>
      <c r="F61" s="114">
        <v>1375</v>
      </c>
      <c r="G61" s="114">
        <v>1379</v>
      </c>
      <c r="H61" s="114">
        <v>1336</v>
      </c>
      <c r="I61" s="140">
        <v>1347</v>
      </c>
      <c r="J61" s="115">
        <v>33</v>
      </c>
      <c r="K61" s="116">
        <v>2.4498886414253898</v>
      </c>
    </row>
    <row r="62" spans="1:11" ht="14.1" customHeight="1" x14ac:dyDescent="0.2">
      <c r="A62" s="306" t="s">
        <v>292</v>
      </c>
      <c r="B62" s="307" t="s">
        <v>293</v>
      </c>
      <c r="C62" s="308"/>
      <c r="D62" s="113">
        <v>2.4852860302119044</v>
      </c>
      <c r="E62" s="115">
        <v>2124</v>
      </c>
      <c r="F62" s="114">
        <v>2135</v>
      </c>
      <c r="G62" s="114">
        <v>2074</v>
      </c>
      <c r="H62" s="114">
        <v>2074</v>
      </c>
      <c r="I62" s="140">
        <v>2063</v>
      </c>
      <c r="J62" s="115">
        <v>61</v>
      </c>
      <c r="K62" s="116">
        <v>2.956858943286476</v>
      </c>
    </row>
    <row r="63" spans="1:11" ht="14.1" customHeight="1" x14ac:dyDescent="0.2">
      <c r="A63" s="306"/>
      <c r="B63" s="307" t="s">
        <v>294</v>
      </c>
      <c r="C63" s="308"/>
      <c r="D63" s="113">
        <v>2.2196740109755098</v>
      </c>
      <c r="E63" s="115">
        <v>1897</v>
      </c>
      <c r="F63" s="114">
        <v>1912</v>
      </c>
      <c r="G63" s="114">
        <v>1876</v>
      </c>
      <c r="H63" s="114">
        <v>1865</v>
      </c>
      <c r="I63" s="140">
        <v>1856</v>
      </c>
      <c r="J63" s="115">
        <v>41</v>
      </c>
      <c r="K63" s="116">
        <v>2.209051724137931</v>
      </c>
    </row>
    <row r="64" spans="1:11" ht="14.1" customHeight="1" x14ac:dyDescent="0.2">
      <c r="A64" s="306" t="s">
        <v>295</v>
      </c>
      <c r="B64" s="307" t="s">
        <v>296</v>
      </c>
      <c r="C64" s="308"/>
      <c r="D64" s="113">
        <v>0.50548190444987895</v>
      </c>
      <c r="E64" s="115">
        <v>432</v>
      </c>
      <c r="F64" s="114">
        <v>418</v>
      </c>
      <c r="G64" s="114">
        <v>417</v>
      </c>
      <c r="H64" s="114">
        <v>419</v>
      </c>
      <c r="I64" s="140">
        <v>410</v>
      </c>
      <c r="J64" s="115">
        <v>22</v>
      </c>
      <c r="K64" s="116">
        <v>5.3658536585365857</v>
      </c>
    </row>
    <row r="65" spans="1:11" ht="14.1" customHeight="1" x14ac:dyDescent="0.2">
      <c r="A65" s="306" t="s">
        <v>297</v>
      </c>
      <c r="B65" s="307" t="s">
        <v>298</v>
      </c>
      <c r="C65" s="308"/>
      <c r="D65" s="113">
        <v>0.52186326246445836</v>
      </c>
      <c r="E65" s="115">
        <v>446</v>
      </c>
      <c r="F65" s="114">
        <v>447</v>
      </c>
      <c r="G65" s="114">
        <v>437</v>
      </c>
      <c r="H65" s="114">
        <v>439</v>
      </c>
      <c r="I65" s="140">
        <v>434</v>
      </c>
      <c r="J65" s="115">
        <v>12</v>
      </c>
      <c r="K65" s="116">
        <v>2.7649769585253456</v>
      </c>
    </row>
    <row r="66" spans="1:11" ht="14.1" customHeight="1" x14ac:dyDescent="0.2">
      <c r="A66" s="306">
        <v>82</v>
      </c>
      <c r="B66" s="307" t="s">
        <v>299</v>
      </c>
      <c r="C66" s="308"/>
      <c r="D66" s="113">
        <v>2.1178755718849094</v>
      </c>
      <c r="E66" s="115">
        <v>1810</v>
      </c>
      <c r="F66" s="114">
        <v>1801</v>
      </c>
      <c r="G66" s="114">
        <v>1787</v>
      </c>
      <c r="H66" s="114">
        <v>1696</v>
      </c>
      <c r="I66" s="140">
        <v>1673</v>
      </c>
      <c r="J66" s="115">
        <v>137</v>
      </c>
      <c r="K66" s="116">
        <v>8.1888822474596541</v>
      </c>
    </row>
    <row r="67" spans="1:11" ht="14.1" customHeight="1" x14ac:dyDescent="0.2">
      <c r="A67" s="306" t="s">
        <v>300</v>
      </c>
      <c r="B67" s="307" t="s">
        <v>301</v>
      </c>
      <c r="C67" s="308"/>
      <c r="D67" s="113">
        <v>1.4637913483027742</v>
      </c>
      <c r="E67" s="115">
        <v>1251</v>
      </c>
      <c r="F67" s="114">
        <v>1239</v>
      </c>
      <c r="G67" s="114">
        <v>1229</v>
      </c>
      <c r="H67" s="114">
        <v>1163</v>
      </c>
      <c r="I67" s="140">
        <v>1145</v>
      </c>
      <c r="J67" s="115">
        <v>106</v>
      </c>
      <c r="K67" s="116">
        <v>9.2576419213973793</v>
      </c>
    </row>
    <row r="68" spans="1:11" ht="14.1" customHeight="1" x14ac:dyDescent="0.2">
      <c r="A68" s="306" t="s">
        <v>302</v>
      </c>
      <c r="B68" s="307" t="s">
        <v>303</v>
      </c>
      <c r="C68" s="308"/>
      <c r="D68" s="113">
        <v>0.32060657828533984</v>
      </c>
      <c r="E68" s="115">
        <v>274</v>
      </c>
      <c r="F68" s="114">
        <v>286</v>
      </c>
      <c r="G68" s="114">
        <v>281</v>
      </c>
      <c r="H68" s="114">
        <v>270</v>
      </c>
      <c r="I68" s="140">
        <v>272</v>
      </c>
      <c r="J68" s="115">
        <v>2</v>
      </c>
      <c r="K68" s="116">
        <v>0.73529411764705888</v>
      </c>
    </row>
    <row r="69" spans="1:11" ht="14.1" customHeight="1" x14ac:dyDescent="0.2">
      <c r="A69" s="306">
        <v>83</v>
      </c>
      <c r="B69" s="307" t="s">
        <v>304</v>
      </c>
      <c r="C69" s="308"/>
      <c r="D69" s="113">
        <v>5.2818178627008177</v>
      </c>
      <c r="E69" s="115">
        <v>4514</v>
      </c>
      <c r="F69" s="114">
        <v>4470</v>
      </c>
      <c r="G69" s="114">
        <v>4423</v>
      </c>
      <c r="H69" s="114">
        <v>4268</v>
      </c>
      <c r="I69" s="140">
        <v>4249</v>
      </c>
      <c r="J69" s="115">
        <v>265</v>
      </c>
      <c r="K69" s="116">
        <v>6.2367615909625798</v>
      </c>
    </row>
    <row r="70" spans="1:11" ht="14.1" customHeight="1" x14ac:dyDescent="0.2">
      <c r="A70" s="306" t="s">
        <v>305</v>
      </c>
      <c r="B70" s="307" t="s">
        <v>306</v>
      </c>
      <c r="C70" s="308"/>
      <c r="D70" s="113">
        <v>4.4990229690041303</v>
      </c>
      <c r="E70" s="115">
        <v>3845</v>
      </c>
      <c r="F70" s="114">
        <v>3825</v>
      </c>
      <c r="G70" s="114">
        <v>3782</v>
      </c>
      <c r="H70" s="114">
        <v>3641</v>
      </c>
      <c r="I70" s="140">
        <v>3620</v>
      </c>
      <c r="J70" s="115">
        <v>225</v>
      </c>
      <c r="K70" s="116">
        <v>6.2154696132596685</v>
      </c>
    </row>
    <row r="71" spans="1:11" ht="14.1" customHeight="1" x14ac:dyDescent="0.2">
      <c r="A71" s="306"/>
      <c r="B71" s="307" t="s">
        <v>307</v>
      </c>
      <c r="C71" s="308"/>
      <c r="D71" s="113">
        <v>2.4712448661994078</v>
      </c>
      <c r="E71" s="115">
        <v>2112</v>
      </c>
      <c r="F71" s="114">
        <v>2098</v>
      </c>
      <c r="G71" s="114">
        <v>2065</v>
      </c>
      <c r="H71" s="114">
        <v>1983</v>
      </c>
      <c r="I71" s="140">
        <v>1965</v>
      </c>
      <c r="J71" s="115">
        <v>147</v>
      </c>
      <c r="K71" s="116">
        <v>7.4809160305343507</v>
      </c>
    </row>
    <row r="72" spans="1:11" ht="14.1" customHeight="1" x14ac:dyDescent="0.2">
      <c r="A72" s="306">
        <v>84</v>
      </c>
      <c r="B72" s="307" t="s">
        <v>308</v>
      </c>
      <c r="C72" s="308"/>
      <c r="D72" s="113">
        <v>0.8459801317529223</v>
      </c>
      <c r="E72" s="115">
        <v>723</v>
      </c>
      <c r="F72" s="114">
        <v>727</v>
      </c>
      <c r="G72" s="114">
        <v>718</v>
      </c>
      <c r="H72" s="114">
        <v>723</v>
      </c>
      <c r="I72" s="140">
        <v>718</v>
      </c>
      <c r="J72" s="115">
        <v>5</v>
      </c>
      <c r="K72" s="116">
        <v>0.69637883008356549</v>
      </c>
    </row>
    <row r="73" spans="1:11" ht="14.1" customHeight="1" x14ac:dyDescent="0.2">
      <c r="A73" s="306" t="s">
        <v>309</v>
      </c>
      <c r="B73" s="307" t="s">
        <v>310</v>
      </c>
      <c r="C73" s="308"/>
      <c r="D73" s="113">
        <v>0.29837473526555353</v>
      </c>
      <c r="E73" s="115">
        <v>255</v>
      </c>
      <c r="F73" s="114">
        <v>258</v>
      </c>
      <c r="G73" s="114">
        <v>261</v>
      </c>
      <c r="H73" s="114">
        <v>266</v>
      </c>
      <c r="I73" s="140">
        <v>263</v>
      </c>
      <c r="J73" s="115">
        <v>-8</v>
      </c>
      <c r="K73" s="116">
        <v>-3.041825095057034</v>
      </c>
    </row>
    <row r="74" spans="1:11" ht="14.1" customHeight="1" x14ac:dyDescent="0.2">
      <c r="A74" s="306" t="s">
        <v>311</v>
      </c>
      <c r="B74" s="307" t="s">
        <v>312</v>
      </c>
      <c r="C74" s="308"/>
      <c r="D74" s="113">
        <v>0.24103998221452558</v>
      </c>
      <c r="E74" s="115">
        <v>206</v>
      </c>
      <c r="F74" s="114">
        <v>208</v>
      </c>
      <c r="G74" s="114">
        <v>205</v>
      </c>
      <c r="H74" s="114">
        <v>207</v>
      </c>
      <c r="I74" s="140">
        <v>208</v>
      </c>
      <c r="J74" s="115">
        <v>-2</v>
      </c>
      <c r="K74" s="116">
        <v>-0.96153846153846156</v>
      </c>
    </row>
    <row r="75" spans="1:11" ht="14.1" customHeight="1" x14ac:dyDescent="0.2">
      <c r="A75" s="306" t="s">
        <v>313</v>
      </c>
      <c r="B75" s="307" t="s">
        <v>314</v>
      </c>
      <c r="C75" s="308"/>
      <c r="D75" s="113">
        <v>1.4041164012496636E-2</v>
      </c>
      <c r="E75" s="115">
        <v>12</v>
      </c>
      <c r="F75" s="114">
        <v>14</v>
      </c>
      <c r="G75" s="114">
        <v>14</v>
      </c>
      <c r="H75" s="114">
        <v>14</v>
      </c>
      <c r="I75" s="140">
        <v>14</v>
      </c>
      <c r="J75" s="115">
        <v>-2</v>
      </c>
      <c r="K75" s="116">
        <v>-14.285714285714286</v>
      </c>
    </row>
    <row r="76" spans="1:11" ht="14.1" customHeight="1" x14ac:dyDescent="0.2">
      <c r="A76" s="306">
        <v>91</v>
      </c>
      <c r="B76" s="307" t="s">
        <v>315</v>
      </c>
      <c r="C76" s="308"/>
      <c r="D76" s="113">
        <v>6.7865626060400405E-2</v>
      </c>
      <c r="E76" s="115">
        <v>58</v>
      </c>
      <c r="F76" s="114">
        <v>56</v>
      </c>
      <c r="G76" s="114">
        <v>54</v>
      </c>
      <c r="H76" s="114" t="s">
        <v>513</v>
      </c>
      <c r="I76" s="140">
        <v>56</v>
      </c>
      <c r="J76" s="115">
        <v>2</v>
      </c>
      <c r="K76" s="116">
        <v>3.5714285714285716</v>
      </c>
    </row>
    <row r="77" spans="1:11" ht="14.1" customHeight="1" x14ac:dyDescent="0.2">
      <c r="A77" s="306">
        <v>92</v>
      </c>
      <c r="B77" s="307" t="s">
        <v>316</v>
      </c>
      <c r="C77" s="308"/>
      <c r="D77" s="113">
        <v>0.96650012286018516</v>
      </c>
      <c r="E77" s="115">
        <v>826</v>
      </c>
      <c r="F77" s="114">
        <v>818</v>
      </c>
      <c r="G77" s="114">
        <v>803</v>
      </c>
      <c r="H77" s="114">
        <v>785</v>
      </c>
      <c r="I77" s="140">
        <v>785</v>
      </c>
      <c r="J77" s="115">
        <v>41</v>
      </c>
      <c r="K77" s="116">
        <v>5.2229299363057322</v>
      </c>
    </row>
    <row r="78" spans="1:11" ht="14.1" customHeight="1" x14ac:dyDescent="0.2">
      <c r="A78" s="306">
        <v>93</v>
      </c>
      <c r="B78" s="307" t="s">
        <v>317</v>
      </c>
      <c r="C78" s="308"/>
      <c r="D78" s="113">
        <v>0.20242678118015983</v>
      </c>
      <c r="E78" s="115">
        <v>173</v>
      </c>
      <c r="F78" s="114">
        <v>179</v>
      </c>
      <c r="G78" s="114">
        <v>178</v>
      </c>
      <c r="H78" s="114">
        <v>167</v>
      </c>
      <c r="I78" s="140">
        <v>169</v>
      </c>
      <c r="J78" s="115">
        <v>4</v>
      </c>
      <c r="K78" s="116">
        <v>2.3668639053254439</v>
      </c>
    </row>
    <row r="79" spans="1:11" ht="14.1" customHeight="1" x14ac:dyDescent="0.2">
      <c r="A79" s="306">
        <v>94</v>
      </c>
      <c r="B79" s="307" t="s">
        <v>318</v>
      </c>
      <c r="C79" s="308"/>
      <c r="D79" s="113">
        <v>0.13807144612288358</v>
      </c>
      <c r="E79" s="115">
        <v>118</v>
      </c>
      <c r="F79" s="114">
        <v>107</v>
      </c>
      <c r="G79" s="114">
        <v>109</v>
      </c>
      <c r="H79" s="114">
        <v>145</v>
      </c>
      <c r="I79" s="140">
        <v>116</v>
      </c>
      <c r="J79" s="115">
        <v>2</v>
      </c>
      <c r="K79" s="116">
        <v>1.7241379310344827</v>
      </c>
    </row>
    <row r="80" spans="1:11" ht="14.1" customHeight="1" x14ac:dyDescent="0.2">
      <c r="A80" s="306" t="s">
        <v>319</v>
      </c>
      <c r="B80" s="307" t="s">
        <v>320</v>
      </c>
      <c r="C80" s="308"/>
      <c r="D80" s="113">
        <v>3.5102910031241589E-3</v>
      </c>
      <c r="E80" s="115">
        <v>3</v>
      </c>
      <c r="F80" s="114">
        <v>3</v>
      </c>
      <c r="G80" s="114">
        <v>0</v>
      </c>
      <c r="H80" s="114" t="s">
        <v>513</v>
      </c>
      <c r="I80" s="140">
        <v>3</v>
      </c>
      <c r="J80" s="115">
        <v>0</v>
      </c>
      <c r="K80" s="116">
        <v>0</v>
      </c>
    </row>
    <row r="81" spans="1:11" ht="14.1" customHeight="1" x14ac:dyDescent="0.2">
      <c r="A81" s="310" t="s">
        <v>321</v>
      </c>
      <c r="B81" s="311" t="s">
        <v>224</v>
      </c>
      <c r="C81" s="312"/>
      <c r="D81" s="125">
        <v>0.94426827984039874</v>
      </c>
      <c r="E81" s="143">
        <v>807</v>
      </c>
      <c r="F81" s="144">
        <v>823</v>
      </c>
      <c r="G81" s="144">
        <v>832</v>
      </c>
      <c r="H81" s="144">
        <v>830</v>
      </c>
      <c r="I81" s="145">
        <v>839</v>
      </c>
      <c r="J81" s="143">
        <v>-32</v>
      </c>
      <c r="K81" s="146">
        <v>-3.8140643623361146</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21120</v>
      </c>
      <c r="E12" s="114">
        <v>21920</v>
      </c>
      <c r="F12" s="114">
        <v>22005</v>
      </c>
      <c r="G12" s="114">
        <v>22332</v>
      </c>
      <c r="H12" s="140">
        <v>21964</v>
      </c>
      <c r="I12" s="115">
        <v>-844</v>
      </c>
      <c r="J12" s="116">
        <v>-3.8426516117282827</v>
      </c>
      <c r="K12"/>
      <c r="L12"/>
      <c r="M12"/>
      <c r="N12"/>
      <c r="O12"/>
      <c r="P12"/>
    </row>
    <row r="13" spans="1:16" s="110" customFormat="1" ht="14.45" customHeight="1" x14ac:dyDescent="0.2">
      <c r="A13" s="120" t="s">
        <v>105</v>
      </c>
      <c r="B13" s="119" t="s">
        <v>106</v>
      </c>
      <c r="C13" s="113">
        <v>40.591856060606062</v>
      </c>
      <c r="D13" s="115">
        <v>8573</v>
      </c>
      <c r="E13" s="114">
        <v>8807</v>
      </c>
      <c r="F13" s="114">
        <v>8830</v>
      </c>
      <c r="G13" s="114">
        <v>8930</v>
      </c>
      <c r="H13" s="140">
        <v>8742</v>
      </c>
      <c r="I13" s="115">
        <v>-169</v>
      </c>
      <c r="J13" s="116">
        <v>-1.9331960649736901</v>
      </c>
      <c r="K13"/>
      <c r="L13"/>
      <c r="M13"/>
      <c r="N13"/>
      <c r="O13"/>
      <c r="P13"/>
    </row>
    <row r="14" spans="1:16" s="110" customFormat="1" ht="14.45" customHeight="1" x14ac:dyDescent="0.2">
      <c r="A14" s="120"/>
      <c r="B14" s="119" t="s">
        <v>107</v>
      </c>
      <c r="C14" s="113">
        <v>59.408143939393938</v>
      </c>
      <c r="D14" s="115">
        <v>12547</v>
      </c>
      <c r="E14" s="114">
        <v>13113</v>
      </c>
      <c r="F14" s="114">
        <v>13175</v>
      </c>
      <c r="G14" s="114">
        <v>13402</v>
      </c>
      <c r="H14" s="140">
        <v>13222</v>
      </c>
      <c r="I14" s="115">
        <v>-675</v>
      </c>
      <c r="J14" s="116">
        <v>-5.1051278172742398</v>
      </c>
      <c r="K14"/>
      <c r="L14"/>
      <c r="M14"/>
      <c r="N14"/>
      <c r="O14"/>
      <c r="P14"/>
    </row>
    <row r="15" spans="1:16" s="110" customFormat="1" ht="14.45" customHeight="1" x14ac:dyDescent="0.2">
      <c r="A15" s="118" t="s">
        <v>105</v>
      </c>
      <c r="B15" s="121" t="s">
        <v>108</v>
      </c>
      <c r="C15" s="113">
        <v>14.682765151515152</v>
      </c>
      <c r="D15" s="115">
        <v>3101</v>
      </c>
      <c r="E15" s="114">
        <v>3282</v>
      </c>
      <c r="F15" s="114">
        <v>3344</v>
      </c>
      <c r="G15" s="114">
        <v>3493</v>
      </c>
      <c r="H15" s="140">
        <v>3307</v>
      </c>
      <c r="I15" s="115">
        <v>-206</v>
      </c>
      <c r="J15" s="116">
        <v>-6.2292107650438462</v>
      </c>
      <c r="K15"/>
      <c r="L15"/>
      <c r="M15"/>
      <c r="N15"/>
      <c r="O15"/>
      <c r="P15"/>
    </row>
    <row r="16" spans="1:16" s="110" customFormat="1" ht="14.45" customHeight="1" x14ac:dyDescent="0.2">
      <c r="A16" s="118"/>
      <c r="B16" s="121" t="s">
        <v>109</v>
      </c>
      <c r="C16" s="113">
        <v>50.539772727272727</v>
      </c>
      <c r="D16" s="115">
        <v>10674</v>
      </c>
      <c r="E16" s="114">
        <v>11079</v>
      </c>
      <c r="F16" s="114">
        <v>11091</v>
      </c>
      <c r="G16" s="114">
        <v>11289</v>
      </c>
      <c r="H16" s="140">
        <v>11227</v>
      </c>
      <c r="I16" s="115">
        <v>-553</v>
      </c>
      <c r="J16" s="116">
        <v>-4.9256257237017902</v>
      </c>
      <c r="K16"/>
      <c r="L16"/>
      <c r="M16"/>
      <c r="N16"/>
      <c r="O16"/>
      <c r="P16"/>
    </row>
    <row r="17" spans="1:16" s="110" customFormat="1" ht="14.45" customHeight="1" x14ac:dyDescent="0.2">
      <c r="A17" s="118"/>
      <c r="B17" s="121" t="s">
        <v>110</v>
      </c>
      <c r="C17" s="113">
        <v>18.806818181818183</v>
      </c>
      <c r="D17" s="115">
        <v>3972</v>
      </c>
      <c r="E17" s="114">
        <v>4113</v>
      </c>
      <c r="F17" s="114">
        <v>4103</v>
      </c>
      <c r="G17" s="114">
        <v>4083</v>
      </c>
      <c r="H17" s="140">
        <v>4027</v>
      </c>
      <c r="I17" s="115">
        <v>-55</v>
      </c>
      <c r="J17" s="116">
        <v>-1.3657809783958281</v>
      </c>
      <c r="K17"/>
      <c r="L17"/>
      <c r="M17"/>
      <c r="N17"/>
      <c r="O17"/>
      <c r="P17"/>
    </row>
    <row r="18" spans="1:16" s="110" customFormat="1" ht="14.45" customHeight="1" x14ac:dyDescent="0.2">
      <c r="A18" s="120"/>
      <c r="B18" s="121" t="s">
        <v>111</v>
      </c>
      <c r="C18" s="113">
        <v>15.970643939393939</v>
      </c>
      <c r="D18" s="115">
        <v>3373</v>
      </c>
      <c r="E18" s="114">
        <v>3446</v>
      </c>
      <c r="F18" s="114">
        <v>3467</v>
      </c>
      <c r="G18" s="114">
        <v>3467</v>
      </c>
      <c r="H18" s="140">
        <v>3403</v>
      </c>
      <c r="I18" s="115">
        <v>-30</v>
      </c>
      <c r="J18" s="116">
        <v>-0.88157508081104907</v>
      </c>
      <c r="K18"/>
      <c r="L18"/>
      <c r="M18"/>
      <c r="N18"/>
      <c r="O18"/>
      <c r="P18"/>
    </row>
    <row r="19" spans="1:16" s="110" customFormat="1" ht="14.45" customHeight="1" x14ac:dyDescent="0.2">
      <c r="A19" s="120"/>
      <c r="B19" s="121" t="s">
        <v>112</v>
      </c>
      <c r="C19" s="113">
        <v>1.5767045454545454</v>
      </c>
      <c r="D19" s="115">
        <v>333</v>
      </c>
      <c r="E19" s="114">
        <v>330</v>
      </c>
      <c r="F19" s="114">
        <v>329</v>
      </c>
      <c r="G19" s="114">
        <v>302</v>
      </c>
      <c r="H19" s="140">
        <v>300</v>
      </c>
      <c r="I19" s="115">
        <v>33</v>
      </c>
      <c r="J19" s="116">
        <v>11</v>
      </c>
      <c r="K19"/>
      <c r="L19"/>
      <c r="M19"/>
      <c r="N19"/>
      <c r="O19"/>
      <c r="P19"/>
    </row>
    <row r="20" spans="1:16" s="110" customFormat="1" ht="14.45" customHeight="1" x14ac:dyDescent="0.2">
      <c r="A20" s="120" t="s">
        <v>113</v>
      </c>
      <c r="B20" s="119" t="s">
        <v>116</v>
      </c>
      <c r="C20" s="113">
        <v>89.356060606060609</v>
      </c>
      <c r="D20" s="115">
        <v>18872</v>
      </c>
      <c r="E20" s="114">
        <v>19612</v>
      </c>
      <c r="F20" s="114">
        <v>19725</v>
      </c>
      <c r="G20" s="114">
        <v>20030</v>
      </c>
      <c r="H20" s="140">
        <v>19737</v>
      </c>
      <c r="I20" s="115">
        <v>-865</v>
      </c>
      <c r="J20" s="116">
        <v>-4.3826316056138221</v>
      </c>
      <c r="K20"/>
      <c r="L20"/>
      <c r="M20"/>
      <c r="N20"/>
      <c r="O20"/>
      <c r="P20"/>
    </row>
    <row r="21" spans="1:16" s="110" customFormat="1" ht="14.45" customHeight="1" x14ac:dyDescent="0.2">
      <c r="A21" s="123"/>
      <c r="B21" s="124" t="s">
        <v>117</v>
      </c>
      <c r="C21" s="125">
        <v>10.572916666666666</v>
      </c>
      <c r="D21" s="143">
        <v>2233</v>
      </c>
      <c r="E21" s="144">
        <v>2294</v>
      </c>
      <c r="F21" s="144">
        <v>2267</v>
      </c>
      <c r="G21" s="144">
        <v>2289</v>
      </c>
      <c r="H21" s="145">
        <v>2214</v>
      </c>
      <c r="I21" s="143">
        <v>19</v>
      </c>
      <c r="J21" s="146">
        <v>0.85817524841915083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21071</v>
      </c>
      <c r="E56" s="114">
        <v>21545</v>
      </c>
      <c r="F56" s="114">
        <v>21629</v>
      </c>
      <c r="G56" s="114">
        <v>21976</v>
      </c>
      <c r="H56" s="140">
        <v>21619</v>
      </c>
      <c r="I56" s="115">
        <v>-548</v>
      </c>
      <c r="J56" s="116">
        <v>-2.5348073453906288</v>
      </c>
      <c r="K56"/>
      <c r="L56"/>
      <c r="M56"/>
      <c r="N56"/>
      <c r="O56"/>
      <c r="P56"/>
    </row>
    <row r="57" spans="1:16" s="110" customFormat="1" ht="14.45" customHeight="1" x14ac:dyDescent="0.2">
      <c r="A57" s="120" t="s">
        <v>105</v>
      </c>
      <c r="B57" s="119" t="s">
        <v>106</v>
      </c>
      <c r="C57" s="113">
        <v>40.116748137250248</v>
      </c>
      <c r="D57" s="115">
        <v>8453</v>
      </c>
      <c r="E57" s="114">
        <v>8603</v>
      </c>
      <c r="F57" s="114">
        <v>8638</v>
      </c>
      <c r="G57" s="114">
        <v>8711</v>
      </c>
      <c r="H57" s="140">
        <v>8502</v>
      </c>
      <c r="I57" s="115">
        <v>-49</v>
      </c>
      <c r="J57" s="116">
        <v>-0.57633498000470473</v>
      </c>
    </row>
    <row r="58" spans="1:16" s="110" customFormat="1" ht="14.45" customHeight="1" x14ac:dyDescent="0.2">
      <c r="A58" s="120"/>
      <c r="B58" s="119" t="s">
        <v>107</v>
      </c>
      <c r="C58" s="113">
        <v>59.883251862749752</v>
      </c>
      <c r="D58" s="115">
        <v>12618</v>
      </c>
      <c r="E58" s="114">
        <v>12942</v>
      </c>
      <c r="F58" s="114">
        <v>12991</v>
      </c>
      <c r="G58" s="114">
        <v>13265</v>
      </c>
      <c r="H58" s="140">
        <v>13117</v>
      </c>
      <c r="I58" s="115">
        <v>-499</v>
      </c>
      <c r="J58" s="116">
        <v>-3.8042235267210489</v>
      </c>
    </row>
    <row r="59" spans="1:16" s="110" customFormat="1" ht="14.45" customHeight="1" x14ac:dyDescent="0.2">
      <c r="A59" s="118" t="s">
        <v>105</v>
      </c>
      <c r="B59" s="121" t="s">
        <v>108</v>
      </c>
      <c r="C59" s="113">
        <v>13.772483508139148</v>
      </c>
      <c r="D59" s="115">
        <v>2902</v>
      </c>
      <c r="E59" s="114">
        <v>2993</v>
      </c>
      <c r="F59" s="114">
        <v>3021</v>
      </c>
      <c r="G59" s="114">
        <v>3190</v>
      </c>
      <c r="H59" s="140">
        <v>2987</v>
      </c>
      <c r="I59" s="115">
        <v>-85</v>
      </c>
      <c r="J59" s="116">
        <v>-2.8456645463675927</v>
      </c>
    </row>
    <row r="60" spans="1:16" s="110" customFormat="1" ht="14.45" customHeight="1" x14ac:dyDescent="0.2">
      <c r="A60" s="118"/>
      <c r="B60" s="121" t="s">
        <v>109</v>
      </c>
      <c r="C60" s="113">
        <v>51.274263205353328</v>
      </c>
      <c r="D60" s="115">
        <v>10804</v>
      </c>
      <c r="E60" s="114">
        <v>11086</v>
      </c>
      <c r="F60" s="114">
        <v>11133</v>
      </c>
      <c r="G60" s="114">
        <v>11316</v>
      </c>
      <c r="H60" s="140">
        <v>11263</v>
      </c>
      <c r="I60" s="115">
        <v>-459</v>
      </c>
      <c r="J60" s="116">
        <v>-4.0752907751043237</v>
      </c>
    </row>
    <row r="61" spans="1:16" s="110" customFormat="1" ht="14.45" customHeight="1" x14ac:dyDescent="0.2">
      <c r="A61" s="118"/>
      <c r="B61" s="121" t="s">
        <v>110</v>
      </c>
      <c r="C61" s="113">
        <v>18.779365004033981</v>
      </c>
      <c r="D61" s="115">
        <v>3957</v>
      </c>
      <c r="E61" s="114">
        <v>4039</v>
      </c>
      <c r="F61" s="114">
        <v>4034</v>
      </c>
      <c r="G61" s="114">
        <v>4041</v>
      </c>
      <c r="H61" s="140">
        <v>4009</v>
      </c>
      <c r="I61" s="115">
        <v>-52</v>
      </c>
      <c r="J61" s="116">
        <v>-1.2970815664754303</v>
      </c>
    </row>
    <row r="62" spans="1:16" s="110" customFormat="1" ht="14.45" customHeight="1" x14ac:dyDescent="0.2">
      <c r="A62" s="120"/>
      <c r="B62" s="121" t="s">
        <v>111</v>
      </c>
      <c r="C62" s="113">
        <v>16.173888282473541</v>
      </c>
      <c r="D62" s="115">
        <v>3408</v>
      </c>
      <c r="E62" s="114">
        <v>3427</v>
      </c>
      <c r="F62" s="114">
        <v>3441</v>
      </c>
      <c r="G62" s="114">
        <v>3429</v>
      </c>
      <c r="H62" s="140">
        <v>3360</v>
      </c>
      <c r="I62" s="115">
        <v>48</v>
      </c>
      <c r="J62" s="116">
        <v>1.4285714285714286</v>
      </c>
    </row>
    <row r="63" spans="1:16" s="110" customFormat="1" ht="14.45" customHeight="1" x14ac:dyDescent="0.2">
      <c r="A63" s="120"/>
      <c r="B63" s="121" t="s">
        <v>112</v>
      </c>
      <c r="C63" s="113">
        <v>1.5946087039058421</v>
      </c>
      <c r="D63" s="115">
        <v>336</v>
      </c>
      <c r="E63" s="114">
        <v>335</v>
      </c>
      <c r="F63" s="114">
        <v>337</v>
      </c>
      <c r="G63" s="114">
        <v>312</v>
      </c>
      <c r="H63" s="140">
        <v>303</v>
      </c>
      <c r="I63" s="115">
        <v>33</v>
      </c>
      <c r="J63" s="116">
        <v>10.891089108910892</v>
      </c>
    </row>
    <row r="64" spans="1:16" s="110" customFormat="1" ht="14.45" customHeight="1" x14ac:dyDescent="0.2">
      <c r="A64" s="120" t="s">
        <v>113</v>
      </c>
      <c r="B64" s="119" t="s">
        <v>116</v>
      </c>
      <c r="C64" s="113">
        <v>88.614683688481804</v>
      </c>
      <c r="D64" s="115">
        <v>18672</v>
      </c>
      <c r="E64" s="114">
        <v>19074</v>
      </c>
      <c r="F64" s="114">
        <v>19166</v>
      </c>
      <c r="G64" s="114">
        <v>19511</v>
      </c>
      <c r="H64" s="140">
        <v>19250</v>
      </c>
      <c r="I64" s="115">
        <v>-578</v>
      </c>
      <c r="J64" s="116">
        <v>-3.0025974025974027</v>
      </c>
    </row>
    <row r="65" spans="1:10" s="110" customFormat="1" ht="14.45" customHeight="1" x14ac:dyDescent="0.2">
      <c r="A65" s="123"/>
      <c r="B65" s="124" t="s">
        <v>117</v>
      </c>
      <c r="C65" s="125">
        <v>11.309382563713161</v>
      </c>
      <c r="D65" s="143">
        <v>2383</v>
      </c>
      <c r="E65" s="144">
        <v>2457</v>
      </c>
      <c r="F65" s="144">
        <v>2451</v>
      </c>
      <c r="G65" s="144">
        <v>2452</v>
      </c>
      <c r="H65" s="145">
        <v>2355</v>
      </c>
      <c r="I65" s="143">
        <v>28</v>
      </c>
      <c r="J65" s="146">
        <v>1.1889596602972399</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21120</v>
      </c>
      <c r="G11" s="114">
        <v>21920</v>
      </c>
      <c r="H11" s="114">
        <v>22005</v>
      </c>
      <c r="I11" s="114">
        <v>22332</v>
      </c>
      <c r="J11" s="140">
        <v>21964</v>
      </c>
      <c r="K11" s="114">
        <v>-844</v>
      </c>
      <c r="L11" s="116">
        <v>-3.8426516117282827</v>
      </c>
    </row>
    <row r="12" spans="1:17" s="110" customFormat="1" ht="24" customHeight="1" x14ac:dyDescent="0.2">
      <c r="A12" s="604" t="s">
        <v>185</v>
      </c>
      <c r="B12" s="605"/>
      <c r="C12" s="605"/>
      <c r="D12" s="606"/>
      <c r="E12" s="113">
        <v>40.591856060606062</v>
      </c>
      <c r="F12" s="115">
        <v>8573</v>
      </c>
      <c r="G12" s="114">
        <v>8807</v>
      </c>
      <c r="H12" s="114">
        <v>8830</v>
      </c>
      <c r="I12" s="114">
        <v>8930</v>
      </c>
      <c r="J12" s="140">
        <v>8742</v>
      </c>
      <c r="K12" s="114">
        <v>-169</v>
      </c>
      <c r="L12" s="116">
        <v>-1.9331960649736901</v>
      </c>
    </row>
    <row r="13" spans="1:17" s="110" customFormat="1" ht="15" customHeight="1" x14ac:dyDescent="0.2">
      <c r="A13" s="120"/>
      <c r="B13" s="612" t="s">
        <v>107</v>
      </c>
      <c r="C13" s="612"/>
      <c r="E13" s="113">
        <v>59.408143939393938</v>
      </c>
      <c r="F13" s="115">
        <v>12547</v>
      </c>
      <c r="G13" s="114">
        <v>13113</v>
      </c>
      <c r="H13" s="114">
        <v>13175</v>
      </c>
      <c r="I13" s="114">
        <v>13402</v>
      </c>
      <c r="J13" s="140">
        <v>13222</v>
      </c>
      <c r="K13" s="114">
        <v>-675</v>
      </c>
      <c r="L13" s="116">
        <v>-5.1051278172742398</v>
      </c>
    </row>
    <row r="14" spans="1:17" s="110" customFormat="1" ht="22.5" customHeight="1" x14ac:dyDescent="0.2">
      <c r="A14" s="604" t="s">
        <v>186</v>
      </c>
      <c r="B14" s="605"/>
      <c r="C14" s="605"/>
      <c r="D14" s="606"/>
      <c r="E14" s="113">
        <v>14.682765151515152</v>
      </c>
      <c r="F14" s="115">
        <v>3101</v>
      </c>
      <c r="G14" s="114">
        <v>3282</v>
      </c>
      <c r="H14" s="114">
        <v>3344</v>
      </c>
      <c r="I14" s="114">
        <v>3493</v>
      </c>
      <c r="J14" s="140">
        <v>3307</v>
      </c>
      <c r="K14" s="114">
        <v>-206</v>
      </c>
      <c r="L14" s="116">
        <v>-6.2292107650438462</v>
      </c>
    </row>
    <row r="15" spans="1:17" s="110" customFormat="1" ht="15" customHeight="1" x14ac:dyDescent="0.2">
      <c r="A15" s="120"/>
      <c r="B15" s="119"/>
      <c r="C15" s="258" t="s">
        <v>106</v>
      </c>
      <c r="E15" s="113">
        <v>48.435988390841665</v>
      </c>
      <c r="F15" s="115">
        <v>1502</v>
      </c>
      <c r="G15" s="114">
        <v>1552</v>
      </c>
      <c r="H15" s="114">
        <v>1587</v>
      </c>
      <c r="I15" s="114">
        <v>1656</v>
      </c>
      <c r="J15" s="140">
        <v>1562</v>
      </c>
      <c r="K15" s="114">
        <v>-60</v>
      </c>
      <c r="L15" s="116">
        <v>-3.8412291933418694</v>
      </c>
    </row>
    <row r="16" spans="1:17" s="110" customFormat="1" ht="15" customHeight="1" x14ac:dyDescent="0.2">
      <c r="A16" s="120"/>
      <c r="B16" s="119"/>
      <c r="C16" s="258" t="s">
        <v>107</v>
      </c>
      <c r="E16" s="113">
        <v>51.564011609158335</v>
      </c>
      <c r="F16" s="115">
        <v>1599</v>
      </c>
      <c r="G16" s="114">
        <v>1730</v>
      </c>
      <c r="H16" s="114">
        <v>1757</v>
      </c>
      <c r="I16" s="114">
        <v>1837</v>
      </c>
      <c r="J16" s="140">
        <v>1745</v>
      </c>
      <c r="K16" s="114">
        <v>-146</v>
      </c>
      <c r="L16" s="116">
        <v>-8.3667621776504291</v>
      </c>
    </row>
    <row r="17" spans="1:12" s="110" customFormat="1" ht="15" customHeight="1" x14ac:dyDescent="0.2">
      <c r="A17" s="120"/>
      <c r="B17" s="121" t="s">
        <v>109</v>
      </c>
      <c r="C17" s="258"/>
      <c r="E17" s="113">
        <v>50.539772727272727</v>
      </c>
      <c r="F17" s="115">
        <v>10674</v>
      </c>
      <c r="G17" s="114">
        <v>11079</v>
      </c>
      <c r="H17" s="114">
        <v>11091</v>
      </c>
      <c r="I17" s="114">
        <v>11289</v>
      </c>
      <c r="J17" s="140">
        <v>11227</v>
      </c>
      <c r="K17" s="114">
        <v>-553</v>
      </c>
      <c r="L17" s="116">
        <v>-4.9256257237017902</v>
      </c>
    </row>
    <row r="18" spans="1:12" s="110" customFormat="1" ht="15" customHeight="1" x14ac:dyDescent="0.2">
      <c r="A18" s="120"/>
      <c r="B18" s="119"/>
      <c r="C18" s="258" t="s">
        <v>106</v>
      </c>
      <c r="E18" s="113">
        <v>36.453063518830803</v>
      </c>
      <c r="F18" s="115">
        <v>3891</v>
      </c>
      <c r="G18" s="114">
        <v>3982</v>
      </c>
      <c r="H18" s="114">
        <v>3977</v>
      </c>
      <c r="I18" s="114">
        <v>4013</v>
      </c>
      <c r="J18" s="140">
        <v>3968</v>
      </c>
      <c r="K18" s="114">
        <v>-77</v>
      </c>
      <c r="L18" s="116">
        <v>-1.940524193548387</v>
      </c>
    </row>
    <row r="19" spans="1:12" s="110" customFormat="1" ht="15" customHeight="1" x14ac:dyDescent="0.2">
      <c r="A19" s="120"/>
      <c r="B19" s="119"/>
      <c r="C19" s="258" t="s">
        <v>107</v>
      </c>
      <c r="E19" s="113">
        <v>63.546936481169197</v>
      </c>
      <c r="F19" s="115">
        <v>6783</v>
      </c>
      <c r="G19" s="114">
        <v>7097</v>
      </c>
      <c r="H19" s="114">
        <v>7114</v>
      </c>
      <c r="I19" s="114">
        <v>7276</v>
      </c>
      <c r="J19" s="140">
        <v>7259</v>
      </c>
      <c r="K19" s="114">
        <v>-476</v>
      </c>
      <c r="L19" s="116">
        <v>-6.557377049180328</v>
      </c>
    </row>
    <row r="20" spans="1:12" s="110" customFormat="1" ht="15" customHeight="1" x14ac:dyDescent="0.2">
      <c r="A20" s="120"/>
      <c r="B20" s="121" t="s">
        <v>110</v>
      </c>
      <c r="C20" s="258"/>
      <c r="E20" s="113">
        <v>18.806818181818183</v>
      </c>
      <c r="F20" s="115">
        <v>3972</v>
      </c>
      <c r="G20" s="114">
        <v>4113</v>
      </c>
      <c r="H20" s="114">
        <v>4103</v>
      </c>
      <c r="I20" s="114">
        <v>4083</v>
      </c>
      <c r="J20" s="140">
        <v>4027</v>
      </c>
      <c r="K20" s="114">
        <v>-55</v>
      </c>
      <c r="L20" s="116">
        <v>-1.3657809783958281</v>
      </c>
    </row>
    <row r="21" spans="1:12" s="110" customFormat="1" ht="15" customHeight="1" x14ac:dyDescent="0.2">
      <c r="A21" s="120"/>
      <c r="B21" s="119"/>
      <c r="C21" s="258" t="s">
        <v>106</v>
      </c>
      <c r="E21" s="113">
        <v>34.189325276938568</v>
      </c>
      <c r="F21" s="115">
        <v>1358</v>
      </c>
      <c r="G21" s="114">
        <v>1431</v>
      </c>
      <c r="H21" s="114">
        <v>1422</v>
      </c>
      <c r="I21" s="114">
        <v>1419</v>
      </c>
      <c r="J21" s="140">
        <v>1408</v>
      </c>
      <c r="K21" s="114">
        <v>-50</v>
      </c>
      <c r="L21" s="116">
        <v>-3.5511363636363638</v>
      </c>
    </row>
    <row r="22" spans="1:12" s="110" customFormat="1" ht="15" customHeight="1" x14ac:dyDescent="0.2">
      <c r="A22" s="120"/>
      <c r="B22" s="119"/>
      <c r="C22" s="258" t="s">
        <v>107</v>
      </c>
      <c r="E22" s="113">
        <v>65.810674723061425</v>
      </c>
      <c r="F22" s="115">
        <v>2614</v>
      </c>
      <c r="G22" s="114">
        <v>2682</v>
      </c>
      <c r="H22" s="114">
        <v>2681</v>
      </c>
      <c r="I22" s="114">
        <v>2664</v>
      </c>
      <c r="J22" s="140">
        <v>2619</v>
      </c>
      <c r="K22" s="114">
        <v>-5</v>
      </c>
      <c r="L22" s="116">
        <v>-0.19091256204658266</v>
      </c>
    </row>
    <row r="23" spans="1:12" s="110" customFormat="1" ht="15" customHeight="1" x14ac:dyDescent="0.2">
      <c r="A23" s="120"/>
      <c r="B23" s="121" t="s">
        <v>111</v>
      </c>
      <c r="C23" s="258"/>
      <c r="E23" s="113">
        <v>15.970643939393939</v>
      </c>
      <c r="F23" s="115">
        <v>3373</v>
      </c>
      <c r="G23" s="114">
        <v>3446</v>
      </c>
      <c r="H23" s="114">
        <v>3467</v>
      </c>
      <c r="I23" s="114">
        <v>3467</v>
      </c>
      <c r="J23" s="140">
        <v>3403</v>
      </c>
      <c r="K23" s="114">
        <v>-30</v>
      </c>
      <c r="L23" s="116">
        <v>-0.88157508081104907</v>
      </c>
    </row>
    <row r="24" spans="1:12" s="110" customFormat="1" ht="15" customHeight="1" x14ac:dyDescent="0.2">
      <c r="A24" s="120"/>
      <c r="B24" s="119"/>
      <c r="C24" s="258" t="s">
        <v>106</v>
      </c>
      <c r="E24" s="113">
        <v>54.017195375037062</v>
      </c>
      <c r="F24" s="115">
        <v>1822</v>
      </c>
      <c r="G24" s="114">
        <v>1842</v>
      </c>
      <c r="H24" s="114">
        <v>1844</v>
      </c>
      <c r="I24" s="114">
        <v>1842</v>
      </c>
      <c r="J24" s="140">
        <v>1804</v>
      </c>
      <c r="K24" s="114">
        <v>18</v>
      </c>
      <c r="L24" s="116">
        <v>0.99778270509977829</v>
      </c>
    </row>
    <row r="25" spans="1:12" s="110" customFormat="1" ht="15" customHeight="1" x14ac:dyDescent="0.2">
      <c r="A25" s="120"/>
      <c r="B25" s="119"/>
      <c r="C25" s="258" t="s">
        <v>107</v>
      </c>
      <c r="E25" s="113">
        <v>45.982804624962938</v>
      </c>
      <c r="F25" s="115">
        <v>1551</v>
      </c>
      <c r="G25" s="114">
        <v>1604</v>
      </c>
      <c r="H25" s="114">
        <v>1623</v>
      </c>
      <c r="I25" s="114">
        <v>1625</v>
      </c>
      <c r="J25" s="140">
        <v>1599</v>
      </c>
      <c r="K25" s="114">
        <v>-48</v>
      </c>
      <c r="L25" s="116">
        <v>-3.0018761726078798</v>
      </c>
    </row>
    <row r="26" spans="1:12" s="110" customFormat="1" ht="15" customHeight="1" x14ac:dyDescent="0.2">
      <c r="A26" s="120"/>
      <c r="C26" s="121" t="s">
        <v>187</v>
      </c>
      <c r="D26" s="110" t="s">
        <v>188</v>
      </c>
      <c r="E26" s="113">
        <v>1.5767045454545454</v>
      </c>
      <c r="F26" s="115">
        <v>333</v>
      </c>
      <c r="G26" s="114">
        <v>330</v>
      </c>
      <c r="H26" s="114">
        <v>329</v>
      </c>
      <c r="I26" s="114">
        <v>302</v>
      </c>
      <c r="J26" s="140">
        <v>300</v>
      </c>
      <c r="K26" s="114">
        <v>33</v>
      </c>
      <c r="L26" s="116">
        <v>11</v>
      </c>
    </row>
    <row r="27" spans="1:12" s="110" customFormat="1" ht="15" customHeight="1" x14ac:dyDescent="0.2">
      <c r="A27" s="120"/>
      <c r="B27" s="119"/>
      <c r="D27" s="259" t="s">
        <v>106</v>
      </c>
      <c r="E27" s="113">
        <v>48.948948948948946</v>
      </c>
      <c r="F27" s="115">
        <v>163</v>
      </c>
      <c r="G27" s="114">
        <v>165</v>
      </c>
      <c r="H27" s="114">
        <v>159</v>
      </c>
      <c r="I27" s="114">
        <v>149</v>
      </c>
      <c r="J27" s="140">
        <v>147</v>
      </c>
      <c r="K27" s="114">
        <v>16</v>
      </c>
      <c r="L27" s="116">
        <v>10.884353741496598</v>
      </c>
    </row>
    <row r="28" spans="1:12" s="110" customFormat="1" ht="15" customHeight="1" x14ac:dyDescent="0.2">
      <c r="A28" s="120"/>
      <c r="B28" s="119"/>
      <c r="D28" s="259" t="s">
        <v>107</v>
      </c>
      <c r="E28" s="113">
        <v>51.051051051051054</v>
      </c>
      <c r="F28" s="115">
        <v>170</v>
      </c>
      <c r="G28" s="114">
        <v>165</v>
      </c>
      <c r="H28" s="114">
        <v>170</v>
      </c>
      <c r="I28" s="114">
        <v>153</v>
      </c>
      <c r="J28" s="140">
        <v>153</v>
      </c>
      <c r="K28" s="114">
        <v>17</v>
      </c>
      <c r="L28" s="116">
        <v>11.111111111111111</v>
      </c>
    </row>
    <row r="29" spans="1:12" s="110" customFormat="1" ht="24" customHeight="1" x14ac:dyDescent="0.2">
      <c r="A29" s="604" t="s">
        <v>189</v>
      </c>
      <c r="B29" s="605"/>
      <c r="C29" s="605"/>
      <c r="D29" s="606"/>
      <c r="E29" s="113">
        <v>89.356060606060609</v>
      </c>
      <c r="F29" s="115">
        <v>18872</v>
      </c>
      <c r="G29" s="114">
        <v>19612</v>
      </c>
      <c r="H29" s="114">
        <v>19725</v>
      </c>
      <c r="I29" s="114">
        <v>20030</v>
      </c>
      <c r="J29" s="140">
        <v>19737</v>
      </c>
      <c r="K29" s="114">
        <v>-865</v>
      </c>
      <c r="L29" s="116">
        <v>-4.3826316056138221</v>
      </c>
    </row>
    <row r="30" spans="1:12" s="110" customFormat="1" ht="15" customHeight="1" x14ac:dyDescent="0.2">
      <c r="A30" s="120"/>
      <c r="B30" s="119"/>
      <c r="C30" s="258" t="s">
        <v>106</v>
      </c>
      <c r="E30" s="113">
        <v>40.440864773208986</v>
      </c>
      <c r="F30" s="115">
        <v>7632</v>
      </c>
      <c r="G30" s="114">
        <v>7867</v>
      </c>
      <c r="H30" s="114">
        <v>7893</v>
      </c>
      <c r="I30" s="114">
        <v>7977</v>
      </c>
      <c r="J30" s="140">
        <v>7834</v>
      </c>
      <c r="K30" s="114">
        <v>-202</v>
      </c>
      <c r="L30" s="116">
        <v>-2.578503957110033</v>
      </c>
    </row>
    <row r="31" spans="1:12" s="110" customFormat="1" ht="15" customHeight="1" x14ac:dyDescent="0.2">
      <c r="A31" s="120"/>
      <c r="B31" s="119"/>
      <c r="C31" s="258" t="s">
        <v>107</v>
      </c>
      <c r="E31" s="113">
        <v>59.559135226791014</v>
      </c>
      <c r="F31" s="115">
        <v>11240</v>
      </c>
      <c r="G31" s="114">
        <v>11745</v>
      </c>
      <c r="H31" s="114">
        <v>11832</v>
      </c>
      <c r="I31" s="114">
        <v>12053</v>
      </c>
      <c r="J31" s="140">
        <v>11903</v>
      </c>
      <c r="K31" s="114">
        <v>-663</v>
      </c>
      <c r="L31" s="116">
        <v>-5.570024363605814</v>
      </c>
    </row>
    <row r="32" spans="1:12" s="110" customFormat="1" ht="15" customHeight="1" x14ac:dyDescent="0.2">
      <c r="A32" s="120"/>
      <c r="B32" s="119" t="s">
        <v>117</v>
      </c>
      <c r="C32" s="258"/>
      <c r="E32" s="113">
        <v>10.572916666666666</v>
      </c>
      <c r="F32" s="114">
        <v>2233</v>
      </c>
      <c r="G32" s="114">
        <v>2294</v>
      </c>
      <c r="H32" s="114">
        <v>2267</v>
      </c>
      <c r="I32" s="114">
        <v>2289</v>
      </c>
      <c r="J32" s="140">
        <v>2214</v>
      </c>
      <c r="K32" s="114">
        <v>19</v>
      </c>
      <c r="L32" s="116">
        <v>0.85817524841915083</v>
      </c>
    </row>
    <row r="33" spans="1:12" s="110" customFormat="1" ht="15" customHeight="1" x14ac:dyDescent="0.2">
      <c r="A33" s="120"/>
      <c r="B33" s="119"/>
      <c r="C33" s="258" t="s">
        <v>106</v>
      </c>
      <c r="E33" s="113">
        <v>41.871921182266007</v>
      </c>
      <c r="F33" s="114">
        <v>935</v>
      </c>
      <c r="G33" s="114">
        <v>934</v>
      </c>
      <c r="H33" s="114">
        <v>932</v>
      </c>
      <c r="I33" s="114">
        <v>949</v>
      </c>
      <c r="J33" s="140">
        <v>903</v>
      </c>
      <c r="K33" s="114">
        <v>32</v>
      </c>
      <c r="L33" s="116">
        <v>3.5437430786267994</v>
      </c>
    </row>
    <row r="34" spans="1:12" s="110" customFormat="1" ht="15" customHeight="1" x14ac:dyDescent="0.2">
      <c r="A34" s="120"/>
      <c r="B34" s="119"/>
      <c r="C34" s="258" t="s">
        <v>107</v>
      </c>
      <c r="E34" s="113">
        <v>58.128078817733993</v>
      </c>
      <c r="F34" s="114">
        <v>1298</v>
      </c>
      <c r="G34" s="114">
        <v>1360</v>
      </c>
      <c r="H34" s="114">
        <v>1335</v>
      </c>
      <c r="I34" s="114">
        <v>1340</v>
      </c>
      <c r="J34" s="140">
        <v>1311</v>
      </c>
      <c r="K34" s="114">
        <v>-13</v>
      </c>
      <c r="L34" s="116">
        <v>-0.99160945842868042</v>
      </c>
    </row>
    <row r="35" spans="1:12" s="110" customFormat="1" ht="24" customHeight="1" x14ac:dyDescent="0.2">
      <c r="A35" s="604" t="s">
        <v>192</v>
      </c>
      <c r="B35" s="605"/>
      <c r="C35" s="605"/>
      <c r="D35" s="606"/>
      <c r="E35" s="113">
        <v>17.021780303030305</v>
      </c>
      <c r="F35" s="114">
        <v>3595</v>
      </c>
      <c r="G35" s="114">
        <v>3721</v>
      </c>
      <c r="H35" s="114">
        <v>3782</v>
      </c>
      <c r="I35" s="114">
        <v>3952</v>
      </c>
      <c r="J35" s="114">
        <v>3744</v>
      </c>
      <c r="K35" s="318">
        <v>-149</v>
      </c>
      <c r="L35" s="319">
        <v>-3.9797008547008548</v>
      </c>
    </row>
    <row r="36" spans="1:12" s="110" customFormat="1" ht="15" customHeight="1" x14ac:dyDescent="0.2">
      <c r="A36" s="120"/>
      <c r="B36" s="119"/>
      <c r="C36" s="258" t="s">
        <v>106</v>
      </c>
      <c r="E36" s="113">
        <v>38.108484005563284</v>
      </c>
      <c r="F36" s="114">
        <v>1370</v>
      </c>
      <c r="G36" s="114">
        <v>1407</v>
      </c>
      <c r="H36" s="114">
        <v>1456</v>
      </c>
      <c r="I36" s="114">
        <v>1530</v>
      </c>
      <c r="J36" s="114">
        <v>1389</v>
      </c>
      <c r="K36" s="318">
        <v>-19</v>
      </c>
      <c r="L36" s="116">
        <v>-1.3678905687544995</v>
      </c>
    </row>
    <row r="37" spans="1:12" s="110" customFormat="1" ht="15" customHeight="1" x14ac:dyDescent="0.2">
      <c r="A37" s="120"/>
      <c r="B37" s="119"/>
      <c r="C37" s="258" t="s">
        <v>107</v>
      </c>
      <c r="E37" s="113">
        <v>61.891515994436716</v>
      </c>
      <c r="F37" s="114">
        <v>2225</v>
      </c>
      <c r="G37" s="114">
        <v>2314</v>
      </c>
      <c r="H37" s="114">
        <v>2326</v>
      </c>
      <c r="I37" s="114">
        <v>2422</v>
      </c>
      <c r="J37" s="140">
        <v>2355</v>
      </c>
      <c r="K37" s="114">
        <v>-130</v>
      </c>
      <c r="L37" s="116">
        <v>-5.5201698513800421</v>
      </c>
    </row>
    <row r="38" spans="1:12" s="110" customFormat="1" ht="15" customHeight="1" x14ac:dyDescent="0.2">
      <c r="A38" s="120"/>
      <c r="B38" s="119" t="s">
        <v>328</v>
      </c>
      <c r="C38" s="258"/>
      <c r="E38" s="113">
        <v>61.160037878787875</v>
      </c>
      <c r="F38" s="114">
        <v>12917</v>
      </c>
      <c r="G38" s="114">
        <v>13319</v>
      </c>
      <c r="H38" s="114">
        <v>13371</v>
      </c>
      <c r="I38" s="114">
        <v>13433</v>
      </c>
      <c r="J38" s="140">
        <v>13323</v>
      </c>
      <c r="K38" s="114">
        <v>-406</v>
      </c>
      <c r="L38" s="116">
        <v>-3.0473617053216242</v>
      </c>
    </row>
    <row r="39" spans="1:12" s="110" customFormat="1" ht="15" customHeight="1" x14ac:dyDescent="0.2">
      <c r="A39" s="120"/>
      <c r="B39" s="119"/>
      <c r="C39" s="258" t="s">
        <v>106</v>
      </c>
      <c r="E39" s="113">
        <v>42.471162034528142</v>
      </c>
      <c r="F39" s="115">
        <v>5486</v>
      </c>
      <c r="G39" s="114">
        <v>5623</v>
      </c>
      <c r="H39" s="114">
        <v>5610</v>
      </c>
      <c r="I39" s="114">
        <v>5606</v>
      </c>
      <c r="J39" s="140">
        <v>5550</v>
      </c>
      <c r="K39" s="114">
        <v>-64</v>
      </c>
      <c r="L39" s="116">
        <v>-1.1531531531531531</v>
      </c>
    </row>
    <row r="40" spans="1:12" s="110" customFormat="1" ht="15" customHeight="1" x14ac:dyDescent="0.2">
      <c r="A40" s="120"/>
      <c r="B40" s="119"/>
      <c r="C40" s="258" t="s">
        <v>107</v>
      </c>
      <c r="E40" s="113">
        <v>57.528837965471858</v>
      </c>
      <c r="F40" s="115">
        <v>7431</v>
      </c>
      <c r="G40" s="114">
        <v>7696</v>
      </c>
      <c r="H40" s="114">
        <v>7761</v>
      </c>
      <c r="I40" s="114">
        <v>7827</v>
      </c>
      <c r="J40" s="140">
        <v>7773</v>
      </c>
      <c r="K40" s="114">
        <v>-342</v>
      </c>
      <c r="L40" s="116">
        <v>-4.3998456194519493</v>
      </c>
    </row>
    <row r="41" spans="1:12" s="110" customFormat="1" ht="15" customHeight="1" x14ac:dyDescent="0.2">
      <c r="A41" s="120"/>
      <c r="B41" s="320" t="s">
        <v>515</v>
      </c>
      <c r="C41" s="258"/>
      <c r="E41" s="113">
        <v>6.145833333333333</v>
      </c>
      <c r="F41" s="115">
        <v>1298</v>
      </c>
      <c r="G41" s="114">
        <v>1343</v>
      </c>
      <c r="H41" s="114">
        <v>1309</v>
      </c>
      <c r="I41" s="114">
        <v>1332</v>
      </c>
      <c r="J41" s="140">
        <v>1229</v>
      </c>
      <c r="K41" s="114">
        <v>69</v>
      </c>
      <c r="L41" s="116">
        <v>5.6143205858421483</v>
      </c>
    </row>
    <row r="42" spans="1:12" s="110" customFormat="1" ht="15" customHeight="1" x14ac:dyDescent="0.2">
      <c r="A42" s="120"/>
      <c r="B42" s="119"/>
      <c r="C42" s="268" t="s">
        <v>106</v>
      </c>
      <c r="D42" s="182"/>
      <c r="E42" s="113">
        <v>44.144838212634824</v>
      </c>
      <c r="F42" s="115">
        <v>573</v>
      </c>
      <c r="G42" s="114">
        <v>574</v>
      </c>
      <c r="H42" s="114">
        <v>569</v>
      </c>
      <c r="I42" s="114">
        <v>582</v>
      </c>
      <c r="J42" s="140">
        <v>538</v>
      </c>
      <c r="K42" s="114">
        <v>35</v>
      </c>
      <c r="L42" s="116">
        <v>6.5055762081784385</v>
      </c>
    </row>
    <row r="43" spans="1:12" s="110" customFormat="1" ht="15" customHeight="1" x14ac:dyDescent="0.2">
      <c r="A43" s="120"/>
      <c r="B43" s="119"/>
      <c r="C43" s="268" t="s">
        <v>107</v>
      </c>
      <c r="D43" s="182"/>
      <c r="E43" s="113">
        <v>55.855161787365176</v>
      </c>
      <c r="F43" s="115">
        <v>725</v>
      </c>
      <c r="G43" s="114">
        <v>769</v>
      </c>
      <c r="H43" s="114">
        <v>740</v>
      </c>
      <c r="I43" s="114">
        <v>750</v>
      </c>
      <c r="J43" s="140">
        <v>691</v>
      </c>
      <c r="K43" s="114">
        <v>34</v>
      </c>
      <c r="L43" s="116">
        <v>4.9204052098408102</v>
      </c>
    </row>
    <row r="44" spans="1:12" s="110" customFormat="1" ht="15" customHeight="1" x14ac:dyDescent="0.2">
      <c r="A44" s="120"/>
      <c r="B44" s="119" t="s">
        <v>205</v>
      </c>
      <c r="C44" s="268"/>
      <c r="D44" s="182"/>
      <c r="E44" s="113">
        <v>15.672348484848484</v>
      </c>
      <c r="F44" s="115">
        <v>3310</v>
      </c>
      <c r="G44" s="114">
        <v>3537</v>
      </c>
      <c r="H44" s="114">
        <v>3543</v>
      </c>
      <c r="I44" s="114">
        <v>3615</v>
      </c>
      <c r="J44" s="140">
        <v>3668</v>
      </c>
      <c r="K44" s="114">
        <v>-358</v>
      </c>
      <c r="L44" s="116">
        <v>-9.7600872410032711</v>
      </c>
    </row>
    <row r="45" spans="1:12" s="110" customFormat="1" ht="15" customHeight="1" x14ac:dyDescent="0.2">
      <c r="A45" s="120"/>
      <c r="B45" s="119"/>
      <c r="C45" s="268" t="s">
        <v>106</v>
      </c>
      <c r="D45" s="182"/>
      <c r="E45" s="113">
        <v>34.561933534743204</v>
      </c>
      <c r="F45" s="115">
        <v>1144</v>
      </c>
      <c r="G45" s="114">
        <v>1203</v>
      </c>
      <c r="H45" s="114">
        <v>1195</v>
      </c>
      <c r="I45" s="114">
        <v>1212</v>
      </c>
      <c r="J45" s="140">
        <v>1265</v>
      </c>
      <c r="K45" s="114">
        <v>-121</v>
      </c>
      <c r="L45" s="116">
        <v>-9.5652173913043477</v>
      </c>
    </row>
    <row r="46" spans="1:12" s="110" customFormat="1" ht="15" customHeight="1" x14ac:dyDescent="0.2">
      <c r="A46" s="123"/>
      <c r="B46" s="124"/>
      <c r="C46" s="260" t="s">
        <v>107</v>
      </c>
      <c r="D46" s="261"/>
      <c r="E46" s="125">
        <v>65.438066465256796</v>
      </c>
      <c r="F46" s="143">
        <v>2166</v>
      </c>
      <c r="G46" s="144">
        <v>2334</v>
      </c>
      <c r="H46" s="144">
        <v>2348</v>
      </c>
      <c r="I46" s="144">
        <v>2403</v>
      </c>
      <c r="J46" s="145">
        <v>2403</v>
      </c>
      <c r="K46" s="144">
        <v>-237</v>
      </c>
      <c r="L46" s="146">
        <v>-9.8626716604244695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21120</v>
      </c>
      <c r="E11" s="114">
        <v>21920</v>
      </c>
      <c r="F11" s="114">
        <v>22005</v>
      </c>
      <c r="G11" s="114">
        <v>22332</v>
      </c>
      <c r="H11" s="140">
        <v>21964</v>
      </c>
      <c r="I11" s="115">
        <v>-844</v>
      </c>
      <c r="J11" s="116">
        <v>-3.8426516117282827</v>
      </c>
    </row>
    <row r="12" spans="1:15" s="110" customFormat="1" ht="24.95" customHeight="1" x14ac:dyDescent="0.2">
      <c r="A12" s="193" t="s">
        <v>132</v>
      </c>
      <c r="B12" s="194" t="s">
        <v>133</v>
      </c>
      <c r="C12" s="113">
        <v>2.0785984848484849</v>
      </c>
      <c r="D12" s="115">
        <v>439</v>
      </c>
      <c r="E12" s="114">
        <v>423</v>
      </c>
      <c r="F12" s="114">
        <v>428</v>
      </c>
      <c r="G12" s="114">
        <v>421</v>
      </c>
      <c r="H12" s="140">
        <v>416</v>
      </c>
      <c r="I12" s="115">
        <v>23</v>
      </c>
      <c r="J12" s="116">
        <v>5.5288461538461542</v>
      </c>
    </row>
    <row r="13" spans="1:15" s="110" customFormat="1" ht="24.95" customHeight="1" x14ac:dyDescent="0.2">
      <c r="A13" s="193" t="s">
        <v>134</v>
      </c>
      <c r="B13" s="199" t="s">
        <v>214</v>
      </c>
      <c r="C13" s="113">
        <v>0.73863636363636365</v>
      </c>
      <c r="D13" s="115">
        <v>156</v>
      </c>
      <c r="E13" s="114">
        <v>160</v>
      </c>
      <c r="F13" s="114">
        <v>153</v>
      </c>
      <c r="G13" s="114">
        <v>157</v>
      </c>
      <c r="H13" s="140">
        <v>150</v>
      </c>
      <c r="I13" s="115">
        <v>6</v>
      </c>
      <c r="J13" s="116">
        <v>4</v>
      </c>
    </row>
    <row r="14" spans="1:15" s="287" customFormat="1" ht="24.95" customHeight="1" x14ac:dyDescent="0.2">
      <c r="A14" s="193" t="s">
        <v>215</v>
      </c>
      <c r="B14" s="199" t="s">
        <v>137</v>
      </c>
      <c r="C14" s="113">
        <v>13.484848484848484</v>
      </c>
      <c r="D14" s="115">
        <v>2848</v>
      </c>
      <c r="E14" s="114">
        <v>2957</v>
      </c>
      <c r="F14" s="114">
        <v>3024</v>
      </c>
      <c r="G14" s="114">
        <v>3053</v>
      </c>
      <c r="H14" s="140">
        <v>3050</v>
      </c>
      <c r="I14" s="115">
        <v>-202</v>
      </c>
      <c r="J14" s="116">
        <v>-6.6229508196721314</v>
      </c>
      <c r="K14" s="110"/>
      <c r="L14" s="110"/>
      <c r="M14" s="110"/>
      <c r="N14" s="110"/>
      <c r="O14" s="110"/>
    </row>
    <row r="15" spans="1:15" s="110" customFormat="1" ht="24.95" customHeight="1" x14ac:dyDescent="0.2">
      <c r="A15" s="193" t="s">
        <v>216</v>
      </c>
      <c r="B15" s="199" t="s">
        <v>217</v>
      </c>
      <c r="C15" s="113">
        <v>4.5549242424242422</v>
      </c>
      <c r="D15" s="115">
        <v>962</v>
      </c>
      <c r="E15" s="114">
        <v>993</v>
      </c>
      <c r="F15" s="114">
        <v>997</v>
      </c>
      <c r="G15" s="114">
        <v>1023</v>
      </c>
      <c r="H15" s="140">
        <v>1005</v>
      </c>
      <c r="I15" s="115">
        <v>-43</v>
      </c>
      <c r="J15" s="116">
        <v>-4.278606965174129</v>
      </c>
    </row>
    <row r="16" spans="1:15" s="287" customFormat="1" ht="24.95" customHeight="1" x14ac:dyDescent="0.2">
      <c r="A16" s="193" t="s">
        <v>218</v>
      </c>
      <c r="B16" s="199" t="s">
        <v>141</v>
      </c>
      <c r="C16" s="113">
        <v>7.0501893939393936</v>
      </c>
      <c r="D16" s="115">
        <v>1489</v>
      </c>
      <c r="E16" s="114">
        <v>1538</v>
      </c>
      <c r="F16" s="114">
        <v>1601</v>
      </c>
      <c r="G16" s="114">
        <v>1601</v>
      </c>
      <c r="H16" s="140">
        <v>1618</v>
      </c>
      <c r="I16" s="115">
        <v>-129</v>
      </c>
      <c r="J16" s="116">
        <v>-7.9728059332509273</v>
      </c>
      <c r="K16" s="110"/>
      <c r="L16" s="110"/>
      <c r="M16" s="110"/>
      <c r="N16" s="110"/>
      <c r="O16" s="110"/>
    </row>
    <row r="17" spans="1:15" s="110" customFormat="1" ht="24.95" customHeight="1" x14ac:dyDescent="0.2">
      <c r="A17" s="193" t="s">
        <v>142</v>
      </c>
      <c r="B17" s="199" t="s">
        <v>220</v>
      </c>
      <c r="C17" s="113">
        <v>1.8797348484848484</v>
      </c>
      <c r="D17" s="115">
        <v>397</v>
      </c>
      <c r="E17" s="114">
        <v>426</v>
      </c>
      <c r="F17" s="114">
        <v>426</v>
      </c>
      <c r="G17" s="114">
        <v>429</v>
      </c>
      <c r="H17" s="140">
        <v>427</v>
      </c>
      <c r="I17" s="115">
        <v>-30</v>
      </c>
      <c r="J17" s="116">
        <v>-7.0257611241217797</v>
      </c>
    </row>
    <row r="18" spans="1:15" s="287" customFormat="1" ht="24.95" customHeight="1" x14ac:dyDescent="0.2">
      <c r="A18" s="201" t="s">
        <v>144</v>
      </c>
      <c r="B18" s="202" t="s">
        <v>145</v>
      </c>
      <c r="C18" s="113">
        <v>5.1751893939393936</v>
      </c>
      <c r="D18" s="115">
        <v>1093</v>
      </c>
      <c r="E18" s="114">
        <v>1103</v>
      </c>
      <c r="F18" s="114">
        <v>1086</v>
      </c>
      <c r="G18" s="114">
        <v>1077</v>
      </c>
      <c r="H18" s="140">
        <v>1087</v>
      </c>
      <c r="I18" s="115">
        <v>6</v>
      </c>
      <c r="J18" s="116">
        <v>0.55197792088316466</v>
      </c>
      <c r="K18" s="110"/>
      <c r="L18" s="110"/>
      <c r="M18" s="110"/>
      <c r="N18" s="110"/>
      <c r="O18" s="110"/>
    </row>
    <row r="19" spans="1:15" s="110" customFormat="1" ht="24.95" customHeight="1" x14ac:dyDescent="0.2">
      <c r="A19" s="193" t="s">
        <v>146</v>
      </c>
      <c r="B19" s="199" t="s">
        <v>147</v>
      </c>
      <c r="C19" s="113">
        <v>15.724431818181818</v>
      </c>
      <c r="D19" s="115">
        <v>3321</v>
      </c>
      <c r="E19" s="114">
        <v>3357</v>
      </c>
      <c r="F19" s="114">
        <v>3314</v>
      </c>
      <c r="G19" s="114">
        <v>3327</v>
      </c>
      <c r="H19" s="140">
        <v>3266</v>
      </c>
      <c r="I19" s="115">
        <v>55</v>
      </c>
      <c r="J19" s="116">
        <v>1.6840171463563993</v>
      </c>
    </row>
    <row r="20" spans="1:15" s="287" customFormat="1" ht="24.95" customHeight="1" x14ac:dyDescent="0.2">
      <c r="A20" s="193" t="s">
        <v>148</v>
      </c>
      <c r="B20" s="199" t="s">
        <v>149</v>
      </c>
      <c r="C20" s="113">
        <v>7.1448863636363633</v>
      </c>
      <c r="D20" s="115">
        <v>1509</v>
      </c>
      <c r="E20" s="114">
        <v>1514</v>
      </c>
      <c r="F20" s="114">
        <v>1523</v>
      </c>
      <c r="G20" s="114">
        <v>1542</v>
      </c>
      <c r="H20" s="140">
        <v>1544</v>
      </c>
      <c r="I20" s="115">
        <v>-35</v>
      </c>
      <c r="J20" s="116">
        <v>-2.266839378238342</v>
      </c>
      <c r="K20" s="110"/>
      <c r="L20" s="110"/>
      <c r="M20" s="110"/>
      <c r="N20" s="110"/>
      <c r="O20" s="110"/>
    </row>
    <row r="21" spans="1:15" s="110" customFormat="1" ht="24.95" customHeight="1" x14ac:dyDescent="0.2">
      <c r="A21" s="201" t="s">
        <v>150</v>
      </c>
      <c r="B21" s="202" t="s">
        <v>151</v>
      </c>
      <c r="C21" s="113">
        <v>9.8910984848484844</v>
      </c>
      <c r="D21" s="115">
        <v>2089</v>
      </c>
      <c r="E21" s="114">
        <v>2310</v>
      </c>
      <c r="F21" s="114">
        <v>2295</v>
      </c>
      <c r="G21" s="114">
        <v>2398</v>
      </c>
      <c r="H21" s="140">
        <v>2307</v>
      </c>
      <c r="I21" s="115">
        <v>-218</v>
      </c>
      <c r="J21" s="116">
        <v>-9.4495015171218029</v>
      </c>
    </row>
    <row r="22" spans="1:15" s="110" customFormat="1" ht="24.95" customHeight="1" x14ac:dyDescent="0.2">
      <c r="A22" s="201" t="s">
        <v>152</v>
      </c>
      <c r="B22" s="199" t="s">
        <v>153</v>
      </c>
      <c r="C22" s="113">
        <v>3.5037878787878789</v>
      </c>
      <c r="D22" s="115">
        <v>740</v>
      </c>
      <c r="E22" s="114">
        <v>740</v>
      </c>
      <c r="F22" s="114">
        <v>726</v>
      </c>
      <c r="G22" s="114">
        <v>722</v>
      </c>
      <c r="H22" s="140">
        <v>721</v>
      </c>
      <c r="I22" s="115">
        <v>19</v>
      </c>
      <c r="J22" s="116">
        <v>2.635228848821082</v>
      </c>
    </row>
    <row r="23" spans="1:15" s="110" customFormat="1" ht="24.95" customHeight="1" x14ac:dyDescent="0.2">
      <c r="A23" s="193" t="s">
        <v>154</v>
      </c>
      <c r="B23" s="199" t="s">
        <v>155</v>
      </c>
      <c r="C23" s="113">
        <v>1.0700757575757576</v>
      </c>
      <c r="D23" s="115">
        <v>226</v>
      </c>
      <c r="E23" s="114">
        <v>229</v>
      </c>
      <c r="F23" s="114">
        <v>224</v>
      </c>
      <c r="G23" s="114">
        <v>230</v>
      </c>
      <c r="H23" s="140">
        <v>225</v>
      </c>
      <c r="I23" s="115">
        <v>1</v>
      </c>
      <c r="J23" s="116">
        <v>0.44444444444444442</v>
      </c>
    </row>
    <row r="24" spans="1:15" s="110" customFormat="1" ht="24.95" customHeight="1" x14ac:dyDescent="0.2">
      <c r="A24" s="193" t="s">
        <v>156</v>
      </c>
      <c r="B24" s="199" t="s">
        <v>221</v>
      </c>
      <c r="C24" s="113">
        <v>9.2708333333333339</v>
      </c>
      <c r="D24" s="115">
        <v>1958</v>
      </c>
      <c r="E24" s="114">
        <v>2261</v>
      </c>
      <c r="F24" s="114">
        <v>2268</v>
      </c>
      <c r="G24" s="114">
        <v>2526</v>
      </c>
      <c r="H24" s="140">
        <v>2476</v>
      </c>
      <c r="I24" s="115">
        <v>-518</v>
      </c>
      <c r="J24" s="116">
        <v>-20.920840064620357</v>
      </c>
    </row>
    <row r="25" spans="1:15" s="110" customFormat="1" ht="24.95" customHeight="1" x14ac:dyDescent="0.2">
      <c r="A25" s="193" t="s">
        <v>222</v>
      </c>
      <c r="B25" s="204" t="s">
        <v>159</v>
      </c>
      <c r="C25" s="113">
        <v>8.4280303030303028</v>
      </c>
      <c r="D25" s="115">
        <v>1780</v>
      </c>
      <c r="E25" s="114">
        <v>1813</v>
      </c>
      <c r="F25" s="114">
        <v>1833</v>
      </c>
      <c r="G25" s="114">
        <v>1801</v>
      </c>
      <c r="H25" s="140">
        <v>1775</v>
      </c>
      <c r="I25" s="115">
        <v>5</v>
      </c>
      <c r="J25" s="116">
        <v>0.28169014084507044</v>
      </c>
    </row>
    <row r="26" spans="1:15" s="110" customFormat="1" ht="24.95" customHeight="1" x14ac:dyDescent="0.2">
      <c r="A26" s="201">
        <v>782.78300000000002</v>
      </c>
      <c r="B26" s="203" t="s">
        <v>160</v>
      </c>
      <c r="C26" s="113">
        <v>0.55871212121212122</v>
      </c>
      <c r="D26" s="115">
        <v>118</v>
      </c>
      <c r="E26" s="114">
        <v>116</v>
      </c>
      <c r="F26" s="114">
        <v>120</v>
      </c>
      <c r="G26" s="114">
        <v>120</v>
      </c>
      <c r="H26" s="140">
        <v>125</v>
      </c>
      <c r="I26" s="115">
        <v>-7</v>
      </c>
      <c r="J26" s="116">
        <v>-5.6</v>
      </c>
    </row>
    <row r="27" spans="1:15" s="110" customFormat="1" ht="24.95" customHeight="1" x14ac:dyDescent="0.2">
      <c r="A27" s="193" t="s">
        <v>161</v>
      </c>
      <c r="B27" s="199" t="s">
        <v>162</v>
      </c>
      <c r="C27" s="113">
        <v>3.2007575757575757</v>
      </c>
      <c r="D27" s="115">
        <v>676</v>
      </c>
      <c r="E27" s="114">
        <v>698</v>
      </c>
      <c r="F27" s="114">
        <v>713</v>
      </c>
      <c r="G27" s="114">
        <v>688</v>
      </c>
      <c r="H27" s="140">
        <v>666</v>
      </c>
      <c r="I27" s="115">
        <v>10</v>
      </c>
      <c r="J27" s="116">
        <v>1.5015015015015014</v>
      </c>
    </row>
    <row r="28" spans="1:15" s="110" customFormat="1" ht="24.95" customHeight="1" x14ac:dyDescent="0.2">
      <c r="A28" s="193" t="s">
        <v>163</v>
      </c>
      <c r="B28" s="199" t="s">
        <v>164</v>
      </c>
      <c r="C28" s="113">
        <v>1.5198863636363635</v>
      </c>
      <c r="D28" s="115">
        <v>321</v>
      </c>
      <c r="E28" s="114">
        <v>349</v>
      </c>
      <c r="F28" s="114">
        <v>347</v>
      </c>
      <c r="G28" s="114">
        <v>362</v>
      </c>
      <c r="H28" s="140">
        <v>349</v>
      </c>
      <c r="I28" s="115">
        <v>-28</v>
      </c>
      <c r="J28" s="116">
        <v>-8.0229226361031518</v>
      </c>
    </row>
    <row r="29" spans="1:15" s="110" customFormat="1" ht="24.95" customHeight="1" x14ac:dyDescent="0.2">
      <c r="A29" s="193">
        <v>86</v>
      </c>
      <c r="B29" s="199" t="s">
        <v>165</v>
      </c>
      <c r="C29" s="113">
        <v>4.7964015151515156</v>
      </c>
      <c r="D29" s="115">
        <v>1013</v>
      </c>
      <c r="E29" s="114">
        <v>1025</v>
      </c>
      <c r="F29" s="114">
        <v>1028</v>
      </c>
      <c r="G29" s="114">
        <v>1008</v>
      </c>
      <c r="H29" s="140">
        <v>1010</v>
      </c>
      <c r="I29" s="115">
        <v>3</v>
      </c>
      <c r="J29" s="116">
        <v>0.29702970297029702</v>
      </c>
    </row>
    <row r="30" spans="1:15" s="110" customFormat="1" ht="24.95" customHeight="1" x14ac:dyDescent="0.2">
      <c r="A30" s="193">
        <v>87.88</v>
      </c>
      <c r="B30" s="204" t="s">
        <v>166</v>
      </c>
      <c r="C30" s="113">
        <v>3.3049242424242422</v>
      </c>
      <c r="D30" s="115">
        <v>698</v>
      </c>
      <c r="E30" s="114">
        <v>720</v>
      </c>
      <c r="F30" s="114">
        <v>711</v>
      </c>
      <c r="G30" s="114">
        <v>701</v>
      </c>
      <c r="H30" s="140">
        <v>676</v>
      </c>
      <c r="I30" s="115">
        <v>22</v>
      </c>
      <c r="J30" s="116">
        <v>3.2544378698224854</v>
      </c>
    </row>
    <row r="31" spans="1:15" s="110" customFormat="1" ht="24.95" customHeight="1" x14ac:dyDescent="0.2">
      <c r="A31" s="193" t="s">
        <v>167</v>
      </c>
      <c r="B31" s="199" t="s">
        <v>168</v>
      </c>
      <c r="C31" s="113">
        <v>10.099431818181818</v>
      </c>
      <c r="D31" s="115">
        <v>2133</v>
      </c>
      <c r="E31" s="114">
        <v>2144</v>
      </c>
      <c r="F31" s="114">
        <v>2211</v>
      </c>
      <c r="G31" s="114">
        <v>2198</v>
      </c>
      <c r="H31" s="140">
        <v>2120</v>
      </c>
      <c r="I31" s="115">
        <v>13</v>
      </c>
      <c r="J31" s="116">
        <v>0.6132075471698113</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2.0785984848484849</v>
      </c>
      <c r="D34" s="115">
        <v>439</v>
      </c>
      <c r="E34" s="114">
        <v>423</v>
      </c>
      <c r="F34" s="114">
        <v>428</v>
      </c>
      <c r="G34" s="114">
        <v>421</v>
      </c>
      <c r="H34" s="140">
        <v>416</v>
      </c>
      <c r="I34" s="115">
        <v>23</v>
      </c>
      <c r="J34" s="116">
        <v>5.5288461538461542</v>
      </c>
    </row>
    <row r="35" spans="1:10" s="110" customFormat="1" ht="24.95" customHeight="1" x14ac:dyDescent="0.2">
      <c r="A35" s="292" t="s">
        <v>171</v>
      </c>
      <c r="B35" s="293" t="s">
        <v>172</v>
      </c>
      <c r="C35" s="113">
        <v>19.398674242424242</v>
      </c>
      <c r="D35" s="115">
        <v>4097</v>
      </c>
      <c r="E35" s="114">
        <v>4220</v>
      </c>
      <c r="F35" s="114">
        <v>4263</v>
      </c>
      <c r="G35" s="114">
        <v>4287</v>
      </c>
      <c r="H35" s="140">
        <v>4287</v>
      </c>
      <c r="I35" s="115">
        <v>-190</v>
      </c>
      <c r="J35" s="116">
        <v>-4.4320037322136692</v>
      </c>
    </row>
    <row r="36" spans="1:10" s="110" customFormat="1" ht="24.95" customHeight="1" x14ac:dyDescent="0.2">
      <c r="A36" s="294" t="s">
        <v>173</v>
      </c>
      <c r="B36" s="295" t="s">
        <v>174</v>
      </c>
      <c r="C36" s="125">
        <v>78.513257575757578</v>
      </c>
      <c r="D36" s="143">
        <v>16582</v>
      </c>
      <c r="E36" s="144">
        <v>17276</v>
      </c>
      <c r="F36" s="144">
        <v>17313</v>
      </c>
      <c r="G36" s="144">
        <v>17623</v>
      </c>
      <c r="H36" s="145">
        <v>17260</v>
      </c>
      <c r="I36" s="143">
        <v>-678</v>
      </c>
      <c r="J36" s="146">
        <v>-3.9281575898030128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21120</v>
      </c>
      <c r="F11" s="264">
        <v>21920</v>
      </c>
      <c r="G11" s="264">
        <v>22005</v>
      </c>
      <c r="H11" s="264">
        <v>22332</v>
      </c>
      <c r="I11" s="265">
        <v>21964</v>
      </c>
      <c r="J11" s="263">
        <v>-844</v>
      </c>
      <c r="K11" s="266">
        <v>-3.8426516117282827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45.909090909090907</v>
      </c>
      <c r="E13" s="115">
        <v>9696</v>
      </c>
      <c r="F13" s="114">
        <v>10280</v>
      </c>
      <c r="G13" s="114">
        <v>10360</v>
      </c>
      <c r="H13" s="114">
        <v>10679</v>
      </c>
      <c r="I13" s="140">
        <v>10500</v>
      </c>
      <c r="J13" s="115">
        <v>-804</v>
      </c>
      <c r="K13" s="116">
        <v>-7.6571428571428575</v>
      </c>
    </row>
    <row r="14" spans="1:15" ht="15.95" customHeight="1" x14ac:dyDescent="0.2">
      <c r="A14" s="306" t="s">
        <v>230</v>
      </c>
      <c r="B14" s="307"/>
      <c r="C14" s="308"/>
      <c r="D14" s="113">
        <v>43.745265151515149</v>
      </c>
      <c r="E14" s="115">
        <v>9239</v>
      </c>
      <c r="F14" s="114">
        <v>9451</v>
      </c>
      <c r="G14" s="114">
        <v>9434</v>
      </c>
      <c r="H14" s="114">
        <v>9431</v>
      </c>
      <c r="I14" s="140">
        <v>9315</v>
      </c>
      <c r="J14" s="115">
        <v>-76</v>
      </c>
      <c r="K14" s="116">
        <v>-0.81588835212023614</v>
      </c>
    </row>
    <row r="15" spans="1:15" ht="15.95" customHeight="1" x14ac:dyDescent="0.2">
      <c r="A15" s="306" t="s">
        <v>231</v>
      </c>
      <c r="B15" s="307"/>
      <c r="C15" s="308"/>
      <c r="D15" s="113">
        <v>5.3314393939393936</v>
      </c>
      <c r="E15" s="115">
        <v>1126</v>
      </c>
      <c r="F15" s="114">
        <v>1087</v>
      </c>
      <c r="G15" s="114">
        <v>1119</v>
      </c>
      <c r="H15" s="114">
        <v>1104</v>
      </c>
      <c r="I15" s="140">
        <v>1084</v>
      </c>
      <c r="J15" s="115">
        <v>42</v>
      </c>
      <c r="K15" s="116">
        <v>3.8745387453874538</v>
      </c>
    </row>
    <row r="16" spans="1:15" ht="15.95" customHeight="1" x14ac:dyDescent="0.2">
      <c r="A16" s="306" t="s">
        <v>232</v>
      </c>
      <c r="B16" s="307"/>
      <c r="C16" s="308"/>
      <c r="D16" s="113">
        <v>2.2490530303030303</v>
      </c>
      <c r="E16" s="115">
        <v>475</v>
      </c>
      <c r="F16" s="114">
        <v>492</v>
      </c>
      <c r="G16" s="114">
        <v>477</v>
      </c>
      <c r="H16" s="114">
        <v>471</v>
      </c>
      <c r="I16" s="140">
        <v>458</v>
      </c>
      <c r="J16" s="115">
        <v>17</v>
      </c>
      <c r="K16" s="116">
        <v>3.7117903930131004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1.8371212121212122</v>
      </c>
      <c r="E18" s="115">
        <v>388</v>
      </c>
      <c r="F18" s="114">
        <v>374</v>
      </c>
      <c r="G18" s="114">
        <v>386</v>
      </c>
      <c r="H18" s="114">
        <v>376</v>
      </c>
      <c r="I18" s="140">
        <v>368</v>
      </c>
      <c r="J18" s="115">
        <v>20</v>
      </c>
      <c r="K18" s="116">
        <v>5.4347826086956523</v>
      </c>
    </row>
    <row r="19" spans="1:11" ht="14.1" customHeight="1" x14ac:dyDescent="0.2">
      <c r="A19" s="306" t="s">
        <v>235</v>
      </c>
      <c r="B19" s="307" t="s">
        <v>236</v>
      </c>
      <c r="C19" s="308"/>
      <c r="D19" s="113">
        <v>1.5246212121212122</v>
      </c>
      <c r="E19" s="115">
        <v>322</v>
      </c>
      <c r="F19" s="114">
        <v>314</v>
      </c>
      <c r="G19" s="114">
        <v>325</v>
      </c>
      <c r="H19" s="114">
        <v>317</v>
      </c>
      <c r="I19" s="140">
        <v>301</v>
      </c>
      <c r="J19" s="115">
        <v>21</v>
      </c>
      <c r="K19" s="116">
        <v>6.9767441860465116</v>
      </c>
    </row>
    <row r="20" spans="1:11" ht="14.1" customHeight="1" x14ac:dyDescent="0.2">
      <c r="A20" s="306">
        <v>12</v>
      </c>
      <c r="B20" s="307" t="s">
        <v>237</v>
      </c>
      <c r="C20" s="308"/>
      <c r="D20" s="113">
        <v>1.0984848484848484</v>
      </c>
      <c r="E20" s="115">
        <v>232</v>
      </c>
      <c r="F20" s="114">
        <v>240</v>
      </c>
      <c r="G20" s="114">
        <v>253</v>
      </c>
      <c r="H20" s="114">
        <v>258</v>
      </c>
      <c r="I20" s="140">
        <v>238</v>
      </c>
      <c r="J20" s="115">
        <v>-6</v>
      </c>
      <c r="K20" s="116">
        <v>-2.5210084033613445</v>
      </c>
    </row>
    <row r="21" spans="1:11" ht="14.1" customHeight="1" x14ac:dyDescent="0.2">
      <c r="A21" s="306">
        <v>21</v>
      </c>
      <c r="B21" s="307" t="s">
        <v>238</v>
      </c>
      <c r="C21" s="308"/>
      <c r="D21" s="113">
        <v>0.18465909090909091</v>
      </c>
      <c r="E21" s="115">
        <v>39</v>
      </c>
      <c r="F21" s="114">
        <v>42</v>
      </c>
      <c r="G21" s="114">
        <v>38</v>
      </c>
      <c r="H21" s="114">
        <v>42</v>
      </c>
      <c r="I21" s="140">
        <v>38</v>
      </c>
      <c r="J21" s="115">
        <v>1</v>
      </c>
      <c r="K21" s="116">
        <v>2.6315789473684212</v>
      </c>
    </row>
    <row r="22" spans="1:11" ht="14.1" customHeight="1" x14ac:dyDescent="0.2">
      <c r="A22" s="306">
        <v>22</v>
      </c>
      <c r="B22" s="307" t="s">
        <v>239</v>
      </c>
      <c r="C22" s="308"/>
      <c r="D22" s="113">
        <v>1.1647727272727273</v>
      </c>
      <c r="E22" s="115">
        <v>246</v>
      </c>
      <c r="F22" s="114">
        <v>253</v>
      </c>
      <c r="G22" s="114">
        <v>243</v>
      </c>
      <c r="H22" s="114">
        <v>244</v>
      </c>
      <c r="I22" s="140">
        <v>250</v>
      </c>
      <c r="J22" s="115">
        <v>-4</v>
      </c>
      <c r="K22" s="116">
        <v>-1.6</v>
      </c>
    </row>
    <row r="23" spans="1:11" ht="14.1" customHeight="1" x14ac:dyDescent="0.2">
      <c r="A23" s="306">
        <v>23</v>
      </c>
      <c r="B23" s="307" t="s">
        <v>240</v>
      </c>
      <c r="C23" s="308"/>
      <c r="D23" s="113">
        <v>0.2746212121212121</v>
      </c>
      <c r="E23" s="115">
        <v>58</v>
      </c>
      <c r="F23" s="114">
        <v>56</v>
      </c>
      <c r="G23" s="114">
        <v>60</v>
      </c>
      <c r="H23" s="114">
        <v>56</v>
      </c>
      <c r="I23" s="140">
        <v>57</v>
      </c>
      <c r="J23" s="115">
        <v>1</v>
      </c>
      <c r="K23" s="116">
        <v>1.7543859649122806</v>
      </c>
    </row>
    <row r="24" spans="1:11" ht="14.1" customHeight="1" x14ac:dyDescent="0.2">
      <c r="A24" s="306">
        <v>24</v>
      </c>
      <c r="B24" s="307" t="s">
        <v>241</v>
      </c>
      <c r="C24" s="308"/>
      <c r="D24" s="113">
        <v>2.2017045454545454</v>
      </c>
      <c r="E24" s="115">
        <v>465</v>
      </c>
      <c r="F24" s="114">
        <v>502</v>
      </c>
      <c r="G24" s="114">
        <v>522</v>
      </c>
      <c r="H24" s="114">
        <v>542</v>
      </c>
      <c r="I24" s="140">
        <v>557</v>
      </c>
      <c r="J24" s="115">
        <v>-92</v>
      </c>
      <c r="K24" s="116">
        <v>-16.517055655296229</v>
      </c>
    </row>
    <row r="25" spans="1:11" ht="14.1" customHeight="1" x14ac:dyDescent="0.2">
      <c r="A25" s="306">
        <v>25</v>
      </c>
      <c r="B25" s="307" t="s">
        <v>242</v>
      </c>
      <c r="C25" s="308"/>
      <c r="D25" s="113">
        <v>2.5710227272727271</v>
      </c>
      <c r="E25" s="115">
        <v>543</v>
      </c>
      <c r="F25" s="114">
        <v>543</v>
      </c>
      <c r="G25" s="114">
        <v>527</v>
      </c>
      <c r="H25" s="114">
        <v>517</v>
      </c>
      <c r="I25" s="140">
        <v>512</v>
      </c>
      <c r="J25" s="115">
        <v>31</v>
      </c>
      <c r="K25" s="116">
        <v>6.0546875</v>
      </c>
    </row>
    <row r="26" spans="1:11" ht="14.1" customHeight="1" x14ac:dyDescent="0.2">
      <c r="A26" s="306">
        <v>26</v>
      </c>
      <c r="B26" s="307" t="s">
        <v>243</v>
      </c>
      <c r="C26" s="308"/>
      <c r="D26" s="113">
        <v>1.1553030303030303</v>
      </c>
      <c r="E26" s="115">
        <v>244</v>
      </c>
      <c r="F26" s="114">
        <v>251</v>
      </c>
      <c r="G26" s="114">
        <v>248</v>
      </c>
      <c r="H26" s="114">
        <v>255</v>
      </c>
      <c r="I26" s="140">
        <v>246</v>
      </c>
      <c r="J26" s="115">
        <v>-2</v>
      </c>
      <c r="K26" s="116">
        <v>-0.81300813008130079</v>
      </c>
    </row>
    <row r="27" spans="1:11" ht="14.1" customHeight="1" x14ac:dyDescent="0.2">
      <c r="A27" s="306">
        <v>27</v>
      </c>
      <c r="B27" s="307" t="s">
        <v>244</v>
      </c>
      <c r="C27" s="308"/>
      <c r="D27" s="113">
        <v>0.44507575757575757</v>
      </c>
      <c r="E27" s="115">
        <v>94</v>
      </c>
      <c r="F27" s="114">
        <v>96</v>
      </c>
      <c r="G27" s="114">
        <v>100</v>
      </c>
      <c r="H27" s="114">
        <v>98</v>
      </c>
      <c r="I27" s="140">
        <v>99</v>
      </c>
      <c r="J27" s="115">
        <v>-5</v>
      </c>
      <c r="K27" s="116">
        <v>-5.0505050505050502</v>
      </c>
    </row>
    <row r="28" spans="1:11" ht="14.1" customHeight="1" x14ac:dyDescent="0.2">
      <c r="A28" s="306">
        <v>28</v>
      </c>
      <c r="B28" s="307" t="s">
        <v>245</v>
      </c>
      <c r="C28" s="308"/>
      <c r="D28" s="113">
        <v>0.33617424242424243</v>
      </c>
      <c r="E28" s="115">
        <v>71</v>
      </c>
      <c r="F28" s="114">
        <v>69</v>
      </c>
      <c r="G28" s="114">
        <v>71</v>
      </c>
      <c r="H28" s="114">
        <v>69</v>
      </c>
      <c r="I28" s="140">
        <v>62</v>
      </c>
      <c r="J28" s="115">
        <v>9</v>
      </c>
      <c r="K28" s="116">
        <v>14.516129032258064</v>
      </c>
    </row>
    <row r="29" spans="1:11" ht="14.1" customHeight="1" x14ac:dyDescent="0.2">
      <c r="A29" s="306">
        <v>29</v>
      </c>
      <c r="B29" s="307" t="s">
        <v>246</v>
      </c>
      <c r="C29" s="308"/>
      <c r="D29" s="113">
        <v>3.1392045454545454</v>
      </c>
      <c r="E29" s="115">
        <v>663</v>
      </c>
      <c r="F29" s="114">
        <v>722</v>
      </c>
      <c r="G29" s="114">
        <v>749</v>
      </c>
      <c r="H29" s="114">
        <v>778</v>
      </c>
      <c r="I29" s="140">
        <v>766</v>
      </c>
      <c r="J29" s="115">
        <v>-103</v>
      </c>
      <c r="K29" s="116">
        <v>-13.446475195822455</v>
      </c>
    </row>
    <row r="30" spans="1:11" ht="14.1" customHeight="1" x14ac:dyDescent="0.2">
      <c r="A30" s="306" t="s">
        <v>247</v>
      </c>
      <c r="B30" s="307" t="s">
        <v>248</v>
      </c>
      <c r="C30" s="308"/>
      <c r="D30" s="113">
        <v>0.81912878787878785</v>
      </c>
      <c r="E30" s="115">
        <v>173</v>
      </c>
      <c r="F30" s="114">
        <v>182</v>
      </c>
      <c r="G30" s="114">
        <v>197</v>
      </c>
      <c r="H30" s="114">
        <v>197</v>
      </c>
      <c r="I30" s="140">
        <v>192</v>
      </c>
      <c r="J30" s="115">
        <v>-19</v>
      </c>
      <c r="K30" s="116">
        <v>-9.8958333333333339</v>
      </c>
    </row>
    <row r="31" spans="1:11" ht="14.1" customHeight="1" x14ac:dyDescent="0.2">
      <c r="A31" s="306" t="s">
        <v>249</v>
      </c>
      <c r="B31" s="307" t="s">
        <v>250</v>
      </c>
      <c r="C31" s="308"/>
      <c r="D31" s="113">
        <v>2.2869318181818183</v>
      </c>
      <c r="E31" s="115">
        <v>483</v>
      </c>
      <c r="F31" s="114">
        <v>535</v>
      </c>
      <c r="G31" s="114">
        <v>547</v>
      </c>
      <c r="H31" s="114">
        <v>576</v>
      </c>
      <c r="I31" s="140">
        <v>569</v>
      </c>
      <c r="J31" s="115">
        <v>-86</v>
      </c>
      <c r="K31" s="116">
        <v>-15.114235500878735</v>
      </c>
    </row>
    <row r="32" spans="1:11" ht="14.1" customHeight="1" x14ac:dyDescent="0.2">
      <c r="A32" s="306">
        <v>31</v>
      </c>
      <c r="B32" s="307" t="s">
        <v>251</v>
      </c>
      <c r="C32" s="308"/>
      <c r="D32" s="113">
        <v>0.17518939393939395</v>
      </c>
      <c r="E32" s="115">
        <v>37</v>
      </c>
      <c r="F32" s="114">
        <v>38</v>
      </c>
      <c r="G32" s="114">
        <v>35</v>
      </c>
      <c r="H32" s="114">
        <v>36</v>
      </c>
      <c r="I32" s="140">
        <v>34</v>
      </c>
      <c r="J32" s="115">
        <v>3</v>
      </c>
      <c r="K32" s="116">
        <v>8.8235294117647065</v>
      </c>
    </row>
    <row r="33" spans="1:11" ht="14.1" customHeight="1" x14ac:dyDescent="0.2">
      <c r="A33" s="306">
        <v>32</v>
      </c>
      <c r="B33" s="307" t="s">
        <v>252</v>
      </c>
      <c r="C33" s="308"/>
      <c r="D33" s="113">
        <v>0.89488636363636365</v>
      </c>
      <c r="E33" s="115">
        <v>189</v>
      </c>
      <c r="F33" s="114">
        <v>182</v>
      </c>
      <c r="G33" s="114">
        <v>194</v>
      </c>
      <c r="H33" s="114">
        <v>177</v>
      </c>
      <c r="I33" s="140">
        <v>175</v>
      </c>
      <c r="J33" s="115">
        <v>14</v>
      </c>
      <c r="K33" s="116">
        <v>8</v>
      </c>
    </row>
    <row r="34" spans="1:11" ht="14.1" customHeight="1" x14ac:dyDescent="0.2">
      <c r="A34" s="306">
        <v>33</v>
      </c>
      <c r="B34" s="307" t="s">
        <v>253</v>
      </c>
      <c r="C34" s="308"/>
      <c r="D34" s="113">
        <v>0.69128787878787878</v>
      </c>
      <c r="E34" s="115">
        <v>146</v>
      </c>
      <c r="F34" s="114">
        <v>155</v>
      </c>
      <c r="G34" s="114">
        <v>146</v>
      </c>
      <c r="H34" s="114">
        <v>139</v>
      </c>
      <c r="I34" s="140">
        <v>142</v>
      </c>
      <c r="J34" s="115">
        <v>4</v>
      </c>
      <c r="K34" s="116">
        <v>2.816901408450704</v>
      </c>
    </row>
    <row r="35" spans="1:11" ht="14.1" customHeight="1" x14ac:dyDescent="0.2">
      <c r="A35" s="306">
        <v>34</v>
      </c>
      <c r="B35" s="307" t="s">
        <v>254</v>
      </c>
      <c r="C35" s="308"/>
      <c r="D35" s="113">
        <v>4.4981060606060606</v>
      </c>
      <c r="E35" s="115">
        <v>950</v>
      </c>
      <c r="F35" s="114">
        <v>983</v>
      </c>
      <c r="G35" s="114">
        <v>982</v>
      </c>
      <c r="H35" s="114">
        <v>977</v>
      </c>
      <c r="I35" s="140">
        <v>955</v>
      </c>
      <c r="J35" s="115">
        <v>-5</v>
      </c>
      <c r="K35" s="116">
        <v>-0.52356020942408377</v>
      </c>
    </row>
    <row r="36" spans="1:11" ht="14.1" customHeight="1" x14ac:dyDescent="0.2">
      <c r="A36" s="306">
        <v>41</v>
      </c>
      <c r="B36" s="307" t="s">
        <v>255</v>
      </c>
      <c r="C36" s="308"/>
      <c r="D36" s="113">
        <v>0.11837121212121213</v>
      </c>
      <c r="E36" s="115">
        <v>25</v>
      </c>
      <c r="F36" s="114">
        <v>23</v>
      </c>
      <c r="G36" s="114">
        <v>21</v>
      </c>
      <c r="H36" s="114">
        <v>20</v>
      </c>
      <c r="I36" s="140">
        <v>19</v>
      </c>
      <c r="J36" s="115">
        <v>6</v>
      </c>
      <c r="K36" s="116">
        <v>31.578947368421051</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0.36931818181818182</v>
      </c>
      <c r="E38" s="115">
        <v>78</v>
      </c>
      <c r="F38" s="114">
        <v>77</v>
      </c>
      <c r="G38" s="114">
        <v>73</v>
      </c>
      <c r="H38" s="114">
        <v>69</v>
      </c>
      <c r="I38" s="140">
        <v>65</v>
      </c>
      <c r="J38" s="115">
        <v>13</v>
      </c>
      <c r="K38" s="116">
        <v>20</v>
      </c>
    </row>
    <row r="39" spans="1:11" ht="14.1" customHeight="1" x14ac:dyDescent="0.2">
      <c r="A39" s="306">
        <v>51</v>
      </c>
      <c r="B39" s="307" t="s">
        <v>258</v>
      </c>
      <c r="C39" s="308"/>
      <c r="D39" s="113">
        <v>12.362689393939394</v>
      </c>
      <c r="E39" s="115">
        <v>2611</v>
      </c>
      <c r="F39" s="114">
        <v>2913</v>
      </c>
      <c r="G39" s="114">
        <v>2989</v>
      </c>
      <c r="H39" s="114">
        <v>3263</v>
      </c>
      <c r="I39" s="140">
        <v>3201</v>
      </c>
      <c r="J39" s="115">
        <v>-590</v>
      </c>
      <c r="K39" s="116">
        <v>-18.431740081224618</v>
      </c>
    </row>
    <row r="40" spans="1:11" ht="14.1" customHeight="1" x14ac:dyDescent="0.2">
      <c r="A40" s="306" t="s">
        <v>259</v>
      </c>
      <c r="B40" s="307" t="s">
        <v>260</v>
      </c>
      <c r="C40" s="308"/>
      <c r="D40" s="113">
        <v>12.116477272727273</v>
      </c>
      <c r="E40" s="115">
        <v>2559</v>
      </c>
      <c r="F40" s="114">
        <v>2861</v>
      </c>
      <c r="G40" s="114">
        <v>2943</v>
      </c>
      <c r="H40" s="114">
        <v>3218</v>
      </c>
      <c r="I40" s="140">
        <v>3155</v>
      </c>
      <c r="J40" s="115">
        <v>-596</v>
      </c>
      <c r="K40" s="116">
        <v>-18.890649762282091</v>
      </c>
    </row>
    <row r="41" spans="1:11" ht="14.1" customHeight="1" x14ac:dyDescent="0.2">
      <c r="A41" s="306"/>
      <c r="B41" s="307" t="s">
        <v>261</v>
      </c>
      <c r="C41" s="308"/>
      <c r="D41" s="113">
        <v>2.9782196969696968</v>
      </c>
      <c r="E41" s="115">
        <v>629</v>
      </c>
      <c r="F41" s="114">
        <v>628</v>
      </c>
      <c r="G41" s="114">
        <v>666</v>
      </c>
      <c r="H41" s="114">
        <v>678</v>
      </c>
      <c r="I41" s="140">
        <v>661</v>
      </c>
      <c r="J41" s="115">
        <v>-32</v>
      </c>
      <c r="K41" s="116">
        <v>-4.8411497730711046</v>
      </c>
    </row>
    <row r="42" spans="1:11" ht="14.1" customHeight="1" x14ac:dyDescent="0.2">
      <c r="A42" s="306">
        <v>52</v>
      </c>
      <c r="B42" s="307" t="s">
        <v>262</v>
      </c>
      <c r="C42" s="308"/>
      <c r="D42" s="113">
        <v>4.8011363636363633</v>
      </c>
      <c r="E42" s="115">
        <v>1014</v>
      </c>
      <c r="F42" s="114">
        <v>1008</v>
      </c>
      <c r="G42" s="114">
        <v>1016</v>
      </c>
      <c r="H42" s="114">
        <v>1016</v>
      </c>
      <c r="I42" s="140">
        <v>1035</v>
      </c>
      <c r="J42" s="115">
        <v>-21</v>
      </c>
      <c r="K42" s="116">
        <v>-2.0289855072463769</v>
      </c>
    </row>
    <row r="43" spans="1:11" ht="14.1" customHeight="1" x14ac:dyDescent="0.2">
      <c r="A43" s="306" t="s">
        <v>263</v>
      </c>
      <c r="B43" s="307" t="s">
        <v>264</v>
      </c>
      <c r="C43" s="308"/>
      <c r="D43" s="113">
        <v>4.5738636363636367</v>
      </c>
      <c r="E43" s="115">
        <v>966</v>
      </c>
      <c r="F43" s="114">
        <v>960</v>
      </c>
      <c r="G43" s="114">
        <v>967</v>
      </c>
      <c r="H43" s="114">
        <v>974</v>
      </c>
      <c r="I43" s="140">
        <v>994</v>
      </c>
      <c r="J43" s="115">
        <v>-28</v>
      </c>
      <c r="K43" s="116">
        <v>-2.816901408450704</v>
      </c>
    </row>
    <row r="44" spans="1:11" ht="14.1" customHeight="1" x14ac:dyDescent="0.2">
      <c r="A44" s="306">
        <v>53</v>
      </c>
      <c r="B44" s="307" t="s">
        <v>265</v>
      </c>
      <c r="C44" s="308"/>
      <c r="D44" s="113">
        <v>1.425189393939394</v>
      </c>
      <c r="E44" s="115">
        <v>301</v>
      </c>
      <c r="F44" s="114">
        <v>306</v>
      </c>
      <c r="G44" s="114">
        <v>328</v>
      </c>
      <c r="H44" s="114">
        <v>338</v>
      </c>
      <c r="I44" s="140">
        <v>327</v>
      </c>
      <c r="J44" s="115">
        <v>-26</v>
      </c>
      <c r="K44" s="116">
        <v>-7.951070336391437</v>
      </c>
    </row>
    <row r="45" spans="1:11" ht="14.1" customHeight="1" x14ac:dyDescent="0.2">
      <c r="A45" s="306" t="s">
        <v>266</v>
      </c>
      <c r="B45" s="307" t="s">
        <v>267</v>
      </c>
      <c r="C45" s="308"/>
      <c r="D45" s="113">
        <v>1.4109848484848484</v>
      </c>
      <c r="E45" s="115">
        <v>298</v>
      </c>
      <c r="F45" s="114">
        <v>303</v>
      </c>
      <c r="G45" s="114">
        <v>325</v>
      </c>
      <c r="H45" s="114">
        <v>335</v>
      </c>
      <c r="I45" s="140">
        <v>324</v>
      </c>
      <c r="J45" s="115">
        <v>-26</v>
      </c>
      <c r="K45" s="116">
        <v>-8.0246913580246915</v>
      </c>
    </row>
    <row r="46" spans="1:11" ht="14.1" customHeight="1" x14ac:dyDescent="0.2">
      <c r="A46" s="306">
        <v>54</v>
      </c>
      <c r="B46" s="307" t="s">
        <v>268</v>
      </c>
      <c r="C46" s="308"/>
      <c r="D46" s="113">
        <v>14.84375</v>
      </c>
      <c r="E46" s="115">
        <v>3135</v>
      </c>
      <c r="F46" s="114">
        <v>3210</v>
      </c>
      <c r="G46" s="114">
        <v>3205</v>
      </c>
      <c r="H46" s="114">
        <v>3154</v>
      </c>
      <c r="I46" s="140">
        <v>3191</v>
      </c>
      <c r="J46" s="115">
        <v>-56</v>
      </c>
      <c r="K46" s="116">
        <v>-1.7549357568160451</v>
      </c>
    </row>
    <row r="47" spans="1:11" ht="14.1" customHeight="1" x14ac:dyDescent="0.2">
      <c r="A47" s="306">
        <v>61</v>
      </c>
      <c r="B47" s="307" t="s">
        <v>269</v>
      </c>
      <c r="C47" s="308"/>
      <c r="D47" s="113">
        <v>1.1079545454545454</v>
      </c>
      <c r="E47" s="115">
        <v>234</v>
      </c>
      <c r="F47" s="114">
        <v>235</v>
      </c>
      <c r="G47" s="114">
        <v>229</v>
      </c>
      <c r="H47" s="114">
        <v>242</v>
      </c>
      <c r="I47" s="140">
        <v>232</v>
      </c>
      <c r="J47" s="115">
        <v>2</v>
      </c>
      <c r="K47" s="116">
        <v>0.86206896551724133</v>
      </c>
    </row>
    <row r="48" spans="1:11" ht="14.1" customHeight="1" x14ac:dyDescent="0.2">
      <c r="A48" s="306">
        <v>62</v>
      </c>
      <c r="B48" s="307" t="s">
        <v>270</v>
      </c>
      <c r="C48" s="308"/>
      <c r="D48" s="113">
        <v>9.2660984848484844</v>
      </c>
      <c r="E48" s="115">
        <v>1957</v>
      </c>
      <c r="F48" s="114">
        <v>1996</v>
      </c>
      <c r="G48" s="114">
        <v>1972</v>
      </c>
      <c r="H48" s="114">
        <v>1982</v>
      </c>
      <c r="I48" s="140">
        <v>1906</v>
      </c>
      <c r="J48" s="115">
        <v>51</v>
      </c>
      <c r="K48" s="116">
        <v>2.6757607555089193</v>
      </c>
    </row>
    <row r="49" spans="1:11" ht="14.1" customHeight="1" x14ac:dyDescent="0.2">
      <c r="A49" s="306">
        <v>63</v>
      </c>
      <c r="B49" s="307" t="s">
        <v>271</v>
      </c>
      <c r="C49" s="308"/>
      <c r="D49" s="113">
        <v>8.4469696969696972</v>
      </c>
      <c r="E49" s="115">
        <v>1784</v>
      </c>
      <c r="F49" s="114">
        <v>1972</v>
      </c>
      <c r="G49" s="114">
        <v>1956</v>
      </c>
      <c r="H49" s="114">
        <v>2027</v>
      </c>
      <c r="I49" s="140">
        <v>1957</v>
      </c>
      <c r="J49" s="115">
        <v>-173</v>
      </c>
      <c r="K49" s="116">
        <v>-8.8400613183444054</v>
      </c>
    </row>
    <row r="50" spans="1:11" ht="14.1" customHeight="1" x14ac:dyDescent="0.2">
      <c r="A50" s="306" t="s">
        <v>272</v>
      </c>
      <c r="B50" s="307" t="s">
        <v>273</v>
      </c>
      <c r="C50" s="308"/>
      <c r="D50" s="113">
        <v>0.40719696969696972</v>
      </c>
      <c r="E50" s="115">
        <v>86</v>
      </c>
      <c r="F50" s="114">
        <v>103</v>
      </c>
      <c r="G50" s="114">
        <v>112</v>
      </c>
      <c r="H50" s="114">
        <v>108</v>
      </c>
      <c r="I50" s="140">
        <v>107</v>
      </c>
      <c r="J50" s="115">
        <v>-21</v>
      </c>
      <c r="K50" s="116">
        <v>-19.626168224299064</v>
      </c>
    </row>
    <row r="51" spans="1:11" ht="14.1" customHeight="1" x14ac:dyDescent="0.2">
      <c r="A51" s="306" t="s">
        <v>274</v>
      </c>
      <c r="B51" s="307" t="s">
        <v>275</v>
      </c>
      <c r="C51" s="308"/>
      <c r="D51" s="113">
        <v>7.552083333333333</v>
      </c>
      <c r="E51" s="115">
        <v>1595</v>
      </c>
      <c r="F51" s="114">
        <v>1762</v>
      </c>
      <c r="G51" s="114">
        <v>1734</v>
      </c>
      <c r="H51" s="114">
        <v>1821</v>
      </c>
      <c r="I51" s="140">
        <v>1756</v>
      </c>
      <c r="J51" s="115">
        <v>-161</v>
      </c>
      <c r="K51" s="116">
        <v>-9.168564920273349</v>
      </c>
    </row>
    <row r="52" spans="1:11" ht="14.1" customHeight="1" x14ac:dyDescent="0.2">
      <c r="A52" s="306">
        <v>71</v>
      </c>
      <c r="B52" s="307" t="s">
        <v>276</v>
      </c>
      <c r="C52" s="308"/>
      <c r="D52" s="113">
        <v>11.330492424242424</v>
      </c>
      <c r="E52" s="115">
        <v>2393</v>
      </c>
      <c r="F52" s="114">
        <v>2434</v>
      </c>
      <c r="G52" s="114">
        <v>2430</v>
      </c>
      <c r="H52" s="114">
        <v>2450</v>
      </c>
      <c r="I52" s="140">
        <v>2404</v>
      </c>
      <c r="J52" s="115">
        <v>-11</v>
      </c>
      <c r="K52" s="116">
        <v>-0.45757071547420963</v>
      </c>
    </row>
    <row r="53" spans="1:11" ht="14.1" customHeight="1" x14ac:dyDescent="0.2">
      <c r="A53" s="306" t="s">
        <v>277</v>
      </c>
      <c r="B53" s="307" t="s">
        <v>278</v>
      </c>
      <c r="C53" s="308"/>
      <c r="D53" s="113">
        <v>1.0795454545454546</v>
      </c>
      <c r="E53" s="115">
        <v>228</v>
      </c>
      <c r="F53" s="114">
        <v>229</v>
      </c>
      <c r="G53" s="114">
        <v>230</v>
      </c>
      <c r="H53" s="114">
        <v>229</v>
      </c>
      <c r="I53" s="140">
        <v>223</v>
      </c>
      <c r="J53" s="115">
        <v>5</v>
      </c>
      <c r="K53" s="116">
        <v>2.2421524663677128</v>
      </c>
    </row>
    <row r="54" spans="1:11" ht="14.1" customHeight="1" x14ac:dyDescent="0.2">
      <c r="A54" s="306" t="s">
        <v>279</v>
      </c>
      <c r="B54" s="307" t="s">
        <v>280</v>
      </c>
      <c r="C54" s="308"/>
      <c r="D54" s="113">
        <v>9.8532196969696972</v>
      </c>
      <c r="E54" s="115">
        <v>2081</v>
      </c>
      <c r="F54" s="114">
        <v>2115</v>
      </c>
      <c r="G54" s="114">
        <v>2117</v>
      </c>
      <c r="H54" s="114">
        <v>2138</v>
      </c>
      <c r="I54" s="140">
        <v>2105</v>
      </c>
      <c r="J54" s="115">
        <v>-24</v>
      </c>
      <c r="K54" s="116">
        <v>-1.1401425178147269</v>
      </c>
    </row>
    <row r="55" spans="1:11" ht="14.1" customHeight="1" x14ac:dyDescent="0.2">
      <c r="A55" s="306">
        <v>72</v>
      </c>
      <c r="B55" s="307" t="s">
        <v>281</v>
      </c>
      <c r="C55" s="308"/>
      <c r="D55" s="113">
        <v>1.0653409090909092</v>
      </c>
      <c r="E55" s="115">
        <v>225</v>
      </c>
      <c r="F55" s="114">
        <v>219</v>
      </c>
      <c r="G55" s="114">
        <v>209</v>
      </c>
      <c r="H55" s="114">
        <v>204</v>
      </c>
      <c r="I55" s="140">
        <v>201</v>
      </c>
      <c r="J55" s="115">
        <v>24</v>
      </c>
      <c r="K55" s="116">
        <v>11.940298507462687</v>
      </c>
    </row>
    <row r="56" spans="1:11" ht="14.1" customHeight="1" x14ac:dyDescent="0.2">
      <c r="A56" s="306" t="s">
        <v>282</v>
      </c>
      <c r="B56" s="307" t="s">
        <v>283</v>
      </c>
      <c r="C56" s="308"/>
      <c r="D56" s="113">
        <v>0.14678030303030304</v>
      </c>
      <c r="E56" s="115">
        <v>31</v>
      </c>
      <c r="F56" s="114">
        <v>32</v>
      </c>
      <c r="G56" s="114">
        <v>28</v>
      </c>
      <c r="H56" s="114">
        <v>31</v>
      </c>
      <c r="I56" s="140">
        <v>33</v>
      </c>
      <c r="J56" s="115">
        <v>-2</v>
      </c>
      <c r="K56" s="116">
        <v>-6.0606060606060606</v>
      </c>
    </row>
    <row r="57" spans="1:11" ht="14.1" customHeight="1" x14ac:dyDescent="0.2">
      <c r="A57" s="306" t="s">
        <v>284</v>
      </c>
      <c r="B57" s="307" t="s">
        <v>285</v>
      </c>
      <c r="C57" s="308"/>
      <c r="D57" s="113">
        <v>0.63920454545454541</v>
      </c>
      <c r="E57" s="115">
        <v>135</v>
      </c>
      <c r="F57" s="114">
        <v>134</v>
      </c>
      <c r="G57" s="114">
        <v>129</v>
      </c>
      <c r="H57" s="114">
        <v>120</v>
      </c>
      <c r="I57" s="140">
        <v>115</v>
      </c>
      <c r="J57" s="115">
        <v>20</v>
      </c>
      <c r="K57" s="116">
        <v>17.391304347826086</v>
      </c>
    </row>
    <row r="58" spans="1:11" ht="14.1" customHeight="1" x14ac:dyDescent="0.2">
      <c r="A58" s="306">
        <v>73</v>
      </c>
      <c r="B58" s="307" t="s">
        <v>286</v>
      </c>
      <c r="C58" s="308"/>
      <c r="D58" s="113">
        <v>0.7054924242424242</v>
      </c>
      <c r="E58" s="115">
        <v>149</v>
      </c>
      <c r="F58" s="114">
        <v>158</v>
      </c>
      <c r="G58" s="114">
        <v>149</v>
      </c>
      <c r="H58" s="114">
        <v>145</v>
      </c>
      <c r="I58" s="140">
        <v>143</v>
      </c>
      <c r="J58" s="115">
        <v>6</v>
      </c>
      <c r="K58" s="116">
        <v>4.1958041958041958</v>
      </c>
    </row>
    <row r="59" spans="1:11" ht="14.1" customHeight="1" x14ac:dyDescent="0.2">
      <c r="A59" s="306" t="s">
        <v>287</v>
      </c>
      <c r="B59" s="307" t="s">
        <v>288</v>
      </c>
      <c r="C59" s="308"/>
      <c r="D59" s="113">
        <v>0.50189393939393945</v>
      </c>
      <c r="E59" s="115">
        <v>106</v>
      </c>
      <c r="F59" s="114">
        <v>113</v>
      </c>
      <c r="G59" s="114">
        <v>103</v>
      </c>
      <c r="H59" s="114">
        <v>100</v>
      </c>
      <c r="I59" s="140">
        <v>97</v>
      </c>
      <c r="J59" s="115">
        <v>9</v>
      </c>
      <c r="K59" s="116">
        <v>9.2783505154639183</v>
      </c>
    </row>
    <row r="60" spans="1:11" ht="14.1" customHeight="1" x14ac:dyDescent="0.2">
      <c r="A60" s="306">
        <v>81</v>
      </c>
      <c r="B60" s="307" t="s">
        <v>289</v>
      </c>
      <c r="C60" s="308"/>
      <c r="D60" s="113">
        <v>3.2196969696969697</v>
      </c>
      <c r="E60" s="115">
        <v>680</v>
      </c>
      <c r="F60" s="114">
        <v>684</v>
      </c>
      <c r="G60" s="114">
        <v>690</v>
      </c>
      <c r="H60" s="114">
        <v>661</v>
      </c>
      <c r="I60" s="140">
        <v>662</v>
      </c>
      <c r="J60" s="115">
        <v>18</v>
      </c>
      <c r="K60" s="116">
        <v>2.7190332326283988</v>
      </c>
    </row>
    <row r="61" spans="1:11" ht="14.1" customHeight="1" x14ac:dyDescent="0.2">
      <c r="A61" s="306" t="s">
        <v>290</v>
      </c>
      <c r="B61" s="307" t="s">
        <v>291</v>
      </c>
      <c r="C61" s="308"/>
      <c r="D61" s="113">
        <v>1.1695075757575757</v>
      </c>
      <c r="E61" s="115">
        <v>247</v>
      </c>
      <c r="F61" s="114">
        <v>252</v>
      </c>
      <c r="G61" s="114">
        <v>255</v>
      </c>
      <c r="H61" s="114">
        <v>252</v>
      </c>
      <c r="I61" s="140">
        <v>244</v>
      </c>
      <c r="J61" s="115">
        <v>3</v>
      </c>
      <c r="K61" s="116">
        <v>1.2295081967213115</v>
      </c>
    </row>
    <row r="62" spans="1:11" ht="14.1" customHeight="1" x14ac:dyDescent="0.2">
      <c r="A62" s="306" t="s">
        <v>292</v>
      </c>
      <c r="B62" s="307" t="s">
        <v>293</v>
      </c>
      <c r="C62" s="308"/>
      <c r="D62" s="113">
        <v>0.98484848484848486</v>
      </c>
      <c r="E62" s="115">
        <v>208</v>
      </c>
      <c r="F62" s="114">
        <v>207</v>
      </c>
      <c r="G62" s="114">
        <v>198</v>
      </c>
      <c r="H62" s="114">
        <v>183</v>
      </c>
      <c r="I62" s="140">
        <v>179</v>
      </c>
      <c r="J62" s="115">
        <v>29</v>
      </c>
      <c r="K62" s="116">
        <v>16.201117318435752</v>
      </c>
    </row>
    <row r="63" spans="1:11" ht="14.1" customHeight="1" x14ac:dyDescent="0.2">
      <c r="A63" s="306"/>
      <c r="B63" s="307" t="s">
        <v>294</v>
      </c>
      <c r="C63" s="308"/>
      <c r="D63" s="113">
        <v>0.89962121212121215</v>
      </c>
      <c r="E63" s="115">
        <v>190</v>
      </c>
      <c r="F63" s="114">
        <v>185</v>
      </c>
      <c r="G63" s="114">
        <v>176</v>
      </c>
      <c r="H63" s="114">
        <v>157</v>
      </c>
      <c r="I63" s="140">
        <v>152</v>
      </c>
      <c r="J63" s="115">
        <v>38</v>
      </c>
      <c r="K63" s="116">
        <v>25</v>
      </c>
    </row>
    <row r="64" spans="1:11" ht="14.1" customHeight="1" x14ac:dyDescent="0.2">
      <c r="A64" s="306" t="s">
        <v>295</v>
      </c>
      <c r="B64" s="307" t="s">
        <v>296</v>
      </c>
      <c r="C64" s="308"/>
      <c r="D64" s="113">
        <v>2.8409090909090908E-2</v>
      </c>
      <c r="E64" s="115">
        <v>6</v>
      </c>
      <c r="F64" s="114">
        <v>6</v>
      </c>
      <c r="G64" s="114">
        <v>9</v>
      </c>
      <c r="H64" s="114">
        <v>8</v>
      </c>
      <c r="I64" s="140">
        <v>7</v>
      </c>
      <c r="J64" s="115">
        <v>-1</v>
      </c>
      <c r="K64" s="116">
        <v>-14.285714285714286</v>
      </c>
    </row>
    <row r="65" spans="1:11" ht="14.1" customHeight="1" x14ac:dyDescent="0.2">
      <c r="A65" s="306" t="s">
        <v>297</v>
      </c>
      <c r="B65" s="307" t="s">
        <v>298</v>
      </c>
      <c r="C65" s="308"/>
      <c r="D65" s="113">
        <v>0.75757575757575757</v>
      </c>
      <c r="E65" s="115">
        <v>160</v>
      </c>
      <c r="F65" s="114">
        <v>164</v>
      </c>
      <c r="G65" s="114">
        <v>168</v>
      </c>
      <c r="H65" s="114">
        <v>160</v>
      </c>
      <c r="I65" s="140">
        <v>170</v>
      </c>
      <c r="J65" s="115">
        <v>-10</v>
      </c>
      <c r="K65" s="116">
        <v>-5.882352941176471</v>
      </c>
    </row>
    <row r="66" spans="1:11" ht="14.1" customHeight="1" x14ac:dyDescent="0.2">
      <c r="A66" s="306">
        <v>82</v>
      </c>
      <c r="B66" s="307" t="s">
        <v>299</v>
      </c>
      <c r="C66" s="308"/>
      <c r="D66" s="113">
        <v>1.3778409090909092</v>
      </c>
      <c r="E66" s="115">
        <v>291</v>
      </c>
      <c r="F66" s="114">
        <v>287</v>
      </c>
      <c r="G66" s="114">
        <v>285</v>
      </c>
      <c r="H66" s="114">
        <v>293</v>
      </c>
      <c r="I66" s="140">
        <v>284</v>
      </c>
      <c r="J66" s="115">
        <v>7</v>
      </c>
      <c r="K66" s="116">
        <v>2.464788732394366</v>
      </c>
    </row>
    <row r="67" spans="1:11" ht="14.1" customHeight="1" x14ac:dyDescent="0.2">
      <c r="A67" s="306" t="s">
        <v>300</v>
      </c>
      <c r="B67" s="307" t="s">
        <v>301</v>
      </c>
      <c r="C67" s="308"/>
      <c r="D67" s="113">
        <v>0.59185606060606055</v>
      </c>
      <c r="E67" s="115">
        <v>125</v>
      </c>
      <c r="F67" s="114">
        <v>127</v>
      </c>
      <c r="G67" s="114">
        <v>119</v>
      </c>
      <c r="H67" s="114">
        <v>118</v>
      </c>
      <c r="I67" s="140">
        <v>114</v>
      </c>
      <c r="J67" s="115">
        <v>11</v>
      </c>
      <c r="K67" s="116">
        <v>9.6491228070175445</v>
      </c>
    </row>
    <row r="68" spans="1:11" ht="14.1" customHeight="1" x14ac:dyDescent="0.2">
      <c r="A68" s="306" t="s">
        <v>302</v>
      </c>
      <c r="B68" s="307" t="s">
        <v>303</v>
      </c>
      <c r="C68" s="308"/>
      <c r="D68" s="113">
        <v>0.5492424242424242</v>
      </c>
      <c r="E68" s="115">
        <v>116</v>
      </c>
      <c r="F68" s="114">
        <v>108</v>
      </c>
      <c r="G68" s="114">
        <v>117</v>
      </c>
      <c r="H68" s="114">
        <v>121</v>
      </c>
      <c r="I68" s="140">
        <v>117</v>
      </c>
      <c r="J68" s="115">
        <v>-1</v>
      </c>
      <c r="K68" s="116">
        <v>-0.85470085470085466</v>
      </c>
    </row>
    <row r="69" spans="1:11" ht="14.1" customHeight="1" x14ac:dyDescent="0.2">
      <c r="A69" s="306">
        <v>83</v>
      </c>
      <c r="B69" s="307" t="s">
        <v>304</v>
      </c>
      <c r="C69" s="308"/>
      <c r="D69" s="113">
        <v>3.4138257575757578</v>
      </c>
      <c r="E69" s="115">
        <v>721</v>
      </c>
      <c r="F69" s="114">
        <v>740</v>
      </c>
      <c r="G69" s="114">
        <v>737</v>
      </c>
      <c r="H69" s="114">
        <v>726</v>
      </c>
      <c r="I69" s="140">
        <v>710</v>
      </c>
      <c r="J69" s="115">
        <v>11</v>
      </c>
      <c r="K69" s="116">
        <v>1.5492957746478873</v>
      </c>
    </row>
    <row r="70" spans="1:11" ht="14.1" customHeight="1" x14ac:dyDescent="0.2">
      <c r="A70" s="306" t="s">
        <v>305</v>
      </c>
      <c r="B70" s="307" t="s">
        <v>306</v>
      </c>
      <c r="C70" s="308"/>
      <c r="D70" s="113">
        <v>1.884469696969697</v>
      </c>
      <c r="E70" s="115">
        <v>398</v>
      </c>
      <c r="F70" s="114">
        <v>414</v>
      </c>
      <c r="G70" s="114">
        <v>416</v>
      </c>
      <c r="H70" s="114">
        <v>420</v>
      </c>
      <c r="I70" s="140">
        <v>404</v>
      </c>
      <c r="J70" s="115">
        <v>-6</v>
      </c>
      <c r="K70" s="116">
        <v>-1.4851485148514851</v>
      </c>
    </row>
    <row r="71" spans="1:11" ht="14.1" customHeight="1" x14ac:dyDescent="0.2">
      <c r="A71" s="306"/>
      <c r="B71" s="307" t="s">
        <v>307</v>
      </c>
      <c r="C71" s="308"/>
      <c r="D71" s="113">
        <v>1.103219696969697</v>
      </c>
      <c r="E71" s="115">
        <v>233</v>
      </c>
      <c r="F71" s="114">
        <v>236</v>
      </c>
      <c r="G71" s="114">
        <v>241</v>
      </c>
      <c r="H71" s="114">
        <v>246</v>
      </c>
      <c r="I71" s="140">
        <v>239</v>
      </c>
      <c r="J71" s="115">
        <v>-6</v>
      </c>
      <c r="K71" s="116">
        <v>-2.510460251046025</v>
      </c>
    </row>
    <row r="72" spans="1:11" ht="14.1" customHeight="1" x14ac:dyDescent="0.2">
      <c r="A72" s="306">
        <v>84</v>
      </c>
      <c r="B72" s="307" t="s">
        <v>308</v>
      </c>
      <c r="C72" s="308"/>
      <c r="D72" s="113">
        <v>1.4678030303030303</v>
      </c>
      <c r="E72" s="115">
        <v>310</v>
      </c>
      <c r="F72" s="114">
        <v>268</v>
      </c>
      <c r="G72" s="114">
        <v>270</v>
      </c>
      <c r="H72" s="114">
        <v>263</v>
      </c>
      <c r="I72" s="140">
        <v>272</v>
      </c>
      <c r="J72" s="115">
        <v>38</v>
      </c>
      <c r="K72" s="116">
        <v>13.970588235294118</v>
      </c>
    </row>
    <row r="73" spans="1:11" ht="14.1" customHeight="1" x14ac:dyDescent="0.2">
      <c r="A73" s="306" t="s">
        <v>309</v>
      </c>
      <c r="B73" s="307" t="s">
        <v>310</v>
      </c>
      <c r="C73" s="308"/>
      <c r="D73" s="113">
        <v>9.9431818181818177E-2</v>
      </c>
      <c r="E73" s="115">
        <v>21</v>
      </c>
      <c r="F73" s="114">
        <v>24</v>
      </c>
      <c r="G73" s="114">
        <v>24</v>
      </c>
      <c r="H73" s="114">
        <v>25</v>
      </c>
      <c r="I73" s="140">
        <v>27</v>
      </c>
      <c r="J73" s="115">
        <v>-6</v>
      </c>
      <c r="K73" s="116">
        <v>-22.222222222222221</v>
      </c>
    </row>
    <row r="74" spans="1:11" ht="14.1" customHeight="1" x14ac:dyDescent="0.2">
      <c r="A74" s="306" t="s">
        <v>311</v>
      </c>
      <c r="B74" s="307" t="s">
        <v>312</v>
      </c>
      <c r="C74" s="308"/>
      <c r="D74" s="113">
        <v>4.7348484848484848E-2</v>
      </c>
      <c r="E74" s="115">
        <v>10</v>
      </c>
      <c r="F74" s="114">
        <v>11</v>
      </c>
      <c r="G74" s="114">
        <v>12</v>
      </c>
      <c r="H74" s="114">
        <v>9</v>
      </c>
      <c r="I74" s="140">
        <v>9</v>
      </c>
      <c r="J74" s="115">
        <v>1</v>
      </c>
      <c r="K74" s="116">
        <v>11.111111111111111</v>
      </c>
    </row>
    <row r="75" spans="1:11" ht="14.1" customHeight="1" x14ac:dyDescent="0.2">
      <c r="A75" s="306" t="s">
        <v>313</v>
      </c>
      <c r="B75" s="307" t="s">
        <v>314</v>
      </c>
      <c r="C75" s="308"/>
      <c r="D75" s="113" t="s">
        <v>513</v>
      </c>
      <c r="E75" s="115" t="s">
        <v>513</v>
      </c>
      <c r="F75" s="114" t="s">
        <v>513</v>
      </c>
      <c r="G75" s="114" t="s">
        <v>513</v>
      </c>
      <c r="H75" s="114" t="s">
        <v>513</v>
      </c>
      <c r="I75" s="140">
        <v>3</v>
      </c>
      <c r="J75" s="115" t="s">
        <v>513</v>
      </c>
      <c r="K75" s="116" t="s">
        <v>513</v>
      </c>
    </row>
    <row r="76" spans="1:11" ht="14.1" customHeight="1" x14ac:dyDescent="0.2">
      <c r="A76" s="306">
        <v>91</v>
      </c>
      <c r="B76" s="307" t="s">
        <v>315</v>
      </c>
      <c r="C76" s="308"/>
      <c r="D76" s="113">
        <v>9.9431818181818177E-2</v>
      </c>
      <c r="E76" s="115">
        <v>21</v>
      </c>
      <c r="F76" s="114">
        <v>23</v>
      </c>
      <c r="G76" s="114">
        <v>21</v>
      </c>
      <c r="H76" s="114">
        <v>21</v>
      </c>
      <c r="I76" s="140">
        <v>23</v>
      </c>
      <c r="J76" s="115">
        <v>-2</v>
      </c>
      <c r="K76" s="116">
        <v>-8.695652173913043</v>
      </c>
    </row>
    <row r="77" spans="1:11" ht="14.1" customHeight="1" x14ac:dyDescent="0.2">
      <c r="A77" s="306">
        <v>92</v>
      </c>
      <c r="B77" s="307" t="s">
        <v>316</v>
      </c>
      <c r="C77" s="308"/>
      <c r="D77" s="113">
        <v>0.20359848484848486</v>
      </c>
      <c r="E77" s="115">
        <v>43</v>
      </c>
      <c r="F77" s="114">
        <v>41</v>
      </c>
      <c r="G77" s="114">
        <v>49</v>
      </c>
      <c r="H77" s="114">
        <v>47</v>
      </c>
      <c r="I77" s="140">
        <v>42</v>
      </c>
      <c r="J77" s="115">
        <v>1</v>
      </c>
      <c r="K77" s="116">
        <v>2.3809523809523809</v>
      </c>
    </row>
    <row r="78" spans="1:11" ht="14.1" customHeight="1" x14ac:dyDescent="0.2">
      <c r="A78" s="306">
        <v>93</v>
      </c>
      <c r="B78" s="307" t="s">
        <v>317</v>
      </c>
      <c r="C78" s="308"/>
      <c r="D78" s="113">
        <v>0.16571969696969696</v>
      </c>
      <c r="E78" s="115">
        <v>35</v>
      </c>
      <c r="F78" s="114">
        <v>36</v>
      </c>
      <c r="G78" s="114">
        <v>32</v>
      </c>
      <c r="H78" s="114">
        <v>35</v>
      </c>
      <c r="I78" s="140">
        <v>31</v>
      </c>
      <c r="J78" s="115">
        <v>4</v>
      </c>
      <c r="K78" s="116">
        <v>12.903225806451612</v>
      </c>
    </row>
    <row r="79" spans="1:11" ht="14.1" customHeight="1" x14ac:dyDescent="0.2">
      <c r="A79" s="306">
        <v>94</v>
      </c>
      <c r="B79" s="307" t="s">
        <v>318</v>
      </c>
      <c r="C79" s="308"/>
      <c r="D79" s="113">
        <v>0.71969696969696972</v>
      </c>
      <c r="E79" s="115">
        <v>152</v>
      </c>
      <c r="F79" s="114">
        <v>164</v>
      </c>
      <c r="G79" s="114">
        <v>165</v>
      </c>
      <c r="H79" s="114">
        <v>153</v>
      </c>
      <c r="I79" s="140">
        <v>142</v>
      </c>
      <c r="J79" s="115">
        <v>10</v>
      </c>
      <c r="K79" s="116">
        <v>7.042253521126761</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2.7651515151515151</v>
      </c>
      <c r="E81" s="143">
        <v>584</v>
      </c>
      <c r="F81" s="144">
        <v>610</v>
      </c>
      <c r="G81" s="144">
        <v>615</v>
      </c>
      <c r="H81" s="144">
        <v>647</v>
      </c>
      <c r="I81" s="145">
        <v>607</v>
      </c>
      <c r="J81" s="143">
        <v>-23</v>
      </c>
      <c r="K81" s="146">
        <v>-3.7891268533772653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6205</v>
      </c>
      <c r="G12" s="536">
        <v>4758</v>
      </c>
      <c r="H12" s="536">
        <v>8290</v>
      </c>
      <c r="I12" s="536">
        <v>5130</v>
      </c>
      <c r="J12" s="537">
        <v>6336</v>
      </c>
      <c r="K12" s="538">
        <v>-131</v>
      </c>
      <c r="L12" s="349">
        <v>-2.0675505050505052</v>
      </c>
    </row>
    <row r="13" spans="1:17" s="110" customFormat="1" ht="15" customHeight="1" x14ac:dyDescent="0.2">
      <c r="A13" s="350" t="s">
        <v>344</v>
      </c>
      <c r="B13" s="351" t="s">
        <v>345</v>
      </c>
      <c r="C13" s="347"/>
      <c r="D13" s="347"/>
      <c r="E13" s="348"/>
      <c r="F13" s="536">
        <v>3580</v>
      </c>
      <c r="G13" s="536">
        <v>2535</v>
      </c>
      <c r="H13" s="536">
        <v>4766</v>
      </c>
      <c r="I13" s="536">
        <v>3054</v>
      </c>
      <c r="J13" s="537">
        <v>3874</v>
      </c>
      <c r="K13" s="538">
        <v>-294</v>
      </c>
      <c r="L13" s="349">
        <v>-7.5890552400619518</v>
      </c>
    </row>
    <row r="14" spans="1:17" s="110" customFormat="1" ht="22.5" customHeight="1" x14ac:dyDescent="0.2">
      <c r="A14" s="350"/>
      <c r="B14" s="351" t="s">
        <v>346</v>
      </c>
      <c r="C14" s="347"/>
      <c r="D14" s="347"/>
      <c r="E14" s="348"/>
      <c r="F14" s="536">
        <v>2625</v>
      </c>
      <c r="G14" s="536">
        <v>2223</v>
      </c>
      <c r="H14" s="536">
        <v>3524</v>
      </c>
      <c r="I14" s="536">
        <v>2076</v>
      </c>
      <c r="J14" s="537">
        <v>2462</v>
      </c>
      <c r="K14" s="538">
        <v>163</v>
      </c>
      <c r="L14" s="349">
        <v>6.6206336311941509</v>
      </c>
    </row>
    <row r="15" spans="1:17" s="110" customFormat="1" ht="15" customHeight="1" x14ac:dyDescent="0.2">
      <c r="A15" s="350" t="s">
        <v>347</v>
      </c>
      <c r="B15" s="351" t="s">
        <v>108</v>
      </c>
      <c r="C15" s="347"/>
      <c r="D15" s="347"/>
      <c r="E15" s="348"/>
      <c r="F15" s="536">
        <v>1629</v>
      </c>
      <c r="G15" s="536">
        <v>1369</v>
      </c>
      <c r="H15" s="536">
        <v>3920</v>
      </c>
      <c r="I15" s="536">
        <v>1114</v>
      </c>
      <c r="J15" s="537">
        <v>1618</v>
      </c>
      <c r="K15" s="538">
        <v>11</v>
      </c>
      <c r="L15" s="349">
        <v>0.67985166872682323</v>
      </c>
    </row>
    <row r="16" spans="1:17" s="110" customFormat="1" ht="15" customHeight="1" x14ac:dyDescent="0.2">
      <c r="A16" s="350"/>
      <c r="B16" s="351" t="s">
        <v>109</v>
      </c>
      <c r="C16" s="347"/>
      <c r="D16" s="347"/>
      <c r="E16" s="348"/>
      <c r="F16" s="536">
        <v>3976</v>
      </c>
      <c r="G16" s="536">
        <v>2979</v>
      </c>
      <c r="H16" s="536">
        <v>3883</v>
      </c>
      <c r="I16" s="536">
        <v>3515</v>
      </c>
      <c r="J16" s="537">
        <v>4054</v>
      </c>
      <c r="K16" s="538">
        <v>-78</v>
      </c>
      <c r="L16" s="349">
        <v>-1.9240256536753824</v>
      </c>
    </row>
    <row r="17" spans="1:12" s="110" customFormat="1" ht="15" customHeight="1" x14ac:dyDescent="0.2">
      <c r="A17" s="350"/>
      <c r="B17" s="351" t="s">
        <v>110</v>
      </c>
      <c r="C17" s="347"/>
      <c r="D17" s="347"/>
      <c r="E17" s="348"/>
      <c r="F17" s="536">
        <v>526</v>
      </c>
      <c r="G17" s="536">
        <v>374</v>
      </c>
      <c r="H17" s="536">
        <v>397</v>
      </c>
      <c r="I17" s="536">
        <v>408</v>
      </c>
      <c r="J17" s="537">
        <v>573</v>
      </c>
      <c r="K17" s="538">
        <v>-47</v>
      </c>
      <c r="L17" s="349">
        <v>-8.2024432809773131</v>
      </c>
    </row>
    <row r="18" spans="1:12" s="110" customFormat="1" ht="15" customHeight="1" x14ac:dyDescent="0.2">
      <c r="A18" s="350"/>
      <c r="B18" s="351" t="s">
        <v>111</v>
      </c>
      <c r="C18" s="347"/>
      <c r="D18" s="347"/>
      <c r="E18" s="348"/>
      <c r="F18" s="536">
        <v>74</v>
      </c>
      <c r="G18" s="536">
        <v>36</v>
      </c>
      <c r="H18" s="536">
        <v>90</v>
      </c>
      <c r="I18" s="536">
        <v>93</v>
      </c>
      <c r="J18" s="537">
        <v>91</v>
      </c>
      <c r="K18" s="538">
        <v>-17</v>
      </c>
      <c r="L18" s="349">
        <v>-18.681318681318682</v>
      </c>
    </row>
    <row r="19" spans="1:12" s="110" customFormat="1" ht="15" customHeight="1" x14ac:dyDescent="0.2">
      <c r="A19" s="118" t="s">
        <v>113</v>
      </c>
      <c r="B19" s="119" t="s">
        <v>181</v>
      </c>
      <c r="C19" s="347"/>
      <c r="D19" s="347"/>
      <c r="E19" s="348"/>
      <c r="F19" s="536">
        <v>4591</v>
      </c>
      <c r="G19" s="536">
        <v>3482</v>
      </c>
      <c r="H19" s="536">
        <v>6667</v>
      </c>
      <c r="I19" s="536">
        <v>3765</v>
      </c>
      <c r="J19" s="537">
        <v>4786</v>
      </c>
      <c r="K19" s="538">
        <v>-195</v>
      </c>
      <c r="L19" s="349">
        <v>-4.0743836188884242</v>
      </c>
    </row>
    <row r="20" spans="1:12" s="110" customFormat="1" ht="15" customHeight="1" x14ac:dyDescent="0.2">
      <c r="A20" s="118"/>
      <c r="B20" s="119" t="s">
        <v>182</v>
      </c>
      <c r="C20" s="347"/>
      <c r="D20" s="347"/>
      <c r="E20" s="348"/>
      <c r="F20" s="536">
        <v>1614</v>
      </c>
      <c r="G20" s="536">
        <v>1276</v>
      </c>
      <c r="H20" s="536">
        <v>1623</v>
      </c>
      <c r="I20" s="536">
        <v>1365</v>
      </c>
      <c r="J20" s="537">
        <v>1550</v>
      </c>
      <c r="K20" s="538">
        <v>64</v>
      </c>
      <c r="L20" s="349">
        <v>4.129032258064516</v>
      </c>
    </row>
    <row r="21" spans="1:12" s="110" customFormat="1" ht="15" customHeight="1" x14ac:dyDescent="0.2">
      <c r="A21" s="118" t="s">
        <v>113</v>
      </c>
      <c r="B21" s="119" t="s">
        <v>116</v>
      </c>
      <c r="C21" s="347"/>
      <c r="D21" s="347"/>
      <c r="E21" s="348"/>
      <c r="F21" s="536">
        <v>4296</v>
      </c>
      <c r="G21" s="536">
        <v>3245</v>
      </c>
      <c r="H21" s="536">
        <v>6250</v>
      </c>
      <c r="I21" s="536">
        <v>3496</v>
      </c>
      <c r="J21" s="537">
        <v>4404</v>
      </c>
      <c r="K21" s="538">
        <v>-108</v>
      </c>
      <c r="L21" s="349">
        <v>-2.4523160762942777</v>
      </c>
    </row>
    <row r="22" spans="1:12" s="110" customFormat="1" ht="15" customHeight="1" x14ac:dyDescent="0.2">
      <c r="A22" s="118"/>
      <c r="B22" s="119" t="s">
        <v>117</v>
      </c>
      <c r="C22" s="347"/>
      <c r="D22" s="347"/>
      <c r="E22" s="348"/>
      <c r="F22" s="536">
        <v>1906</v>
      </c>
      <c r="G22" s="536">
        <v>1509</v>
      </c>
      <c r="H22" s="536">
        <v>2033</v>
      </c>
      <c r="I22" s="536">
        <v>1625</v>
      </c>
      <c r="J22" s="537">
        <v>1931</v>
      </c>
      <c r="K22" s="538">
        <v>-25</v>
      </c>
      <c r="L22" s="349">
        <v>-1.294665976178146</v>
      </c>
    </row>
    <row r="23" spans="1:12" s="110" customFormat="1" ht="15" customHeight="1" x14ac:dyDescent="0.2">
      <c r="A23" s="352" t="s">
        <v>347</v>
      </c>
      <c r="B23" s="353" t="s">
        <v>193</v>
      </c>
      <c r="C23" s="354"/>
      <c r="D23" s="354"/>
      <c r="E23" s="355"/>
      <c r="F23" s="539">
        <v>90</v>
      </c>
      <c r="G23" s="539">
        <v>293</v>
      </c>
      <c r="H23" s="539">
        <v>1711</v>
      </c>
      <c r="I23" s="539">
        <v>80</v>
      </c>
      <c r="J23" s="540">
        <v>111</v>
      </c>
      <c r="K23" s="541">
        <v>-21</v>
      </c>
      <c r="L23" s="356">
        <v>-18.918918918918919</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37.200000000000003</v>
      </c>
      <c r="G25" s="542">
        <v>40.5</v>
      </c>
      <c r="H25" s="542">
        <v>41.1</v>
      </c>
      <c r="I25" s="542">
        <v>42.7</v>
      </c>
      <c r="J25" s="542">
        <v>38.4</v>
      </c>
      <c r="K25" s="543" t="s">
        <v>349</v>
      </c>
      <c r="L25" s="364">
        <v>-1.1999999999999957</v>
      </c>
    </row>
    <row r="26" spans="1:12" s="110" customFormat="1" ht="15" customHeight="1" x14ac:dyDescent="0.2">
      <c r="A26" s="365" t="s">
        <v>105</v>
      </c>
      <c r="B26" s="366" t="s">
        <v>345</v>
      </c>
      <c r="C26" s="362"/>
      <c r="D26" s="362"/>
      <c r="E26" s="363"/>
      <c r="F26" s="542">
        <v>36.200000000000003</v>
      </c>
      <c r="G26" s="542">
        <v>39.9</v>
      </c>
      <c r="H26" s="542">
        <v>39.9</v>
      </c>
      <c r="I26" s="542">
        <v>41.4</v>
      </c>
      <c r="J26" s="544">
        <v>36.1</v>
      </c>
      <c r="K26" s="543" t="s">
        <v>349</v>
      </c>
      <c r="L26" s="364">
        <v>0.10000000000000142</v>
      </c>
    </row>
    <row r="27" spans="1:12" s="110" customFormat="1" ht="15" customHeight="1" x14ac:dyDescent="0.2">
      <c r="A27" s="365"/>
      <c r="B27" s="366" t="s">
        <v>346</v>
      </c>
      <c r="C27" s="362"/>
      <c r="D27" s="362"/>
      <c r="E27" s="363"/>
      <c r="F27" s="542">
        <v>38.700000000000003</v>
      </c>
      <c r="G27" s="542">
        <v>41.2</v>
      </c>
      <c r="H27" s="542">
        <v>42.6</v>
      </c>
      <c r="I27" s="542">
        <v>44.7</v>
      </c>
      <c r="J27" s="542">
        <v>42</v>
      </c>
      <c r="K27" s="543" t="s">
        <v>349</v>
      </c>
      <c r="L27" s="364">
        <v>-3.2999999999999972</v>
      </c>
    </row>
    <row r="28" spans="1:12" s="110" customFormat="1" ht="15" customHeight="1" x14ac:dyDescent="0.2">
      <c r="A28" s="365" t="s">
        <v>113</v>
      </c>
      <c r="B28" s="366" t="s">
        <v>108</v>
      </c>
      <c r="C28" s="362"/>
      <c r="D28" s="362"/>
      <c r="E28" s="363"/>
      <c r="F28" s="542">
        <v>48.7</v>
      </c>
      <c r="G28" s="542">
        <v>50.3</v>
      </c>
      <c r="H28" s="542">
        <v>50.6</v>
      </c>
      <c r="I28" s="542">
        <v>54</v>
      </c>
      <c r="J28" s="542">
        <v>49.1</v>
      </c>
      <c r="K28" s="543" t="s">
        <v>349</v>
      </c>
      <c r="L28" s="364">
        <v>-0.39999999999999858</v>
      </c>
    </row>
    <row r="29" spans="1:12" s="110" customFormat="1" ht="11.25" x14ac:dyDescent="0.2">
      <c r="A29" s="365"/>
      <c r="B29" s="366" t="s">
        <v>109</v>
      </c>
      <c r="C29" s="362"/>
      <c r="D29" s="362"/>
      <c r="E29" s="363"/>
      <c r="F29" s="542">
        <v>33.6</v>
      </c>
      <c r="G29" s="542">
        <v>36.299999999999997</v>
      </c>
      <c r="H29" s="542">
        <v>35.799999999999997</v>
      </c>
      <c r="I29" s="542">
        <v>39.4</v>
      </c>
      <c r="J29" s="544">
        <v>35.799999999999997</v>
      </c>
      <c r="K29" s="543" t="s">
        <v>349</v>
      </c>
      <c r="L29" s="364">
        <v>-2.1999999999999957</v>
      </c>
    </row>
    <row r="30" spans="1:12" s="110" customFormat="1" ht="15" customHeight="1" x14ac:dyDescent="0.2">
      <c r="A30" s="365"/>
      <c r="B30" s="366" t="s">
        <v>110</v>
      </c>
      <c r="C30" s="362"/>
      <c r="D30" s="362"/>
      <c r="E30" s="363"/>
      <c r="F30" s="542">
        <v>30.6</v>
      </c>
      <c r="G30" s="542">
        <v>42.6</v>
      </c>
      <c r="H30" s="542">
        <v>34.5</v>
      </c>
      <c r="I30" s="542">
        <v>38.700000000000003</v>
      </c>
      <c r="J30" s="542">
        <v>26.9</v>
      </c>
      <c r="K30" s="543" t="s">
        <v>349</v>
      </c>
      <c r="L30" s="364">
        <v>3.7000000000000028</v>
      </c>
    </row>
    <row r="31" spans="1:12" s="110" customFormat="1" ht="15" customHeight="1" x14ac:dyDescent="0.2">
      <c r="A31" s="365"/>
      <c r="B31" s="366" t="s">
        <v>111</v>
      </c>
      <c r="C31" s="362"/>
      <c r="D31" s="362"/>
      <c r="E31" s="363"/>
      <c r="F31" s="542">
        <v>41.9</v>
      </c>
      <c r="G31" s="542">
        <v>52.8</v>
      </c>
      <c r="H31" s="542">
        <v>63.3</v>
      </c>
      <c r="I31" s="542">
        <v>57</v>
      </c>
      <c r="J31" s="542">
        <v>49.5</v>
      </c>
      <c r="K31" s="543" t="s">
        <v>349</v>
      </c>
      <c r="L31" s="364">
        <v>-7.6000000000000014</v>
      </c>
    </row>
    <row r="32" spans="1:12" s="110" customFormat="1" ht="15" customHeight="1" x14ac:dyDescent="0.2">
      <c r="A32" s="367" t="s">
        <v>113</v>
      </c>
      <c r="B32" s="368" t="s">
        <v>181</v>
      </c>
      <c r="C32" s="362"/>
      <c r="D32" s="362"/>
      <c r="E32" s="363"/>
      <c r="F32" s="542">
        <v>36.799999999999997</v>
      </c>
      <c r="G32" s="542">
        <v>41.3</v>
      </c>
      <c r="H32" s="542">
        <v>39.799999999999997</v>
      </c>
      <c r="I32" s="542">
        <v>41.5</v>
      </c>
      <c r="J32" s="544">
        <v>36.9</v>
      </c>
      <c r="K32" s="543" t="s">
        <v>349</v>
      </c>
      <c r="L32" s="364">
        <v>-0.10000000000000142</v>
      </c>
    </row>
    <row r="33" spans="1:12" s="110" customFormat="1" ht="15" customHeight="1" x14ac:dyDescent="0.2">
      <c r="A33" s="367"/>
      <c r="B33" s="368" t="s">
        <v>182</v>
      </c>
      <c r="C33" s="362"/>
      <c r="D33" s="362"/>
      <c r="E33" s="363"/>
      <c r="F33" s="542">
        <v>38.5</v>
      </c>
      <c r="G33" s="542">
        <v>38.4</v>
      </c>
      <c r="H33" s="542">
        <v>44.9</v>
      </c>
      <c r="I33" s="542">
        <v>45.9</v>
      </c>
      <c r="J33" s="542">
        <v>42.8</v>
      </c>
      <c r="K33" s="543" t="s">
        <v>349</v>
      </c>
      <c r="L33" s="364">
        <v>-4.2999999999999972</v>
      </c>
    </row>
    <row r="34" spans="1:12" s="369" customFormat="1" ht="15" customHeight="1" x14ac:dyDescent="0.2">
      <c r="A34" s="367" t="s">
        <v>113</v>
      </c>
      <c r="B34" s="368" t="s">
        <v>116</v>
      </c>
      <c r="C34" s="362"/>
      <c r="D34" s="362"/>
      <c r="E34" s="363"/>
      <c r="F34" s="542">
        <v>33.299999999999997</v>
      </c>
      <c r="G34" s="542">
        <v>36.200000000000003</v>
      </c>
      <c r="H34" s="542">
        <v>38.6</v>
      </c>
      <c r="I34" s="542">
        <v>39.1</v>
      </c>
      <c r="J34" s="542">
        <v>35</v>
      </c>
      <c r="K34" s="543" t="s">
        <v>349</v>
      </c>
      <c r="L34" s="364">
        <v>-1.7000000000000028</v>
      </c>
    </row>
    <row r="35" spans="1:12" s="369" customFormat="1" ht="11.25" x14ac:dyDescent="0.2">
      <c r="A35" s="370"/>
      <c r="B35" s="371" t="s">
        <v>117</v>
      </c>
      <c r="C35" s="372"/>
      <c r="D35" s="372"/>
      <c r="E35" s="373"/>
      <c r="F35" s="545">
        <v>45.9</v>
      </c>
      <c r="G35" s="545">
        <v>49.1</v>
      </c>
      <c r="H35" s="545">
        <v>47</v>
      </c>
      <c r="I35" s="545">
        <v>50</v>
      </c>
      <c r="J35" s="546">
        <v>46.1</v>
      </c>
      <c r="K35" s="547" t="s">
        <v>349</v>
      </c>
      <c r="L35" s="374">
        <v>-0.20000000000000284</v>
      </c>
    </row>
    <row r="36" spans="1:12" s="369" customFormat="1" ht="15.95" customHeight="1" x14ac:dyDescent="0.2">
      <c r="A36" s="375" t="s">
        <v>350</v>
      </c>
      <c r="B36" s="376"/>
      <c r="C36" s="377"/>
      <c r="D36" s="376"/>
      <c r="E36" s="378"/>
      <c r="F36" s="548">
        <v>6063</v>
      </c>
      <c r="G36" s="548">
        <v>4419</v>
      </c>
      <c r="H36" s="548">
        <v>6286</v>
      </c>
      <c r="I36" s="548">
        <v>5013</v>
      </c>
      <c r="J36" s="548">
        <v>6167</v>
      </c>
      <c r="K36" s="549">
        <v>-104</v>
      </c>
      <c r="L36" s="380">
        <v>-1.686395329982163</v>
      </c>
    </row>
    <row r="37" spans="1:12" s="369" customFormat="1" ht="15.95" customHeight="1" x14ac:dyDescent="0.2">
      <c r="A37" s="381"/>
      <c r="B37" s="382" t="s">
        <v>113</v>
      </c>
      <c r="C37" s="382" t="s">
        <v>351</v>
      </c>
      <c r="D37" s="382"/>
      <c r="E37" s="383"/>
      <c r="F37" s="548">
        <v>2257</v>
      </c>
      <c r="G37" s="548">
        <v>1788</v>
      </c>
      <c r="H37" s="548">
        <v>2581</v>
      </c>
      <c r="I37" s="548">
        <v>2140</v>
      </c>
      <c r="J37" s="548">
        <v>2368</v>
      </c>
      <c r="K37" s="549">
        <v>-111</v>
      </c>
      <c r="L37" s="380">
        <v>-4.6875</v>
      </c>
    </row>
    <row r="38" spans="1:12" s="369" customFormat="1" ht="15.95" customHeight="1" x14ac:dyDescent="0.2">
      <c r="A38" s="381"/>
      <c r="B38" s="384" t="s">
        <v>105</v>
      </c>
      <c r="C38" s="384" t="s">
        <v>106</v>
      </c>
      <c r="D38" s="385"/>
      <c r="E38" s="383"/>
      <c r="F38" s="548">
        <v>3508</v>
      </c>
      <c r="G38" s="548">
        <v>2378</v>
      </c>
      <c r="H38" s="548">
        <v>3589</v>
      </c>
      <c r="I38" s="548">
        <v>3008</v>
      </c>
      <c r="J38" s="550">
        <v>3791</v>
      </c>
      <c r="K38" s="549">
        <v>-283</v>
      </c>
      <c r="L38" s="380">
        <v>-7.4650487997889741</v>
      </c>
    </row>
    <row r="39" spans="1:12" s="369" customFormat="1" ht="15.95" customHeight="1" x14ac:dyDescent="0.2">
      <c r="A39" s="381"/>
      <c r="B39" s="385"/>
      <c r="C39" s="382" t="s">
        <v>352</v>
      </c>
      <c r="D39" s="385"/>
      <c r="E39" s="383"/>
      <c r="F39" s="548">
        <v>1269</v>
      </c>
      <c r="G39" s="548">
        <v>948</v>
      </c>
      <c r="H39" s="548">
        <v>1432</v>
      </c>
      <c r="I39" s="548">
        <v>1244</v>
      </c>
      <c r="J39" s="548">
        <v>1370</v>
      </c>
      <c r="K39" s="549">
        <v>-101</v>
      </c>
      <c r="L39" s="380">
        <v>-7.3722627737226274</v>
      </c>
    </row>
    <row r="40" spans="1:12" s="369" customFormat="1" ht="15.95" customHeight="1" x14ac:dyDescent="0.2">
      <c r="A40" s="381"/>
      <c r="B40" s="384"/>
      <c r="C40" s="384" t="s">
        <v>107</v>
      </c>
      <c r="D40" s="385"/>
      <c r="E40" s="383"/>
      <c r="F40" s="548">
        <v>2555</v>
      </c>
      <c r="G40" s="548">
        <v>2041</v>
      </c>
      <c r="H40" s="548">
        <v>2697</v>
      </c>
      <c r="I40" s="548">
        <v>2005</v>
      </c>
      <c r="J40" s="548">
        <v>2376</v>
      </c>
      <c r="K40" s="549">
        <v>179</v>
      </c>
      <c r="L40" s="380">
        <v>7.5336700336700337</v>
      </c>
    </row>
    <row r="41" spans="1:12" s="369" customFormat="1" ht="24" customHeight="1" x14ac:dyDescent="0.2">
      <c r="A41" s="381"/>
      <c r="B41" s="385"/>
      <c r="C41" s="382" t="s">
        <v>352</v>
      </c>
      <c r="D41" s="385"/>
      <c r="E41" s="383"/>
      <c r="F41" s="548">
        <v>988</v>
      </c>
      <c r="G41" s="548">
        <v>840</v>
      </c>
      <c r="H41" s="548">
        <v>1149</v>
      </c>
      <c r="I41" s="548">
        <v>896</v>
      </c>
      <c r="J41" s="550">
        <v>998</v>
      </c>
      <c r="K41" s="549">
        <v>-10</v>
      </c>
      <c r="L41" s="380">
        <v>-1.002004008016032</v>
      </c>
    </row>
    <row r="42" spans="1:12" s="110" customFormat="1" ht="15" customHeight="1" x14ac:dyDescent="0.2">
      <c r="A42" s="381"/>
      <c r="B42" s="384" t="s">
        <v>113</v>
      </c>
      <c r="C42" s="384" t="s">
        <v>353</v>
      </c>
      <c r="D42" s="385"/>
      <c r="E42" s="383"/>
      <c r="F42" s="548">
        <v>1520</v>
      </c>
      <c r="G42" s="548">
        <v>1104</v>
      </c>
      <c r="H42" s="548">
        <v>2085</v>
      </c>
      <c r="I42" s="548">
        <v>1028</v>
      </c>
      <c r="J42" s="548">
        <v>1498</v>
      </c>
      <c r="K42" s="549">
        <v>22</v>
      </c>
      <c r="L42" s="380">
        <v>1.4686248331108145</v>
      </c>
    </row>
    <row r="43" spans="1:12" s="110" customFormat="1" ht="15" customHeight="1" x14ac:dyDescent="0.2">
      <c r="A43" s="381"/>
      <c r="B43" s="385"/>
      <c r="C43" s="382" t="s">
        <v>352</v>
      </c>
      <c r="D43" s="385"/>
      <c r="E43" s="383"/>
      <c r="F43" s="548">
        <v>740</v>
      </c>
      <c r="G43" s="548">
        <v>555</v>
      </c>
      <c r="H43" s="548">
        <v>1056</v>
      </c>
      <c r="I43" s="548">
        <v>555</v>
      </c>
      <c r="J43" s="548">
        <v>736</v>
      </c>
      <c r="K43" s="549">
        <v>4</v>
      </c>
      <c r="L43" s="380">
        <v>0.54347826086956519</v>
      </c>
    </row>
    <row r="44" spans="1:12" s="110" customFormat="1" ht="15" customHeight="1" x14ac:dyDescent="0.2">
      <c r="A44" s="381"/>
      <c r="B44" s="384"/>
      <c r="C44" s="366" t="s">
        <v>109</v>
      </c>
      <c r="D44" s="385"/>
      <c r="E44" s="383"/>
      <c r="F44" s="548">
        <v>3943</v>
      </c>
      <c r="G44" s="548">
        <v>2908</v>
      </c>
      <c r="H44" s="548">
        <v>3714</v>
      </c>
      <c r="I44" s="548">
        <v>3484</v>
      </c>
      <c r="J44" s="550">
        <v>4006</v>
      </c>
      <c r="K44" s="549">
        <v>-63</v>
      </c>
      <c r="L44" s="380">
        <v>-1.5726410384423366</v>
      </c>
    </row>
    <row r="45" spans="1:12" s="110" customFormat="1" ht="15" customHeight="1" x14ac:dyDescent="0.2">
      <c r="A45" s="381"/>
      <c r="B45" s="385"/>
      <c r="C45" s="382" t="s">
        <v>352</v>
      </c>
      <c r="D45" s="385"/>
      <c r="E45" s="383"/>
      <c r="F45" s="548">
        <v>1325</v>
      </c>
      <c r="G45" s="548">
        <v>1056</v>
      </c>
      <c r="H45" s="548">
        <v>1331</v>
      </c>
      <c r="I45" s="548">
        <v>1374</v>
      </c>
      <c r="J45" s="548">
        <v>1433</v>
      </c>
      <c r="K45" s="549">
        <v>-108</v>
      </c>
      <c r="L45" s="380">
        <v>-7.536636427076064</v>
      </c>
    </row>
    <row r="46" spans="1:12" s="110" customFormat="1" ht="15" customHeight="1" x14ac:dyDescent="0.2">
      <c r="A46" s="381"/>
      <c r="B46" s="384"/>
      <c r="C46" s="366" t="s">
        <v>110</v>
      </c>
      <c r="D46" s="385"/>
      <c r="E46" s="383"/>
      <c r="F46" s="548">
        <v>526</v>
      </c>
      <c r="G46" s="548">
        <v>371</v>
      </c>
      <c r="H46" s="548">
        <v>397</v>
      </c>
      <c r="I46" s="548">
        <v>408</v>
      </c>
      <c r="J46" s="548">
        <v>572</v>
      </c>
      <c r="K46" s="549">
        <v>-46</v>
      </c>
      <c r="L46" s="380">
        <v>-8.0419580419580416</v>
      </c>
    </row>
    <row r="47" spans="1:12" s="110" customFormat="1" ht="15" customHeight="1" x14ac:dyDescent="0.2">
      <c r="A47" s="381"/>
      <c r="B47" s="385"/>
      <c r="C47" s="382" t="s">
        <v>352</v>
      </c>
      <c r="D47" s="385"/>
      <c r="E47" s="383"/>
      <c r="F47" s="548">
        <v>161</v>
      </c>
      <c r="G47" s="548">
        <v>158</v>
      </c>
      <c r="H47" s="548">
        <v>137</v>
      </c>
      <c r="I47" s="548">
        <v>158</v>
      </c>
      <c r="J47" s="550">
        <v>154</v>
      </c>
      <c r="K47" s="549">
        <v>7</v>
      </c>
      <c r="L47" s="380">
        <v>4.5454545454545459</v>
      </c>
    </row>
    <row r="48" spans="1:12" s="110" customFormat="1" ht="15" customHeight="1" x14ac:dyDescent="0.2">
      <c r="A48" s="381"/>
      <c r="B48" s="385"/>
      <c r="C48" s="366" t="s">
        <v>111</v>
      </c>
      <c r="D48" s="386"/>
      <c r="E48" s="387"/>
      <c r="F48" s="548">
        <v>74</v>
      </c>
      <c r="G48" s="548">
        <v>36</v>
      </c>
      <c r="H48" s="548">
        <v>90</v>
      </c>
      <c r="I48" s="548">
        <v>93</v>
      </c>
      <c r="J48" s="548">
        <v>91</v>
      </c>
      <c r="K48" s="549">
        <v>-17</v>
      </c>
      <c r="L48" s="380">
        <v>-18.681318681318682</v>
      </c>
    </row>
    <row r="49" spans="1:12" s="110" customFormat="1" ht="15" customHeight="1" x14ac:dyDescent="0.2">
      <c r="A49" s="381"/>
      <c r="B49" s="385"/>
      <c r="C49" s="382" t="s">
        <v>352</v>
      </c>
      <c r="D49" s="385"/>
      <c r="E49" s="383"/>
      <c r="F49" s="548">
        <v>31</v>
      </c>
      <c r="G49" s="548">
        <v>19</v>
      </c>
      <c r="H49" s="548">
        <v>57</v>
      </c>
      <c r="I49" s="548">
        <v>53</v>
      </c>
      <c r="J49" s="548">
        <v>45</v>
      </c>
      <c r="K49" s="549">
        <v>-14</v>
      </c>
      <c r="L49" s="380">
        <v>-31.111111111111111</v>
      </c>
    </row>
    <row r="50" spans="1:12" s="110" customFormat="1" ht="15" customHeight="1" x14ac:dyDescent="0.2">
      <c r="A50" s="381"/>
      <c r="B50" s="384" t="s">
        <v>113</v>
      </c>
      <c r="C50" s="382" t="s">
        <v>181</v>
      </c>
      <c r="D50" s="385"/>
      <c r="E50" s="383"/>
      <c r="F50" s="548">
        <v>4462</v>
      </c>
      <c r="G50" s="548">
        <v>3157</v>
      </c>
      <c r="H50" s="548">
        <v>4715</v>
      </c>
      <c r="I50" s="548">
        <v>3651</v>
      </c>
      <c r="J50" s="550">
        <v>4627</v>
      </c>
      <c r="K50" s="549">
        <v>-165</v>
      </c>
      <c r="L50" s="380">
        <v>-3.5660255024854117</v>
      </c>
    </row>
    <row r="51" spans="1:12" s="110" customFormat="1" ht="15" customHeight="1" x14ac:dyDescent="0.2">
      <c r="A51" s="381"/>
      <c r="B51" s="385"/>
      <c r="C51" s="382" t="s">
        <v>352</v>
      </c>
      <c r="D51" s="385"/>
      <c r="E51" s="383"/>
      <c r="F51" s="548">
        <v>1641</v>
      </c>
      <c r="G51" s="548">
        <v>1303</v>
      </c>
      <c r="H51" s="548">
        <v>1876</v>
      </c>
      <c r="I51" s="548">
        <v>1515</v>
      </c>
      <c r="J51" s="548">
        <v>1709</v>
      </c>
      <c r="K51" s="549">
        <v>-68</v>
      </c>
      <c r="L51" s="380">
        <v>-3.978935049736688</v>
      </c>
    </row>
    <row r="52" spans="1:12" s="110" customFormat="1" ht="15" customHeight="1" x14ac:dyDescent="0.2">
      <c r="A52" s="381"/>
      <c r="B52" s="384"/>
      <c r="C52" s="382" t="s">
        <v>182</v>
      </c>
      <c r="D52" s="385"/>
      <c r="E52" s="383"/>
      <c r="F52" s="548">
        <v>1601</v>
      </c>
      <c r="G52" s="548">
        <v>1262</v>
      </c>
      <c r="H52" s="548">
        <v>1571</v>
      </c>
      <c r="I52" s="548">
        <v>1362</v>
      </c>
      <c r="J52" s="548">
        <v>1540</v>
      </c>
      <c r="K52" s="549">
        <v>61</v>
      </c>
      <c r="L52" s="380">
        <v>3.9610389610389611</v>
      </c>
    </row>
    <row r="53" spans="1:12" s="269" customFormat="1" ht="11.25" customHeight="1" x14ac:dyDescent="0.2">
      <c r="A53" s="381"/>
      <c r="B53" s="385"/>
      <c r="C53" s="382" t="s">
        <v>352</v>
      </c>
      <c r="D53" s="385"/>
      <c r="E53" s="383"/>
      <c r="F53" s="548">
        <v>616</v>
      </c>
      <c r="G53" s="548">
        <v>485</v>
      </c>
      <c r="H53" s="548">
        <v>705</v>
      </c>
      <c r="I53" s="548">
        <v>625</v>
      </c>
      <c r="J53" s="550">
        <v>659</v>
      </c>
      <c r="K53" s="549">
        <v>-43</v>
      </c>
      <c r="L53" s="380">
        <v>-6.5250379362670712</v>
      </c>
    </row>
    <row r="54" spans="1:12" s="151" customFormat="1" ht="12.75" customHeight="1" x14ac:dyDescent="0.2">
      <c r="A54" s="381"/>
      <c r="B54" s="384" t="s">
        <v>113</v>
      </c>
      <c r="C54" s="384" t="s">
        <v>116</v>
      </c>
      <c r="D54" s="385"/>
      <c r="E54" s="383"/>
      <c r="F54" s="548">
        <v>4183</v>
      </c>
      <c r="G54" s="548">
        <v>2967</v>
      </c>
      <c r="H54" s="548">
        <v>4462</v>
      </c>
      <c r="I54" s="548">
        <v>3389</v>
      </c>
      <c r="J54" s="548">
        <v>4281</v>
      </c>
      <c r="K54" s="549">
        <v>-98</v>
      </c>
      <c r="L54" s="380">
        <v>-2.2891847699135717</v>
      </c>
    </row>
    <row r="55" spans="1:12" ht="11.25" x14ac:dyDescent="0.2">
      <c r="A55" s="381"/>
      <c r="B55" s="385"/>
      <c r="C55" s="382" t="s">
        <v>352</v>
      </c>
      <c r="D55" s="385"/>
      <c r="E55" s="383"/>
      <c r="F55" s="548">
        <v>1393</v>
      </c>
      <c r="G55" s="548">
        <v>1073</v>
      </c>
      <c r="H55" s="548">
        <v>1721</v>
      </c>
      <c r="I55" s="548">
        <v>1324</v>
      </c>
      <c r="J55" s="548">
        <v>1499</v>
      </c>
      <c r="K55" s="549">
        <v>-106</v>
      </c>
      <c r="L55" s="380">
        <v>-7.0713809206137421</v>
      </c>
    </row>
    <row r="56" spans="1:12" ht="14.25" customHeight="1" x14ac:dyDescent="0.2">
      <c r="A56" s="381"/>
      <c r="B56" s="385"/>
      <c r="C56" s="384" t="s">
        <v>117</v>
      </c>
      <c r="D56" s="385"/>
      <c r="E56" s="383"/>
      <c r="F56" s="548">
        <v>1877</v>
      </c>
      <c r="G56" s="548">
        <v>1448</v>
      </c>
      <c r="H56" s="548">
        <v>1817</v>
      </c>
      <c r="I56" s="548">
        <v>1615</v>
      </c>
      <c r="J56" s="548">
        <v>1885</v>
      </c>
      <c r="K56" s="549">
        <v>-8</v>
      </c>
      <c r="L56" s="380">
        <v>-0.4244031830238727</v>
      </c>
    </row>
    <row r="57" spans="1:12" ht="18.75" customHeight="1" x14ac:dyDescent="0.2">
      <c r="A57" s="388"/>
      <c r="B57" s="389"/>
      <c r="C57" s="390" t="s">
        <v>352</v>
      </c>
      <c r="D57" s="389"/>
      <c r="E57" s="391"/>
      <c r="F57" s="551">
        <v>861</v>
      </c>
      <c r="G57" s="552">
        <v>711</v>
      </c>
      <c r="H57" s="552">
        <v>854</v>
      </c>
      <c r="I57" s="552">
        <v>808</v>
      </c>
      <c r="J57" s="552">
        <v>869</v>
      </c>
      <c r="K57" s="553">
        <f t="shared" ref="K57" si="0">IF(OR(F57=".",J57=".")=TRUE,".",IF(OR(F57="*",J57="*")=TRUE,"*",IF(AND(F57="-",J57="-")=TRUE,"-",IF(AND(ISNUMBER(J57),ISNUMBER(F57))=TRUE,IF(F57-J57=0,0,F57-J57),IF(ISNUMBER(F57)=TRUE,F57,-J57)))))</f>
        <v>-8</v>
      </c>
      <c r="L57" s="392">
        <f t="shared" ref="L57" si="1">IF(K57 =".",".",IF(K57 ="*","*",IF(K57="-","-",IF(K57=0,0,IF(OR(J57="-",J57=".",F57="-",F57=".")=TRUE,"X",IF(J57=0,"0,0",IF(ABS(K57*100/J57)&gt;250,".X",(K57*100/J57))))))))</f>
        <v>-0.92059838895281931</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6205</v>
      </c>
      <c r="E11" s="114">
        <v>4758</v>
      </c>
      <c r="F11" s="114">
        <v>8290</v>
      </c>
      <c r="G11" s="114">
        <v>5130</v>
      </c>
      <c r="H11" s="140">
        <v>6336</v>
      </c>
      <c r="I11" s="115">
        <v>-131</v>
      </c>
      <c r="J11" s="116">
        <v>-2.0675505050505052</v>
      </c>
    </row>
    <row r="12" spans="1:15" s="110" customFormat="1" ht="24.95" customHeight="1" x14ac:dyDescent="0.2">
      <c r="A12" s="193" t="s">
        <v>132</v>
      </c>
      <c r="B12" s="194" t="s">
        <v>133</v>
      </c>
      <c r="C12" s="113">
        <v>1.6438356164383561</v>
      </c>
      <c r="D12" s="115">
        <v>102</v>
      </c>
      <c r="E12" s="114">
        <v>58</v>
      </c>
      <c r="F12" s="114">
        <v>120</v>
      </c>
      <c r="G12" s="114">
        <v>100</v>
      </c>
      <c r="H12" s="140">
        <v>117</v>
      </c>
      <c r="I12" s="115">
        <v>-15</v>
      </c>
      <c r="J12" s="116">
        <v>-12.820512820512821</v>
      </c>
    </row>
    <row r="13" spans="1:15" s="110" customFormat="1" ht="24.95" customHeight="1" x14ac:dyDescent="0.2">
      <c r="A13" s="193" t="s">
        <v>134</v>
      </c>
      <c r="B13" s="199" t="s">
        <v>214</v>
      </c>
      <c r="C13" s="113">
        <v>1.095890410958904</v>
      </c>
      <c r="D13" s="115">
        <v>68</v>
      </c>
      <c r="E13" s="114">
        <v>54</v>
      </c>
      <c r="F13" s="114">
        <v>96</v>
      </c>
      <c r="G13" s="114">
        <v>72</v>
      </c>
      <c r="H13" s="140">
        <v>85</v>
      </c>
      <c r="I13" s="115">
        <v>-17</v>
      </c>
      <c r="J13" s="116">
        <v>-20</v>
      </c>
    </row>
    <row r="14" spans="1:15" s="287" customFormat="1" ht="24.95" customHeight="1" x14ac:dyDescent="0.2">
      <c r="A14" s="193" t="s">
        <v>215</v>
      </c>
      <c r="B14" s="199" t="s">
        <v>137</v>
      </c>
      <c r="C14" s="113">
        <v>21.853344077356969</v>
      </c>
      <c r="D14" s="115">
        <v>1356</v>
      </c>
      <c r="E14" s="114">
        <v>1012</v>
      </c>
      <c r="F14" s="114">
        <v>2212</v>
      </c>
      <c r="G14" s="114">
        <v>1070</v>
      </c>
      <c r="H14" s="140">
        <v>1692</v>
      </c>
      <c r="I14" s="115">
        <v>-336</v>
      </c>
      <c r="J14" s="116">
        <v>-19.858156028368793</v>
      </c>
      <c r="K14" s="110"/>
      <c r="L14" s="110"/>
      <c r="M14" s="110"/>
      <c r="N14" s="110"/>
      <c r="O14" s="110"/>
    </row>
    <row r="15" spans="1:15" s="110" customFormat="1" ht="24.95" customHeight="1" x14ac:dyDescent="0.2">
      <c r="A15" s="193" t="s">
        <v>216</v>
      </c>
      <c r="B15" s="199" t="s">
        <v>217</v>
      </c>
      <c r="C15" s="113">
        <v>5.4472199838839641</v>
      </c>
      <c r="D15" s="115">
        <v>338</v>
      </c>
      <c r="E15" s="114">
        <v>306</v>
      </c>
      <c r="F15" s="114">
        <v>482</v>
      </c>
      <c r="G15" s="114">
        <v>260</v>
      </c>
      <c r="H15" s="140">
        <v>365</v>
      </c>
      <c r="I15" s="115">
        <v>-27</v>
      </c>
      <c r="J15" s="116">
        <v>-7.397260273972603</v>
      </c>
    </row>
    <row r="16" spans="1:15" s="287" customFormat="1" ht="24.95" customHeight="1" x14ac:dyDescent="0.2">
      <c r="A16" s="193" t="s">
        <v>218</v>
      </c>
      <c r="B16" s="199" t="s">
        <v>141</v>
      </c>
      <c r="C16" s="113">
        <v>12.908944399677679</v>
      </c>
      <c r="D16" s="115">
        <v>801</v>
      </c>
      <c r="E16" s="114">
        <v>577</v>
      </c>
      <c r="F16" s="114">
        <v>1440</v>
      </c>
      <c r="G16" s="114">
        <v>639</v>
      </c>
      <c r="H16" s="140">
        <v>1108</v>
      </c>
      <c r="I16" s="115">
        <v>-307</v>
      </c>
      <c r="J16" s="116">
        <v>-27.707581227436823</v>
      </c>
      <c r="K16" s="110"/>
      <c r="L16" s="110"/>
      <c r="M16" s="110"/>
      <c r="N16" s="110"/>
      <c r="O16" s="110"/>
    </row>
    <row r="17" spans="1:15" s="110" customFormat="1" ht="24.95" customHeight="1" x14ac:dyDescent="0.2">
      <c r="A17" s="193" t="s">
        <v>142</v>
      </c>
      <c r="B17" s="199" t="s">
        <v>220</v>
      </c>
      <c r="C17" s="113">
        <v>3.4971796937953266</v>
      </c>
      <c r="D17" s="115">
        <v>217</v>
      </c>
      <c r="E17" s="114">
        <v>129</v>
      </c>
      <c r="F17" s="114">
        <v>290</v>
      </c>
      <c r="G17" s="114">
        <v>171</v>
      </c>
      <c r="H17" s="140">
        <v>219</v>
      </c>
      <c r="I17" s="115">
        <v>-2</v>
      </c>
      <c r="J17" s="116">
        <v>-0.91324200913242004</v>
      </c>
    </row>
    <row r="18" spans="1:15" s="287" customFormat="1" ht="24.95" customHeight="1" x14ac:dyDescent="0.2">
      <c r="A18" s="201" t="s">
        <v>144</v>
      </c>
      <c r="B18" s="202" t="s">
        <v>145</v>
      </c>
      <c r="C18" s="113">
        <v>7.6712328767123283</v>
      </c>
      <c r="D18" s="115">
        <v>476</v>
      </c>
      <c r="E18" s="114">
        <v>265</v>
      </c>
      <c r="F18" s="114">
        <v>572</v>
      </c>
      <c r="G18" s="114">
        <v>390</v>
      </c>
      <c r="H18" s="140">
        <v>476</v>
      </c>
      <c r="I18" s="115">
        <v>0</v>
      </c>
      <c r="J18" s="116">
        <v>0</v>
      </c>
      <c r="K18" s="110"/>
      <c r="L18" s="110"/>
      <c r="M18" s="110"/>
      <c r="N18" s="110"/>
      <c r="O18" s="110"/>
    </row>
    <row r="19" spans="1:15" s="110" customFormat="1" ht="24.95" customHeight="1" x14ac:dyDescent="0.2">
      <c r="A19" s="193" t="s">
        <v>146</v>
      </c>
      <c r="B19" s="199" t="s">
        <v>147</v>
      </c>
      <c r="C19" s="113">
        <v>12.377115229653505</v>
      </c>
      <c r="D19" s="115">
        <v>768</v>
      </c>
      <c r="E19" s="114">
        <v>642</v>
      </c>
      <c r="F19" s="114">
        <v>1027</v>
      </c>
      <c r="G19" s="114">
        <v>515</v>
      </c>
      <c r="H19" s="140">
        <v>704</v>
      </c>
      <c r="I19" s="115">
        <v>64</v>
      </c>
      <c r="J19" s="116">
        <v>9.0909090909090917</v>
      </c>
    </row>
    <row r="20" spans="1:15" s="287" customFormat="1" ht="24.95" customHeight="1" x14ac:dyDescent="0.2">
      <c r="A20" s="193" t="s">
        <v>148</v>
      </c>
      <c r="B20" s="199" t="s">
        <v>149</v>
      </c>
      <c r="C20" s="113">
        <v>6.5914585012087024</v>
      </c>
      <c r="D20" s="115">
        <v>409</v>
      </c>
      <c r="E20" s="114">
        <v>288</v>
      </c>
      <c r="F20" s="114">
        <v>391</v>
      </c>
      <c r="G20" s="114">
        <v>300</v>
      </c>
      <c r="H20" s="140">
        <v>400</v>
      </c>
      <c r="I20" s="115">
        <v>9</v>
      </c>
      <c r="J20" s="116">
        <v>2.25</v>
      </c>
      <c r="K20" s="110"/>
      <c r="L20" s="110"/>
      <c r="M20" s="110"/>
      <c r="N20" s="110"/>
      <c r="O20" s="110"/>
    </row>
    <row r="21" spans="1:15" s="110" customFormat="1" ht="24.95" customHeight="1" x14ac:dyDescent="0.2">
      <c r="A21" s="201" t="s">
        <v>150</v>
      </c>
      <c r="B21" s="202" t="s">
        <v>151</v>
      </c>
      <c r="C21" s="113">
        <v>4.0612409347300567</v>
      </c>
      <c r="D21" s="115">
        <v>252</v>
      </c>
      <c r="E21" s="114">
        <v>225</v>
      </c>
      <c r="F21" s="114">
        <v>335</v>
      </c>
      <c r="G21" s="114">
        <v>274</v>
      </c>
      <c r="H21" s="140">
        <v>271</v>
      </c>
      <c r="I21" s="115">
        <v>-19</v>
      </c>
      <c r="J21" s="116">
        <v>-7.0110701107011071</v>
      </c>
    </row>
    <row r="22" spans="1:15" s="110" customFormat="1" ht="24.95" customHeight="1" x14ac:dyDescent="0.2">
      <c r="A22" s="201" t="s">
        <v>152</v>
      </c>
      <c r="B22" s="199" t="s">
        <v>153</v>
      </c>
      <c r="C22" s="113">
        <v>0.87026591458501212</v>
      </c>
      <c r="D22" s="115">
        <v>54</v>
      </c>
      <c r="E22" s="114">
        <v>33</v>
      </c>
      <c r="F22" s="114">
        <v>57</v>
      </c>
      <c r="G22" s="114">
        <v>33</v>
      </c>
      <c r="H22" s="140">
        <v>60</v>
      </c>
      <c r="I22" s="115">
        <v>-6</v>
      </c>
      <c r="J22" s="116">
        <v>-10</v>
      </c>
    </row>
    <row r="23" spans="1:15" s="110" customFormat="1" ht="24.95" customHeight="1" x14ac:dyDescent="0.2">
      <c r="A23" s="193" t="s">
        <v>154</v>
      </c>
      <c r="B23" s="199" t="s">
        <v>155</v>
      </c>
      <c r="C23" s="113">
        <v>2.4818694601128124</v>
      </c>
      <c r="D23" s="115">
        <v>154</v>
      </c>
      <c r="E23" s="114">
        <v>125</v>
      </c>
      <c r="F23" s="114">
        <v>265</v>
      </c>
      <c r="G23" s="114">
        <v>104</v>
      </c>
      <c r="H23" s="140">
        <v>128</v>
      </c>
      <c r="I23" s="115">
        <v>26</v>
      </c>
      <c r="J23" s="116">
        <v>20.3125</v>
      </c>
    </row>
    <row r="24" spans="1:15" s="110" customFormat="1" ht="24.95" customHeight="1" x14ac:dyDescent="0.2">
      <c r="A24" s="193" t="s">
        <v>156</v>
      </c>
      <c r="B24" s="199" t="s">
        <v>221</v>
      </c>
      <c r="C24" s="113">
        <v>3.9967767929089444</v>
      </c>
      <c r="D24" s="115">
        <v>248</v>
      </c>
      <c r="E24" s="114">
        <v>163</v>
      </c>
      <c r="F24" s="114">
        <v>283</v>
      </c>
      <c r="G24" s="114">
        <v>158</v>
      </c>
      <c r="H24" s="140">
        <v>249</v>
      </c>
      <c r="I24" s="115">
        <v>-1</v>
      </c>
      <c r="J24" s="116">
        <v>-0.40160642570281124</v>
      </c>
    </row>
    <row r="25" spans="1:15" s="110" customFormat="1" ht="24.95" customHeight="1" x14ac:dyDescent="0.2">
      <c r="A25" s="193" t="s">
        <v>222</v>
      </c>
      <c r="B25" s="204" t="s">
        <v>159</v>
      </c>
      <c r="C25" s="113">
        <v>4.2707493956486706</v>
      </c>
      <c r="D25" s="115">
        <v>265</v>
      </c>
      <c r="E25" s="114">
        <v>247</v>
      </c>
      <c r="F25" s="114">
        <v>305</v>
      </c>
      <c r="G25" s="114">
        <v>198</v>
      </c>
      <c r="H25" s="140">
        <v>234</v>
      </c>
      <c r="I25" s="115">
        <v>31</v>
      </c>
      <c r="J25" s="116">
        <v>13.247863247863247</v>
      </c>
    </row>
    <row r="26" spans="1:15" s="110" customFormat="1" ht="24.95" customHeight="1" x14ac:dyDescent="0.2">
      <c r="A26" s="201">
        <v>782.78300000000002</v>
      </c>
      <c r="B26" s="203" t="s">
        <v>160</v>
      </c>
      <c r="C26" s="113">
        <v>17.179693795326351</v>
      </c>
      <c r="D26" s="115">
        <v>1066</v>
      </c>
      <c r="E26" s="114">
        <v>747</v>
      </c>
      <c r="F26" s="114">
        <v>1048</v>
      </c>
      <c r="G26" s="114">
        <v>950</v>
      </c>
      <c r="H26" s="140">
        <v>967</v>
      </c>
      <c r="I26" s="115">
        <v>99</v>
      </c>
      <c r="J26" s="116">
        <v>10.237849017580144</v>
      </c>
    </row>
    <row r="27" spans="1:15" s="110" customFormat="1" ht="24.95" customHeight="1" x14ac:dyDescent="0.2">
      <c r="A27" s="193" t="s">
        <v>161</v>
      </c>
      <c r="B27" s="199" t="s">
        <v>162</v>
      </c>
      <c r="C27" s="113">
        <v>2.0789685737308621</v>
      </c>
      <c r="D27" s="115">
        <v>129</v>
      </c>
      <c r="E27" s="114">
        <v>99</v>
      </c>
      <c r="F27" s="114">
        <v>225</v>
      </c>
      <c r="G27" s="114">
        <v>100</v>
      </c>
      <c r="H27" s="140">
        <v>116</v>
      </c>
      <c r="I27" s="115">
        <v>13</v>
      </c>
      <c r="J27" s="116">
        <v>11.206896551724139</v>
      </c>
    </row>
    <row r="28" spans="1:15" s="110" customFormat="1" ht="24.95" customHeight="1" x14ac:dyDescent="0.2">
      <c r="A28" s="193" t="s">
        <v>163</v>
      </c>
      <c r="B28" s="199" t="s">
        <v>164</v>
      </c>
      <c r="C28" s="113">
        <v>1.2087026591458501</v>
      </c>
      <c r="D28" s="115">
        <v>75</v>
      </c>
      <c r="E28" s="114">
        <v>59</v>
      </c>
      <c r="F28" s="114">
        <v>232</v>
      </c>
      <c r="G28" s="114">
        <v>67</v>
      </c>
      <c r="H28" s="140">
        <v>111</v>
      </c>
      <c r="I28" s="115">
        <v>-36</v>
      </c>
      <c r="J28" s="116">
        <v>-32.432432432432435</v>
      </c>
    </row>
    <row r="29" spans="1:15" s="110" customFormat="1" ht="24.95" customHeight="1" x14ac:dyDescent="0.2">
      <c r="A29" s="193">
        <v>86</v>
      </c>
      <c r="B29" s="199" t="s">
        <v>165</v>
      </c>
      <c r="C29" s="113">
        <v>5.2699435938759063</v>
      </c>
      <c r="D29" s="115">
        <v>327</v>
      </c>
      <c r="E29" s="114">
        <v>307</v>
      </c>
      <c r="F29" s="114">
        <v>366</v>
      </c>
      <c r="G29" s="114">
        <v>408</v>
      </c>
      <c r="H29" s="140">
        <v>329</v>
      </c>
      <c r="I29" s="115">
        <v>-2</v>
      </c>
      <c r="J29" s="116">
        <v>-0.60790273556231</v>
      </c>
    </row>
    <row r="30" spans="1:15" s="110" customFormat="1" ht="24.95" customHeight="1" x14ac:dyDescent="0.2">
      <c r="A30" s="193">
        <v>87.88</v>
      </c>
      <c r="B30" s="204" t="s">
        <v>166</v>
      </c>
      <c r="C30" s="113">
        <v>4.8186946011281222</v>
      </c>
      <c r="D30" s="115">
        <v>299</v>
      </c>
      <c r="E30" s="114">
        <v>328</v>
      </c>
      <c r="F30" s="114">
        <v>535</v>
      </c>
      <c r="G30" s="114">
        <v>203</v>
      </c>
      <c r="H30" s="140">
        <v>235</v>
      </c>
      <c r="I30" s="115">
        <v>64</v>
      </c>
      <c r="J30" s="116">
        <v>27.23404255319149</v>
      </c>
    </row>
    <row r="31" spans="1:15" s="110" customFormat="1" ht="24.95" customHeight="1" x14ac:dyDescent="0.2">
      <c r="A31" s="193" t="s">
        <v>167</v>
      </c>
      <c r="B31" s="199" t="s">
        <v>168</v>
      </c>
      <c r="C31" s="113">
        <v>2.5302175664786462</v>
      </c>
      <c r="D31" s="115">
        <v>157</v>
      </c>
      <c r="E31" s="114">
        <v>106</v>
      </c>
      <c r="F31" s="114">
        <v>221</v>
      </c>
      <c r="G31" s="114">
        <v>188</v>
      </c>
      <c r="H31" s="140">
        <v>162</v>
      </c>
      <c r="I31" s="115">
        <v>-5</v>
      </c>
      <c r="J31" s="116">
        <v>-3.0864197530864197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1.6438356164383561</v>
      </c>
      <c r="D34" s="115">
        <v>102</v>
      </c>
      <c r="E34" s="114">
        <v>58</v>
      </c>
      <c r="F34" s="114">
        <v>120</v>
      </c>
      <c r="G34" s="114">
        <v>100</v>
      </c>
      <c r="H34" s="140">
        <v>117</v>
      </c>
      <c r="I34" s="115">
        <v>-15</v>
      </c>
      <c r="J34" s="116">
        <v>-12.820512820512821</v>
      </c>
    </row>
    <row r="35" spans="1:10" s="110" customFormat="1" ht="24.95" customHeight="1" x14ac:dyDescent="0.2">
      <c r="A35" s="292" t="s">
        <v>171</v>
      </c>
      <c r="B35" s="293" t="s">
        <v>172</v>
      </c>
      <c r="C35" s="113">
        <v>30.620467365028205</v>
      </c>
      <c r="D35" s="115">
        <v>1900</v>
      </c>
      <c r="E35" s="114">
        <v>1331</v>
      </c>
      <c r="F35" s="114">
        <v>2880</v>
      </c>
      <c r="G35" s="114">
        <v>1532</v>
      </c>
      <c r="H35" s="140">
        <v>2253</v>
      </c>
      <c r="I35" s="115">
        <v>-353</v>
      </c>
      <c r="J35" s="116">
        <v>-15.667998224589436</v>
      </c>
    </row>
    <row r="36" spans="1:10" s="110" customFormat="1" ht="24.95" customHeight="1" x14ac:dyDescent="0.2">
      <c r="A36" s="294" t="s">
        <v>173</v>
      </c>
      <c r="B36" s="295" t="s">
        <v>174</v>
      </c>
      <c r="C36" s="125">
        <v>67.735697018533443</v>
      </c>
      <c r="D36" s="143">
        <v>4203</v>
      </c>
      <c r="E36" s="144">
        <v>3369</v>
      </c>
      <c r="F36" s="144">
        <v>5290</v>
      </c>
      <c r="G36" s="144">
        <v>3498</v>
      </c>
      <c r="H36" s="145">
        <v>3966</v>
      </c>
      <c r="I36" s="143">
        <v>237</v>
      </c>
      <c r="J36" s="146">
        <v>5.9757942511346442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6205</v>
      </c>
      <c r="F11" s="264">
        <v>4758</v>
      </c>
      <c r="G11" s="264">
        <v>8290</v>
      </c>
      <c r="H11" s="264">
        <v>5130</v>
      </c>
      <c r="I11" s="265">
        <v>6336</v>
      </c>
      <c r="J11" s="263">
        <v>-131</v>
      </c>
      <c r="K11" s="266">
        <v>-2.0675505050505052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34.053182917002417</v>
      </c>
      <c r="E13" s="115">
        <v>2113</v>
      </c>
      <c r="F13" s="114">
        <v>1597</v>
      </c>
      <c r="G13" s="114">
        <v>2276</v>
      </c>
      <c r="H13" s="114">
        <v>1884</v>
      </c>
      <c r="I13" s="140">
        <v>2105</v>
      </c>
      <c r="J13" s="115">
        <v>8</v>
      </c>
      <c r="K13" s="116">
        <v>0.38004750593824227</v>
      </c>
    </row>
    <row r="14" spans="1:15" ht="15.95" customHeight="1" x14ac:dyDescent="0.2">
      <c r="A14" s="306" t="s">
        <v>230</v>
      </c>
      <c r="B14" s="307"/>
      <c r="C14" s="308"/>
      <c r="D14" s="113">
        <v>51.29734085414988</v>
      </c>
      <c r="E14" s="115">
        <v>3183</v>
      </c>
      <c r="F14" s="114">
        <v>2372</v>
      </c>
      <c r="G14" s="114">
        <v>4892</v>
      </c>
      <c r="H14" s="114">
        <v>2396</v>
      </c>
      <c r="I14" s="140">
        <v>3229</v>
      </c>
      <c r="J14" s="115">
        <v>-46</v>
      </c>
      <c r="K14" s="116">
        <v>-1.4245896562403222</v>
      </c>
    </row>
    <row r="15" spans="1:15" ht="15.95" customHeight="1" x14ac:dyDescent="0.2">
      <c r="A15" s="306" t="s">
        <v>231</v>
      </c>
      <c r="B15" s="307"/>
      <c r="C15" s="308"/>
      <c r="D15" s="113">
        <v>8.2191780821917817</v>
      </c>
      <c r="E15" s="115">
        <v>510</v>
      </c>
      <c r="F15" s="114">
        <v>435</v>
      </c>
      <c r="G15" s="114">
        <v>601</v>
      </c>
      <c r="H15" s="114">
        <v>396</v>
      </c>
      <c r="I15" s="140">
        <v>569</v>
      </c>
      <c r="J15" s="115">
        <v>-59</v>
      </c>
      <c r="K15" s="116">
        <v>-10.369068541300527</v>
      </c>
    </row>
    <row r="16" spans="1:15" ht="15.95" customHeight="1" x14ac:dyDescent="0.2">
      <c r="A16" s="306" t="s">
        <v>232</v>
      </c>
      <c r="B16" s="307"/>
      <c r="C16" s="308"/>
      <c r="D16" s="113">
        <v>6.2207896857373086</v>
      </c>
      <c r="E16" s="115">
        <v>386</v>
      </c>
      <c r="F16" s="114">
        <v>339</v>
      </c>
      <c r="G16" s="114">
        <v>462</v>
      </c>
      <c r="H16" s="114">
        <v>447</v>
      </c>
      <c r="I16" s="140">
        <v>425</v>
      </c>
      <c r="J16" s="115">
        <v>-39</v>
      </c>
      <c r="K16" s="116">
        <v>-9.1764705882352935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1.7727639000805802</v>
      </c>
      <c r="E18" s="115">
        <v>110</v>
      </c>
      <c r="F18" s="114">
        <v>56</v>
      </c>
      <c r="G18" s="114">
        <v>115</v>
      </c>
      <c r="H18" s="114">
        <v>86</v>
      </c>
      <c r="I18" s="140">
        <v>101</v>
      </c>
      <c r="J18" s="115">
        <v>9</v>
      </c>
      <c r="K18" s="116">
        <v>8.9108910891089117</v>
      </c>
    </row>
    <row r="19" spans="1:11" ht="14.1" customHeight="1" x14ac:dyDescent="0.2">
      <c r="A19" s="306" t="s">
        <v>235</v>
      </c>
      <c r="B19" s="307" t="s">
        <v>236</v>
      </c>
      <c r="C19" s="308"/>
      <c r="D19" s="113">
        <v>1.3859790491539081</v>
      </c>
      <c r="E19" s="115">
        <v>86</v>
      </c>
      <c r="F19" s="114">
        <v>49</v>
      </c>
      <c r="G19" s="114">
        <v>103</v>
      </c>
      <c r="H19" s="114">
        <v>74</v>
      </c>
      <c r="I19" s="140">
        <v>81</v>
      </c>
      <c r="J19" s="115">
        <v>5</v>
      </c>
      <c r="K19" s="116">
        <v>6.1728395061728394</v>
      </c>
    </row>
    <row r="20" spans="1:11" ht="14.1" customHeight="1" x14ac:dyDescent="0.2">
      <c r="A20" s="306">
        <v>12</v>
      </c>
      <c r="B20" s="307" t="s">
        <v>237</v>
      </c>
      <c r="C20" s="308"/>
      <c r="D20" s="113">
        <v>0.66075745366639804</v>
      </c>
      <c r="E20" s="115">
        <v>41</v>
      </c>
      <c r="F20" s="114">
        <v>12</v>
      </c>
      <c r="G20" s="114">
        <v>58</v>
      </c>
      <c r="H20" s="114">
        <v>45</v>
      </c>
      <c r="I20" s="140">
        <v>42</v>
      </c>
      <c r="J20" s="115">
        <v>-1</v>
      </c>
      <c r="K20" s="116">
        <v>-2.3809523809523809</v>
      </c>
    </row>
    <row r="21" spans="1:11" ht="14.1" customHeight="1" x14ac:dyDescent="0.2">
      <c r="A21" s="306">
        <v>21</v>
      </c>
      <c r="B21" s="307" t="s">
        <v>238</v>
      </c>
      <c r="C21" s="308"/>
      <c r="D21" s="113">
        <v>0.515713134568896</v>
      </c>
      <c r="E21" s="115">
        <v>32</v>
      </c>
      <c r="F21" s="114">
        <v>10</v>
      </c>
      <c r="G21" s="114">
        <v>23</v>
      </c>
      <c r="H21" s="114">
        <v>17</v>
      </c>
      <c r="I21" s="140">
        <v>39</v>
      </c>
      <c r="J21" s="115">
        <v>-7</v>
      </c>
      <c r="K21" s="116">
        <v>-17.948717948717949</v>
      </c>
    </row>
    <row r="22" spans="1:11" ht="14.1" customHeight="1" x14ac:dyDescent="0.2">
      <c r="A22" s="306">
        <v>22</v>
      </c>
      <c r="B22" s="307" t="s">
        <v>239</v>
      </c>
      <c r="C22" s="308"/>
      <c r="D22" s="113">
        <v>3.0781627719580982</v>
      </c>
      <c r="E22" s="115">
        <v>191</v>
      </c>
      <c r="F22" s="114">
        <v>130</v>
      </c>
      <c r="G22" s="114">
        <v>209</v>
      </c>
      <c r="H22" s="114">
        <v>147</v>
      </c>
      <c r="I22" s="140">
        <v>179</v>
      </c>
      <c r="J22" s="115">
        <v>12</v>
      </c>
      <c r="K22" s="116">
        <v>6.7039106145251397</v>
      </c>
    </row>
    <row r="23" spans="1:11" ht="14.1" customHeight="1" x14ac:dyDescent="0.2">
      <c r="A23" s="306">
        <v>23</v>
      </c>
      <c r="B23" s="307" t="s">
        <v>240</v>
      </c>
      <c r="C23" s="308"/>
      <c r="D23" s="113">
        <v>0.53182917002417407</v>
      </c>
      <c r="E23" s="115">
        <v>33</v>
      </c>
      <c r="F23" s="114">
        <v>14</v>
      </c>
      <c r="G23" s="114">
        <v>52</v>
      </c>
      <c r="H23" s="114">
        <v>23</v>
      </c>
      <c r="I23" s="140">
        <v>47</v>
      </c>
      <c r="J23" s="115">
        <v>-14</v>
      </c>
      <c r="K23" s="116">
        <v>-29.787234042553191</v>
      </c>
    </row>
    <row r="24" spans="1:11" ht="14.1" customHeight="1" x14ac:dyDescent="0.2">
      <c r="A24" s="306">
        <v>24</v>
      </c>
      <c r="B24" s="307" t="s">
        <v>241</v>
      </c>
      <c r="C24" s="308"/>
      <c r="D24" s="113">
        <v>5.0443190975020142</v>
      </c>
      <c r="E24" s="115">
        <v>313</v>
      </c>
      <c r="F24" s="114">
        <v>223</v>
      </c>
      <c r="G24" s="114">
        <v>459</v>
      </c>
      <c r="H24" s="114">
        <v>331</v>
      </c>
      <c r="I24" s="140">
        <v>460</v>
      </c>
      <c r="J24" s="115">
        <v>-147</v>
      </c>
      <c r="K24" s="116">
        <v>-31.956521739130434</v>
      </c>
    </row>
    <row r="25" spans="1:11" ht="14.1" customHeight="1" x14ac:dyDescent="0.2">
      <c r="A25" s="306">
        <v>25</v>
      </c>
      <c r="B25" s="307" t="s">
        <v>242</v>
      </c>
      <c r="C25" s="308"/>
      <c r="D25" s="113">
        <v>7.2844480257856565</v>
      </c>
      <c r="E25" s="115">
        <v>452</v>
      </c>
      <c r="F25" s="114">
        <v>323</v>
      </c>
      <c r="G25" s="114">
        <v>679</v>
      </c>
      <c r="H25" s="114">
        <v>334</v>
      </c>
      <c r="I25" s="140">
        <v>489</v>
      </c>
      <c r="J25" s="115">
        <v>-37</v>
      </c>
      <c r="K25" s="116">
        <v>-7.5664621676891617</v>
      </c>
    </row>
    <row r="26" spans="1:11" ht="14.1" customHeight="1" x14ac:dyDescent="0.2">
      <c r="A26" s="306">
        <v>26</v>
      </c>
      <c r="B26" s="307" t="s">
        <v>243</v>
      </c>
      <c r="C26" s="308"/>
      <c r="D26" s="113">
        <v>4.9959709911361809</v>
      </c>
      <c r="E26" s="115">
        <v>310</v>
      </c>
      <c r="F26" s="114">
        <v>161</v>
      </c>
      <c r="G26" s="114">
        <v>334</v>
      </c>
      <c r="H26" s="114">
        <v>95</v>
      </c>
      <c r="I26" s="140">
        <v>292</v>
      </c>
      <c r="J26" s="115">
        <v>18</v>
      </c>
      <c r="K26" s="116">
        <v>6.1643835616438354</v>
      </c>
    </row>
    <row r="27" spans="1:11" ht="14.1" customHeight="1" x14ac:dyDescent="0.2">
      <c r="A27" s="306">
        <v>27</v>
      </c>
      <c r="B27" s="307" t="s">
        <v>244</v>
      </c>
      <c r="C27" s="308"/>
      <c r="D27" s="113">
        <v>2.0467365028203064</v>
      </c>
      <c r="E27" s="115">
        <v>127</v>
      </c>
      <c r="F27" s="114">
        <v>123</v>
      </c>
      <c r="G27" s="114">
        <v>238</v>
      </c>
      <c r="H27" s="114">
        <v>142</v>
      </c>
      <c r="I27" s="140">
        <v>157</v>
      </c>
      <c r="J27" s="115">
        <v>-30</v>
      </c>
      <c r="K27" s="116">
        <v>-19.108280254777071</v>
      </c>
    </row>
    <row r="28" spans="1:11" ht="14.1" customHeight="1" x14ac:dyDescent="0.2">
      <c r="A28" s="306">
        <v>28</v>
      </c>
      <c r="B28" s="307" t="s">
        <v>245</v>
      </c>
      <c r="C28" s="308"/>
      <c r="D28" s="113">
        <v>0.49959709911361805</v>
      </c>
      <c r="E28" s="115">
        <v>31</v>
      </c>
      <c r="F28" s="114">
        <v>12</v>
      </c>
      <c r="G28" s="114">
        <v>28</v>
      </c>
      <c r="H28" s="114">
        <v>9</v>
      </c>
      <c r="I28" s="140">
        <v>16</v>
      </c>
      <c r="J28" s="115">
        <v>15</v>
      </c>
      <c r="K28" s="116">
        <v>93.75</v>
      </c>
    </row>
    <row r="29" spans="1:11" ht="14.1" customHeight="1" x14ac:dyDescent="0.2">
      <c r="A29" s="306">
        <v>29</v>
      </c>
      <c r="B29" s="307" t="s">
        <v>246</v>
      </c>
      <c r="C29" s="308"/>
      <c r="D29" s="113">
        <v>4.8831587429492345</v>
      </c>
      <c r="E29" s="115">
        <v>303</v>
      </c>
      <c r="F29" s="114">
        <v>312</v>
      </c>
      <c r="G29" s="114">
        <v>404</v>
      </c>
      <c r="H29" s="114">
        <v>292</v>
      </c>
      <c r="I29" s="140">
        <v>368</v>
      </c>
      <c r="J29" s="115">
        <v>-65</v>
      </c>
      <c r="K29" s="116">
        <v>-17.663043478260871</v>
      </c>
    </row>
    <row r="30" spans="1:11" ht="14.1" customHeight="1" x14ac:dyDescent="0.2">
      <c r="A30" s="306" t="s">
        <v>247</v>
      </c>
      <c r="B30" s="307" t="s">
        <v>248</v>
      </c>
      <c r="C30" s="308"/>
      <c r="D30" s="113">
        <v>3.6099919419822726</v>
      </c>
      <c r="E30" s="115">
        <v>224</v>
      </c>
      <c r="F30" s="114">
        <v>221</v>
      </c>
      <c r="G30" s="114">
        <v>273</v>
      </c>
      <c r="H30" s="114">
        <v>212</v>
      </c>
      <c r="I30" s="140">
        <v>261</v>
      </c>
      <c r="J30" s="115">
        <v>-37</v>
      </c>
      <c r="K30" s="116">
        <v>-14.17624521072797</v>
      </c>
    </row>
    <row r="31" spans="1:11" ht="14.1" customHeight="1" x14ac:dyDescent="0.2">
      <c r="A31" s="306" t="s">
        <v>249</v>
      </c>
      <c r="B31" s="307" t="s">
        <v>250</v>
      </c>
      <c r="C31" s="308"/>
      <c r="D31" s="113" t="s">
        <v>513</v>
      </c>
      <c r="E31" s="115" t="s">
        <v>513</v>
      </c>
      <c r="F31" s="114" t="s">
        <v>513</v>
      </c>
      <c r="G31" s="114" t="s">
        <v>513</v>
      </c>
      <c r="H31" s="114">
        <v>77</v>
      </c>
      <c r="I31" s="140">
        <v>102</v>
      </c>
      <c r="J31" s="115" t="s">
        <v>513</v>
      </c>
      <c r="K31" s="116" t="s">
        <v>513</v>
      </c>
    </row>
    <row r="32" spans="1:11" ht="14.1" customHeight="1" x14ac:dyDescent="0.2">
      <c r="A32" s="306">
        <v>31</v>
      </c>
      <c r="B32" s="307" t="s">
        <v>251</v>
      </c>
      <c r="C32" s="308"/>
      <c r="D32" s="113">
        <v>0.88638195004029008</v>
      </c>
      <c r="E32" s="115">
        <v>55</v>
      </c>
      <c r="F32" s="114">
        <v>52</v>
      </c>
      <c r="G32" s="114">
        <v>72</v>
      </c>
      <c r="H32" s="114">
        <v>66</v>
      </c>
      <c r="I32" s="140">
        <v>67</v>
      </c>
      <c r="J32" s="115">
        <v>-12</v>
      </c>
      <c r="K32" s="116">
        <v>-17.910447761194028</v>
      </c>
    </row>
    <row r="33" spans="1:11" ht="14.1" customHeight="1" x14ac:dyDescent="0.2">
      <c r="A33" s="306">
        <v>32</v>
      </c>
      <c r="B33" s="307" t="s">
        <v>252</v>
      </c>
      <c r="C33" s="308"/>
      <c r="D33" s="113">
        <v>2.5141015310233681</v>
      </c>
      <c r="E33" s="115">
        <v>156</v>
      </c>
      <c r="F33" s="114">
        <v>71</v>
      </c>
      <c r="G33" s="114">
        <v>180</v>
      </c>
      <c r="H33" s="114">
        <v>116</v>
      </c>
      <c r="I33" s="140">
        <v>156</v>
      </c>
      <c r="J33" s="115">
        <v>0</v>
      </c>
      <c r="K33" s="116">
        <v>0</v>
      </c>
    </row>
    <row r="34" spans="1:11" ht="14.1" customHeight="1" x14ac:dyDescent="0.2">
      <c r="A34" s="306">
        <v>33</v>
      </c>
      <c r="B34" s="307" t="s">
        <v>253</v>
      </c>
      <c r="C34" s="308"/>
      <c r="D34" s="113">
        <v>1.9178082191780821</v>
      </c>
      <c r="E34" s="115">
        <v>119</v>
      </c>
      <c r="F34" s="114">
        <v>70</v>
      </c>
      <c r="G34" s="114">
        <v>170</v>
      </c>
      <c r="H34" s="114">
        <v>126</v>
      </c>
      <c r="I34" s="140">
        <v>141</v>
      </c>
      <c r="J34" s="115">
        <v>-22</v>
      </c>
      <c r="K34" s="116">
        <v>-15.602836879432624</v>
      </c>
    </row>
    <row r="35" spans="1:11" ht="14.1" customHeight="1" x14ac:dyDescent="0.2">
      <c r="A35" s="306">
        <v>34</v>
      </c>
      <c r="B35" s="307" t="s">
        <v>254</v>
      </c>
      <c r="C35" s="308"/>
      <c r="D35" s="113">
        <v>2.2562449637389204</v>
      </c>
      <c r="E35" s="115">
        <v>140</v>
      </c>
      <c r="F35" s="114">
        <v>65</v>
      </c>
      <c r="G35" s="114">
        <v>140</v>
      </c>
      <c r="H35" s="114">
        <v>92</v>
      </c>
      <c r="I35" s="140">
        <v>116</v>
      </c>
      <c r="J35" s="115">
        <v>24</v>
      </c>
      <c r="K35" s="116">
        <v>20.689655172413794</v>
      </c>
    </row>
    <row r="36" spans="1:11" ht="14.1" customHeight="1" x14ac:dyDescent="0.2">
      <c r="A36" s="306">
        <v>41</v>
      </c>
      <c r="B36" s="307" t="s">
        <v>255</v>
      </c>
      <c r="C36" s="308"/>
      <c r="D36" s="113">
        <v>0.33843674456083805</v>
      </c>
      <c r="E36" s="115">
        <v>21</v>
      </c>
      <c r="F36" s="114">
        <v>24</v>
      </c>
      <c r="G36" s="114">
        <v>38</v>
      </c>
      <c r="H36" s="114">
        <v>10</v>
      </c>
      <c r="I36" s="140">
        <v>27</v>
      </c>
      <c r="J36" s="115">
        <v>-6</v>
      </c>
      <c r="K36" s="116">
        <v>-22.222222222222221</v>
      </c>
    </row>
    <row r="37" spans="1:11" ht="14.1" customHeight="1" x14ac:dyDescent="0.2">
      <c r="A37" s="306">
        <v>42</v>
      </c>
      <c r="B37" s="307" t="s">
        <v>256</v>
      </c>
      <c r="C37" s="308"/>
      <c r="D37" s="113">
        <v>0.128928283642224</v>
      </c>
      <c r="E37" s="115">
        <v>8</v>
      </c>
      <c r="F37" s="114" t="s">
        <v>513</v>
      </c>
      <c r="G37" s="114">
        <v>10</v>
      </c>
      <c r="H37" s="114" t="s">
        <v>513</v>
      </c>
      <c r="I37" s="140" t="s">
        <v>513</v>
      </c>
      <c r="J37" s="115" t="s">
        <v>513</v>
      </c>
      <c r="K37" s="116" t="s">
        <v>513</v>
      </c>
    </row>
    <row r="38" spans="1:11" ht="14.1" customHeight="1" x14ac:dyDescent="0.2">
      <c r="A38" s="306">
        <v>43</v>
      </c>
      <c r="B38" s="307" t="s">
        <v>257</v>
      </c>
      <c r="C38" s="308"/>
      <c r="D38" s="113">
        <v>1.2409347300564062</v>
      </c>
      <c r="E38" s="115">
        <v>77</v>
      </c>
      <c r="F38" s="114">
        <v>66</v>
      </c>
      <c r="G38" s="114">
        <v>143</v>
      </c>
      <c r="H38" s="114">
        <v>50</v>
      </c>
      <c r="I38" s="140">
        <v>86</v>
      </c>
      <c r="J38" s="115">
        <v>-9</v>
      </c>
      <c r="K38" s="116">
        <v>-10.465116279069768</v>
      </c>
    </row>
    <row r="39" spans="1:11" ht="14.1" customHeight="1" x14ac:dyDescent="0.2">
      <c r="A39" s="306">
        <v>51</v>
      </c>
      <c r="B39" s="307" t="s">
        <v>258</v>
      </c>
      <c r="C39" s="308"/>
      <c r="D39" s="113">
        <v>12.634971796937954</v>
      </c>
      <c r="E39" s="115">
        <v>784</v>
      </c>
      <c r="F39" s="114">
        <v>601</v>
      </c>
      <c r="G39" s="114">
        <v>946</v>
      </c>
      <c r="H39" s="114">
        <v>709</v>
      </c>
      <c r="I39" s="140">
        <v>726</v>
      </c>
      <c r="J39" s="115">
        <v>58</v>
      </c>
      <c r="K39" s="116">
        <v>7.9889807162534439</v>
      </c>
    </row>
    <row r="40" spans="1:11" ht="14.1" customHeight="1" x14ac:dyDescent="0.2">
      <c r="A40" s="306" t="s">
        <v>259</v>
      </c>
      <c r="B40" s="307" t="s">
        <v>260</v>
      </c>
      <c r="C40" s="308"/>
      <c r="D40" s="113">
        <v>11.877518130539887</v>
      </c>
      <c r="E40" s="115">
        <v>737</v>
      </c>
      <c r="F40" s="114">
        <v>575</v>
      </c>
      <c r="G40" s="114">
        <v>905</v>
      </c>
      <c r="H40" s="114">
        <v>682</v>
      </c>
      <c r="I40" s="140">
        <v>696</v>
      </c>
      <c r="J40" s="115">
        <v>41</v>
      </c>
      <c r="K40" s="116">
        <v>5.8908045977011492</v>
      </c>
    </row>
    <row r="41" spans="1:11" ht="14.1" customHeight="1" x14ac:dyDescent="0.2">
      <c r="A41" s="306"/>
      <c r="B41" s="307" t="s">
        <v>261</v>
      </c>
      <c r="C41" s="308"/>
      <c r="D41" s="113">
        <v>10.572119258662369</v>
      </c>
      <c r="E41" s="115">
        <v>656</v>
      </c>
      <c r="F41" s="114">
        <v>477</v>
      </c>
      <c r="G41" s="114">
        <v>797</v>
      </c>
      <c r="H41" s="114">
        <v>596</v>
      </c>
      <c r="I41" s="140">
        <v>571</v>
      </c>
      <c r="J41" s="115">
        <v>85</v>
      </c>
      <c r="K41" s="116">
        <v>14.8861646234676</v>
      </c>
    </row>
    <row r="42" spans="1:11" ht="14.1" customHeight="1" x14ac:dyDescent="0.2">
      <c r="A42" s="306">
        <v>52</v>
      </c>
      <c r="B42" s="307" t="s">
        <v>262</v>
      </c>
      <c r="C42" s="308"/>
      <c r="D42" s="113">
        <v>5.7211925866236903</v>
      </c>
      <c r="E42" s="115">
        <v>355</v>
      </c>
      <c r="F42" s="114">
        <v>209</v>
      </c>
      <c r="G42" s="114">
        <v>285</v>
      </c>
      <c r="H42" s="114">
        <v>253</v>
      </c>
      <c r="I42" s="140">
        <v>327</v>
      </c>
      <c r="J42" s="115">
        <v>28</v>
      </c>
      <c r="K42" s="116">
        <v>8.5626911314984717</v>
      </c>
    </row>
    <row r="43" spans="1:11" ht="14.1" customHeight="1" x14ac:dyDescent="0.2">
      <c r="A43" s="306" t="s">
        <v>263</v>
      </c>
      <c r="B43" s="307" t="s">
        <v>264</v>
      </c>
      <c r="C43" s="308"/>
      <c r="D43" s="113">
        <v>4.2707493956486706</v>
      </c>
      <c r="E43" s="115">
        <v>265</v>
      </c>
      <c r="F43" s="114">
        <v>146</v>
      </c>
      <c r="G43" s="114">
        <v>203</v>
      </c>
      <c r="H43" s="114">
        <v>188</v>
      </c>
      <c r="I43" s="140">
        <v>250</v>
      </c>
      <c r="J43" s="115">
        <v>15</v>
      </c>
      <c r="K43" s="116">
        <v>6</v>
      </c>
    </row>
    <row r="44" spans="1:11" ht="14.1" customHeight="1" x14ac:dyDescent="0.2">
      <c r="A44" s="306">
        <v>53</v>
      </c>
      <c r="B44" s="307" t="s">
        <v>265</v>
      </c>
      <c r="C44" s="308"/>
      <c r="D44" s="113">
        <v>0.80580177276390008</v>
      </c>
      <c r="E44" s="115">
        <v>50</v>
      </c>
      <c r="F44" s="114">
        <v>39</v>
      </c>
      <c r="G44" s="114">
        <v>51</v>
      </c>
      <c r="H44" s="114">
        <v>40</v>
      </c>
      <c r="I44" s="140">
        <v>29</v>
      </c>
      <c r="J44" s="115">
        <v>21</v>
      </c>
      <c r="K44" s="116">
        <v>72.41379310344827</v>
      </c>
    </row>
    <row r="45" spans="1:11" ht="14.1" customHeight="1" x14ac:dyDescent="0.2">
      <c r="A45" s="306" t="s">
        <v>266</v>
      </c>
      <c r="B45" s="307" t="s">
        <v>267</v>
      </c>
      <c r="C45" s="308"/>
      <c r="D45" s="113">
        <v>0.77356970185334406</v>
      </c>
      <c r="E45" s="115">
        <v>48</v>
      </c>
      <c r="F45" s="114">
        <v>39</v>
      </c>
      <c r="G45" s="114">
        <v>48</v>
      </c>
      <c r="H45" s="114">
        <v>39</v>
      </c>
      <c r="I45" s="140">
        <v>25</v>
      </c>
      <c r="J45" s="115">
        <v>23</v>
      </c>
      <c r="K45" s="116">
        <v>92</v>
      </c>
    </row>
    <row r="46" spans="1:11" ht="14.1" customHeight="1" x14ac:dyDescent="0.2">
      <c r="A46" s="306">
        <v>54</v>
      </c>
      <c r="B46" s="307" t="s">
        <v>268</v>
      </c>
      <c r="C46" s="308"/>
      <c r="D46" s="113">
        <v>2.5463336019339242</v>
      </c>
      <c r="E46" s="115">
        <v>158</v>
      </c>
      <c r="F46" s="114">
        <v>129</v>
      </c>
      <c r="G46" s="114">
        <v>181</v>
      </c>
      <c r="H46" s="114">
        <v>154</v>
      </c>
      <c r="I46" s="140">
        <v>171</v>
      </c>
      <c r="J46" s="115">
        <v>-13</v>
      </c>
      <c r="K46" s="116">
        <v>-7.60233918128655</v>
      </c>
    </row>
    <row r="47" spans="1:11" ht="14.1" customHeight="1" x14ac:dyDescent="0.2">
      <c r="A47" s="306">
        <v>61</v>
      </c>
      <c r="B47" s="307" t="s">
        <v>269</v>
      </c>
      <c r="C47" s="308"/>
      <c r="D47" s="113">
        <v>2.3207091055600322</v>
      </c>
      <c r="E47" s="115">
        <v>144</v>
      </c>
      <c r="F47" s="114">
        <v>98</v>
      </c>
      <c r="G47" s="114">
        <v>259</v>
      </c>
      <c r="H47" s="114">
        <v>119</v>
      </c>
      <c r="I47" s="140">
        <v>176</v>
      </c>
      <c r="J47" s="115">
        <v>-32</v>
      </c>
      <c r="K47" s="116">
        <v>-18.181818181818183</v>
      </c>
    </row>
    <row r="48" spans="1:11" ht="14.1" customHeight="1" x14ac:dyDescent="0.2">
      <c r="A48" s="306">
        <v>62</v>
      </c>
      <c r="B48" s="307" t="s">
        <v>270</v>
      </c>
      <c r="C48" s="308"/>
      <c r="D48" s="113">
        <v>6.1240934730056402</v>
      </c>
      <c r="E48" s="115">
        <v>380</v>
      </c>
      <c r="F48" s="114">
        <v>411</v>
      </c>
      <c r="G48" s="114">
        <v>526</v>
      </c>
      <c r="H48" s="114">
        <v>295</v>
      </c>
      <c r="I48" s="140">
        <v>404</v>
      </c>
      <c r="J48" s="115">
        <v>-24</v>
      </c>
      <c r="K48" s="116">
        <v>-5.9405940594059405</v>
      </c>
    </row>
    <row r="49" spans="1:11" ht="14.1" customHeight="1" x14ac:dyDescent="0.2">
      <c r="A49" s="306">
        <v>63</v>
      </c>
      <c r="B49" s="307" t="s">
        <v>271</v>
      </c>
      <c r="C49" s="308"/>
      <c r="D49" s="113">
        <v>2.5141015310233681</v>
      </c>
      <c r="E49" s="115">
        <v>156</v>
      </c>
      <c r="F49" s="114">
        <v>127</v>
      </c>
      <c r="G49" s="114">
        <v>215</v>
      </c>
      <c r="H49" s="114">
        <v>189</v>
      </c>
      <c r="I49" s="140">
        <v>164</v>
      </c>
      <c r="J49" s="115">
        <v>-8</v>
      </c>
      <c r="K49" s="116">
        <v>-4.8780487804878048</v>
      </c>
    </row>
    <row r="50" spans="1:11" ht="14.1" customHeight="1" x14ac:dyDescent="0.2">
      <c r="A50" s="306" t="s">
        <v>272</v>
      </c>
      <c r="B50" s="307" t="s">
        <v>273</v>
      </c>
      <c r="C50" s="308"/>
      <c r="D50" s="113">
        <v>0.38678485092667203</v>
      </c>
      <c r="E50" s="115">
        <v>24</v>
      </c>
      <c r="F50" s="114">
        <v>29</v>
      </c>
      <c r="G50" s="114">
        <v>61</v>
      </c>
      <c r="H50" s="114">
        <v>29</v>
      </c>
      <c r="I50" s="140">
        <v>41</v>
      </c>
      <c r="J50" s="115">
        <v>-17</v>
      </c>
      <c r="K50" s="116">
        <v>-41.463414634146339</v>
      </c>
    </row>
    <row r="51" spans="1:11" ht="14.1" customHeight="1" x14ac:dyDescent="0.2">
      <c r="A51" s="306" t="s">
        <v>274</v>
      </c>
      <c r="B51" s="307" t="s">
        <v>275</v>
      </c>
      <c r="C51" s="308"/>
      <c r="D51" s="113">
        <v>1.9983883964544722</v>
      </c>
      <c r="E51" s="115">
        <v>124</v>
      </c>
      <c r="F51" s="114">
        <v>90</v>
      </c>
      <c r="G51" s="114">
        <v>134</v>
      </c>
      <c r="H51" s="114">
        <v>147</v>
      </c>
      <c r="I51" s="140">
        <v>113</v>
      </c>
      <c r="J51" s="115">
        <v>11</v>
      </c>
      <c r="K51" s="116">
        <v>9.7345132743362832</v>
      </c>
    </row>
    <row r="52" spans="1:11" ht="14.1" customHeight="1" x14ac:dyDescent="0.2">
      <c r="A52" s="306">
        <v>71</v>
      </c>
      <c r="B52" s="307" t="s">
        <v>276</v>
      </c>
      <c r="C52" s="308"/>
      <c r="D52" s="113">
        <v>8.5253827558420632</v>
      </c>
      <c r="E52" s="115">
        <v>529</v>
      </c>
      <c r="F52" s="114">
        <v>411</v>
      </c>
      <c r="G52" s="114">
        <v>717</v>
      </c>
      <c r="H52" s="114">
        <v>401</v>
      </c>
      <c r="I52" s="140">
        <v>528</v>
      </c>
      <c r="J52" s="115">
        <v>1</v>
      </c>
      <c r="K52" s="116">
        <v>0.18939393939393939</v>
      </c>
    </row>
    <row r="53" spans="1:11" ht="14.1" customHeight="1" x14ac:dyDescent="0.2">
      <c r="A53" s="306" t="s">
        <v>277</v>
      </c>
      <c r="B53" s="307" t="s">
        <v>278</v>
      </c>
      <c r="C53" s="308"/>
      <c r="D53" s="113">
        <v>3.2232070910556003</v>
      </c>
      <c r="E53" s="115">
        <v>200</v>
      </c>
      <c r="F53" s="114">
        <v>176</v>
      </c>
      <c r="G53" s="114">
        <v>306</v>
      </c>
      <c r="H53" s="114">
        <v>141</v>
      </c>
      <c r="I53" s="140">
        <v>201</v>
      </c>
      <c r="J53" s="115">
        <v>-1</v>
      </c>
      <c r="K53" s="116">
        <v>-0.49751243781094528</v>
      </c>
    </row>
    <row r="54" spans="1:11" ht="14.1" customHeight="1" x14ac:dyDescent="0.2">
      <c r="A54" s="306" t="s">
        <v>279</v>
      </c>
      <c r="B54" s="307" t="s">
        <v>280</v>
      </c>
      <c r="C54" s="308"/>
      <c r="D54" s="113">
        <v>4.5447219983883969</v>
      </c>
      <c r="E54" s="115">
        <v>282</v>
      </c>
      <c r="F54" s="114">
        <v>212</v>
      </c>
      <c r="G54" s="114">
        <v>372</v>
      </c>
      <c r="H54" s="114">
        <v>230</v>
      </c>
      <c r="I54" s="140">
        <v>288</v>
      </c>
      <c r="J54" s="115">
        <v>-6</v>
      </c>
      <c r="K54" s="116">
        <v>-2.0833333333333335</v>
      </c>
    </row>
    <row r="55" spans="1:11" ht="14.1" customHeight="1" x14ac:dyDescent="0.2">
      <c r="A55" s="306">
        <v>72</v>
      </c>
      <c r="B55" s="307" t="s">
        <v>281</v>
      </c>
      <c r="C55" s="308"/>
      <c r="D55" s="113">
        <v>2.9170024174053184</v>
      </c>
      <c r="E55" s="115">
        <v>181</v>
      </c>
      <c r="F55" s="114">
        <v>115</v>
      </c>
      <c r="G55" s="114">
        <v>228</v>
      </c>
      <c r="H55" s="114">
        <v>99</v>
      </c>
      <c r="I55" s="140">
        <v>152</v>
      </c>
      <c r="J55" s="115">
        <v>29</v>
      </c>
      <c r="K55" s="116">
        <v>19.078947368421051</v>
      </c>
    </row>
    <row r="56" spans="1:11" ht="14.1" customHeight="1" x14ac:dyDescent="0.2">
      <c r="A56" s="306" t="s">
        <v>282</v>
      </c>
      <c r="B56" s="307" t="s">
        <v>283</v>
      </c>
      <c r="C56" s="308"/>
      <c r="D56" s="113">
        <v>1.6116035455278002</v>
      </c>
      <c r="E56" s="115">
        <v>100</v>
      </c>
      <c r="F56" s="114">
        <v>58</v>
      </c>
      <c r="G56" s="114">
        <v>147</v>
      </c>
      <c r="H56" s="114">
        <v>54</v>
      </c>
      <c r="I56" s="140">
        <v>89</v>
      </c>
      <c r="J56" s="115">
        <v>11</v>
      </c>
      <c r="K56" s="116">
        <v>12.359550561797754</v>
      </c>
    </row>
    <row r="57" spans="1:11" ht="14.1" customHeight="1" x14ac:dyDescent="0.2">
      <c r="A57" s="306" t="s">
        <v>284</v>
      </c>
      <c r="B57" s="307" t="s">
        <v>285</v>
      </c>
      <c r="C57" s="308"/>
      <c r="D57" s="113">
        <v>0.9991941982272361</v>
      </c>
      <c r="E57" s="115">
        <v>62</v>
      </c>
      <c r="F57" s="114">
        <v>49</v>
      </c>
      <c r="G57" s="114">
        <v>52</v>
      </c>
      <c r="H57" s="114">
        <v>39</v>
      </c>
      <c r="I57" s="140">
        <v>48</v>
      </c>
      <c r="J57" s="115">
        <v>14</v>
      </c>
      <c r="K57" s="116">
        <v>29.166666666666668</v>
      </c>
    </row>
    <row r="58" spans="1:11" ht="14.1" customHeight="1" x14ac:dyDescent="0.2">
      <c r="A58" s="306">
        <v>73</v>
      </c>
      <c r="B58" s="307" t="s">
        <v>286</v>
      </c>
      <c r="C58" s="308"/>
      <c r="D58" s="113">
        <v>1.0636583400483481</v>
      </c>
      <c r="E58" s="115">
        <v>66</v>
      </c>
      <c r="F58" s="114">
        <v>36</v>
      </c>
      <c r="G58" s="114">
        <v>91</v>
      </c>
      <c r="H58" s="114">
        <v>36</v>
      </c>
      <c r="I58" s="140">
        <v>45</v>
      </c>
      <c r="J58" s="115">
        <v>21</v>
      </c>
      <c r="K58" s="116">
        <v>46.666666666666664</v>
      </c>
    </row>
    <row r="59" spans="1:11" ht="14.1" customHeight="1" x14ac:dyDescent="0.2">
      <c r="A59" s="306" t="s">
        <v>287</v>
      </c>
      <c r="B59" s="307" t="s">
        <v>288</v>
      </c>
      <c r="C59" s="308"/>
      <c r="D59" s="113">
        <v>0.78968573730862213</v>
      </c>
      <c r="E59" s="115">
        <v>49</v>
      </c>
      <c r="F59" s="114">
        <v>27</v>
      </c>
      <c r="G59" s="114">
        <v>63</v>
      </c>
      <c r="H59" s="114">
        <v>24</v>
      </c>
      <c r="I59" s="140">
        <v>34</v>
      </c>
      <c r="J59" s="115">
        <v>15</v>
      </c>
      <c r="K59" s="116">
        <v>44.117647058823529</v>
      </c>
    </row>
    <row r="60" spans="1:11" ht="14.1" customHeight="1" x14ac:dyDescent="0.2">
      <c r="A60" s="306">
        <v>81</v>
      </c>
      <c r="B60" s="307" t="s">
        <v>289</v>
      </c>
      <c r="C60" s="308"/>
      <c r="D60" s="113">
        <v>5.9790491539081385</v>
      </c>
      <c r="E60" s="115">
        <v>371</v>
      </c>
      <c r="F60" s="114">
        <v>359</v>
      </c>
      <c r="G60" s="114">
        <v>421</v>
      </c>
      <c r="H60" s="114">
        <v>441</v>
      </c>
      <c r="I60" s="140">
        <v>364</v>
      </c>
      <c r="J60" s="115">
        <v>7</v>
      </c>
      <c r="K60" s="116">
        <v>1.9230769230769231</v>
      </c>
    </row>
    <row r="61" spans="1:11" ht="14.1" customHeight="1" x14ac:dyDescent="0.2">
      <c r="A61" s="306" t="s">
        <v>290</v>
      </c>
      <c r="B61" s="307" t="s">
        <v>291</v>
      </c>
      <c r="C61" s="308"/>
      <c r="D61" s="113">
        <v>1.9339242546333602</v>
      </c>
      <c r="E61" s="115">
        <v>120</v>
      </c>
      <c r="F61" s="114">
        <v>62</v>
      </c>
      <c r="G61" s="114">
        <v>148</v>
      </c>
      <c r="H61" s="114">
        <v>52</v>
      </c>
      <c r="I61" s="140">
        <v>62</v>
      </c>
      <c r="J61" s="115">
        <v>58</v>
      </c>
      <c r="K61" s="116">
        <v>93.548387096774192</v>
      </c>
    </row>
    <row r="62" spans="1:11" ht="14.1" customHeight="1" x14ac:dyDescent="0.2">
      <c r="A62" s="306" t="s">
        <v>292</v>
      </c>
      <c r="B62" s="307" t="s">
        <v>293</v>
      </c>
      <c r="C62" s="308"/>
      <c r="D62" s="113">
        <v>1.6438356164383561</v>
      </c>
      <c r="E62" s="115">
        <v>102</v>
      </c>
      <c r="F62" s="114">
        <v>182</v>
      </c>
      <c r="G62" s="114">
        <v>105</v>
      </c>
      <c r="H62" s="114">
        <v>164</v>
      </c>
      <c r="I62" s="140">
        <v>106</v>
      </c>
      <c r="J62" s="115">
        <v>-4</v>
      </c>
      <c r="K62" s="116">
        <v>-3.7735849056603774</v>
      </c>
    </row>
    <row r="63" spans="1:11" ht="14.1" customHeight="1" x14ac:dyDescent="0.2">
      <c r="A63" s="306"/>
      <c r="B63" s="307" t="s">
        <v>294</v>
      </c>
      <c r="C63" s="308"/>
      <c r="D63" s="113">
        <v>1.5149073327961322</v>
      </c>
      <c r="E63" s="115">
        <v>94</v>
      </c>
      <c r="F63" s="114">
        <v>144</v>
      </c>
      <c r="G63" s="114">
        <v>102</v>
      </c>
      <c r="H63" s="114">
        <v>154</v>
      </c>
      <c r="I63" s="140">
        <v>92</v>
      </c>
      <c r="J63" s="115">
        <v>2</v>
      </c>
      <c r="K63" s="116">
        <v>2.1739130434782608</v>
      </c>
    </row>
    <row r="64" spans="1:11" ht="14.1" customHeight="1" x14ac:dyDescent="0.2">
      <c r="A64" s="306" t="s">
        <v>295</v>
      </c>
      <c r="B64" s="307" t="s">
        <v>296</v>
      </c>
      <c r="C64" s="308"/>
      <c r="D64" s="113">
        <v>0.8380338436744561</v>
      </c>
      <c r="E64" s="115">
        <v>52</v>
      </c>
      <c r="F64" s="114">
        <v>34</v>
      </c>
      <c r="G64" s="114">
        <v>90</v>
      </c>
      <c r="H64" s="114">
        <v>150</v>
      </c>
      <c r="I64" s="140">
        <v>95</v>
      </c>
      <c r="J64" s="115">
        <v>-43</v>
      </c>
      <c r="K64" s="116">
        <v>-45.263157894736842</v>
      </c>
    </row>
    <row r="65" spans="1:11" ht="14.1" customHeight="1" x14ac:dyDescent="0.2">
      <c r="A65" s="306" t="s">
        <v>297</v>
      </c>
      <c r="B65" s="307" t="s">
        <v>298</v>
      </c>
      <c r="C65" s="308"/>
      <c r="D65" s="113">
        <v>1.095890410958904</v>
      </c>
      <c r="E65" s="115">
        <v>68</v>
      </c>
      <c r="F65" s="114">
        <v>59</v>
      </c>
      <c r="G65" s="114">
        <v>62</v>
      </c>
      <c r="H65" s="114">
        <v>53</v>
      </c>
      <c r="I65" s="140">
        <v>74</v>
      </c>
      <c r="J65" s="115">
        <v>-6</v>
      </c>
      <c r="K65" s="116">
        <v>-8.1081081081081088</v>
      </c>
    </row>
    <row r="66" spans="1:11" ht="14.1" customHeight="1" x14ac:dyDescent="0.2">
      <c r="A66" s="306">
        <v>82</v>
      </c>
      <c r="B66" s="307" t="s">
        <v>299</v>
      </c>
      <c r="C66" s="308"/>
      <c r="D66" s="113">
        <v>2.2562449637389204</v>
      </c>
      <c r="E66" s="115">
        <v>140</v>
      </c>
      <c r="F66" s="114">
        <v>152</v>
      </c>
      <c r="G66" s="114">
        <v>203</v>
      </c>
      <c r="H66" s="114">
        <v>110</v>
      </c>
      <c r="I66" s="140">
        <v>111</v>
      </c>
      <c r="J66" s="115">
        <v>29</v>
      </c>
      <c r="K66" s="116">
        <v>26.126126126126128</v>
      </c>
    </row>
    <row r="67" spans="1:11" ht="14.1" customHeight="1" x14ac:dyDescent="0.2">
      <c r="A67" s="306" t="s">
        <v>300</v>
      </c>
      <c r="B67" s="307" t="s">
        <v>301</v>
      </c>
      <c r="C67" s="308"/>
      <c r="D67" s="113">
        <v>1.3537469782433522</v>
      </c>
      <c r="E67" s="115">
        <v>84</v>
      </c>
      <c r="F67" s="114">
        <v>119</v>
      </c>
      <c r="G67" s="114">
        <v>119</v>
      </c>
      <c r="H67" s="114">
        <v>78</v>
      </c>
      <c r="I67" s="140">
        <v>68</v>
      </c>
      <c r="J67" s="115">
        <v>16</v>
      </c>
      <c r="K67" s="116">
        <v>23.529411764705884</v>
      </c>
    </row>
    <row r="68" spans="1:11" ht="14.1" customHeight="1" x14ac:dyDescent="0.2">
      <c r="A68" s="306" t="s">
        <v>302</v>
      </c>
      <c r="B68" s="307" t="s">
        <v>303</v>
      </c>
      <c r="C68" s="308"/>
      <c r="D68" s="113">
        <v>0.515713134568896</v>
      </c>
      <c r="E68" s="115">
        <v>32</v>
      </c>
      <c r="F68" s="114">
        <v>25</v>
      </c>
      <c r="G68" s="114">
        <v>47</v>
      </c>
      <c r="H68" s="114">
        <v>19</v>
      </c>
      <c r="I68" s="140">
        <v>30</v>
      </c>
      <c r="J68" s="115">
        <v>2</v>
      </c>
      <c r="K68" s="116">
        <v>6.666666666666667</v>
      </c>
    </row>
    <row r="69" spans="1:11" ht="14.1" customHeight="1" x14ac:dyDescent="0.2">
      <c r="A69" s="306">
        <v>83</v>
      </c>
      <c r="B69" s="307" t="s">
        <v>304</v>
      </c>
      <c r="C69" s="308"/>
      <c r="D69" s="113">
        <v>4.1095890410958908</v>
      </c>
      <c r="E69" s="115">
        <v>255</v>
      </c>
      <c r="F69" s="114">
        <v>240</v>
      </c>
      <c r="G69" s="114">
        <v>546</v>
      </c>
      <c r="H69" s="114">
        <v>181</v>
      </c>
      <c r="I69" s="140">
        <v>233</v>
      </c>
      <c r="J69" s="115">
        <v>22</v>
      </c>
      <c r="K69" s="116">
        <v>9.4420600858369106</v>
      </c>
    </row>
    <row r="70" spans="1:11" ht="14.1" customHeight="1" x14ac:dyDescent="0.2">
      <c r="A70" s="306" t="s">
        <v>305</v>
      </c>
      <c r="B70" s="307" t="s">
        <v>306</v>
      </c>
      <c r="C70" s="308"/>
      <c r="D70" s="113">
        <v>2.8203062046736505</v>
      </c>
      <c r="E70" s="115">
        <v>175</v>
      </c>
      <c r="F70" s="114">
        <v>182</v>
      </c>
      <c r="G70" s="114">
        <v>492</v>
      </c>
      <c r="H70" s="114">
        <v>128</v>
      </c>
      <c r="I70" s="140">
        <v>179</v>
      </c>
      <c r="J70" s="115">
        <v>-4</v>
      </c>
      <c r="K70" s="116">
        <v>-2.2346368715083798</v>
      </c>
    </row>
    <row r="71" spans="1:11" ht="14.1" customHeight="1" x14ac:dyDescent="0.2">
      <c r="A71" s="306"/>
      <c r="B71" s="307" t="s">
        <v>307</v>
      </c>
      <c r="C71" s="308"/>
      <c r="D71" s="113">
        <v>1.5149073327961322</v>
      </c>
      <c r="E71" s="115">
        <v>94</v>
      </c>
      <c r="F71" s="114">
        <v>92</v>
      </c>
      <c r="G71" s="114">
        <v>278</v>
      </c>
      <c r="H71" s="114">
        <v>80</v>
      </c>
      <c r="I71" s="140">
        <v>105</v>
      </c>
      <c r="J71" s="115">
        <v>-11</v>
      </c>
      <c r="K71" s="116">
        <v>-10.476190476190476</v>
      </c>
    </row>
    <row r="72" spans="1:11" ht="14.1" customHeight="1" x14ac:dyDescent="0.2">
      <c r="A72" s="306">
        <v>84</v>
      </c>
      <c r="B72" s="307" t="s">
        <v>308</v>
      </c>
      <c r="C72" s="308"/>
      <c r="D72" s="113">
        <v>0.40290088638195004</v>
      </c>
      <c r="E72" s="115">
        <v>25</v>
      </c>
      <c r="F72" s="114">
        <v>25</v>
      </c>
      <c r="G72" s="114">
        <v>85</v>
      </c>
      <c r="H72" s="114">
        <v>23</v>
      </c>
      <c r="I72" s="140">
        <v>24</v>
      </c>
      <c r="J72" s="115">
        <v>1</v>
      </c>
      <c r="K72" s="116">
        <v>4.166666666666667</v>
      </c>
    </row>
    <row r="73" spans="1:11" ht="14.1" customHeight="1" x14ac:dyDescent="0.2">
      <c r="A73" s="306" t="s">
        <v>309</v>
      </c>
      <c r="B73" s="307" t="s">
        <v>310</v>
      </c>
      <c r="C73" s="308"/>
      <c r="D73" s="113">
        <v>9.6696212731668008E-2</v>
      </c>
      <c r="E73" s="115">
        <v>6</v>
      </c>
      <c r="F73" s="114" t="s">
        <v>513</v>
      </c>
      <c r="G73" s="114">
        <v>53</v>
      </c>
      <c r="H73" s="114">
        <v>6</v>
      </c>
      <c r="I73" s="140">
        <v>7</v>
      </c>
      <c r="J73" s="115">
        <v>-1</v>
      </c>
      <c r="K73" s="116">
        <v>-14.285714285714286</v>
      </c>
    </row>
    <row r="74" spans="1:11" ht="14.1" customHeight="1" x14ac:dyDescent="0.2">
      <c r="A74" s="306" t="s">
        <v>311</v>
      </c>
      <c r="B74" s="307" t="s">
        <v>312</v>
      </c>
      <c r="C74" s="308"/>
      <c r="D74" s="113">
        <v>9.6696212731668008E-2</v>
      </c>
      <c r="E74" s="115">
        <v>6</v>
      </c>
      <c r="F74" s="114">
        <v>7</v>
      </c>
      <c r="G74" s="114">
        <v>18</v>
      </c>
      <c r="H74" s="114">
        <v>4</v>
      </c>
      <c r="I74" s="140" t="s">
        <v>513</v>
      </c>
      <c r="J74" s="115" t="s">
        <v>513</v>
      </c>
      <c r="K74" s="116" t="s">
        <v>513</v>
      </c>
    </row>
    <row r="75" spans="1:11" ht="14.1" customHeight="1" x14ac:dyDescent="0.2">
      <c r="A75" s="306" t="s">
        <v>313</v>
      </c>
      <c r="B75" s="307" t="s">
        <v>314</v>
      </c>
      <c r="C75" s="308"/>
      <c r="D75" s="113">
        <v>0</v>
      </c>
      <c r="E75" s="115">
        <v>0</v>
      </c>
      <c r="F75" s="114" t="s">
        <v>513</v>
      </c>
      <c r="G75" s="114" t="s">
        <v>513</v>
      </c>
      <c r="H75" s="114">
        <v>0</v>
      </c>
      <c r="I75" s="140" t="s">
        <v>513</v>
      </c>
      <c r="J75" s="115" t="s">
        <v>513</v>
      </c>
      <c r="K75" s="116" t="s">
        <v>513</v>
      </c>
    </row>
    <row r="76" spans="1:11" ht="14.1" customHeight="1" x14ac:dyDescent="0.2">
      <c r="A76" s="306">
        <v>91</v>
      </c>
      <c r="B76" s="307" t="s">
        <v>315</v>
      </c>
      <c r="C76" s="308"/>
      <c r="D76" s="113" t="s">
        <v>513</v>
      </c>
      <c r="E76" s="115" t="s">
        <v>513</v>
      </c>
      <c r="F76" s="114">
        <v>6</v>
      </c>
      <c r="G76" s="114">
        <v>3</v>
      </c>
      <c r="H76" s="114" t="s">
        <v>513</v>
      </c>
      <c r="I76" s="140">
        <v>6</v>
      </c>
      <c r="J76" s="115" t="s">
        <v>513</v>
      </c>
      <c r="K76" s="116" t="s">
        <v>513</v>
      </c>
    </row>
    <row r="77" spans="1:11" ht="14.1" customHeight="1" x14ac:dyDescent="0.2">
      <c r="A77" s="306">
        <v>92</v>
      </c>
      <c r="B77" s="307" t="s">
        <v>316</v>
      </c>
      <c r="C77" s="308"/>
      <c r="D77" s="113">
        <v>0.80580177276390008</v>
      </c>
      <c r="E77" s="115">
        <v>50</v>
      </c>
      <c r="F77" s="114">
        <v>37</v>
      </c>
      <c r="G77" s="114">
        <v>45</v>
      </c>
      <c r="H77" s="114">
        <v>25</v>
      </c>
      <c r="I77" s="140">
        <v>41</v>
      </c>
      <c r="J77" s="115">
        <v>9</v>
      </c>
      <c r="K77" s="116">
        <v>21.951219512195124</v>
      </c>
    </row>
    <row r="78" spans="1:11" ht="14.1" customHeight="1" x14ac:dyDescent="0.2">
      <c r="A78" s="306">
        <v>93</v>
      </c>
      <c r="B78" s="307" t="s">
        <v>317</v>
      </c>
      <c r="C78" s="308"/>
      <c r="D78" s="113">
        <v>9.6696212731668008E-2</v>
      </c>
      <c r="E78" s="115">
        <v>6</v>
      </c>
      <c r="F78" s="114">
        <v>9</v>
      </c>
      <c r="G78" s="114">
        <v>18</v>
      </c>
      <c r="H78" s="114" t="s">
        <v>513</v>
      </c>
      <c r="I78" s="140">
        <v>8</v>
      </c>
      <c r="J78" s="115">
        <v>-2</v>
      </c>
      <c r="K78" s="116">
        <v>-25</v>
      </c>
    </row>
    <row r="79" spans="1:11" ht="14.1" customHeight="1" x14ac:dyDescent="0.2">
      <c r="A79" s="306">
        <v>94</v>
      </c>
      <c r="B79" s="307" t="s">
        <v>318</v>
      </c>
      <c r="C79" s="308"/>
      <c r="D79" s="113">
        <v>0.27397260273972601</v>
      </c>
      <c r="E79" s="115">
        <v>17</v>
      </c>
      <c r="F79" s="114">
        <v>9</v>
      </c>
      <c r="G79" s="114">
        <v>59</v>
      </c>
      <c r="H79" s="114">
        <v>60</v>
      </c>
      <c r="I79" s="140">
        <v>28</v>
      </c>
      <c r="J79" s="115">
        <v>-11</v>
      </c>
      <c r="K79" s="116">
        <v>-39.285714285714285</v>
      </c>
    </row>
    <row r="80" spans="1:11" ht="14.1" customHeight="1" x14ac:dyDescent="0.2">
      <c r="A80" s="306" t="s">
        <v>319</v>
      </c>
      <c r="B80" s="307" t="s">
        <v>320</v>
      </c>
      <c r="C80" s="308"/>
      <c r="D80" s="113" t="s">
        <v>513</v>
      </c>
      <c r="E80" s="115" t="s">
        <v>513</v>
      </c>
      <c r="F80" s="114" t="s">
        <v>513</v>
      </c>
      <c r="G80" s="114">
        <v>0</v>
      </c>
      <c r="H80" s="114" t="s">
        <v>513</v>
      </c>
      <c r="I80" s="140" t="s">
        <v>513</v>
      </c>
      <c r="J80" s="115" t="s">
        <v>513</v>
      </c>
      <c r="K80" s="116" t="s">
        <v>513</v>
      </c>
    </row>
    <row r="81" spans="1:11" ht="14.1" customHeight="1" x14ac:dyDescent="0.2">
      <c r="A81" s="310" t="s">
        <v>321</v>
      </c>
      <c r="B81" s="311" t="s">
        <v>333</v>
      </c>
      <c r="C81" s="312"/>
      <c r="D81" s="125">
        <v>0.20950846091861403</v>
      </c>
      <c r="E81" s="143">
        <v>13</v>
      </c>
      <c r="F81" s="144">
        <v>15</v>
      </c>
      <c r="G81" s="144">
        <v>59</v>
      </c>
      <c r="H81" s="144">
        <v>7</v>
      </c>
      <c r="I81" s="145">
        <v>8</v>
      </c>
      <c r="J81" s="143">
        <v>5</v>
      </c>
      <c r="K81" s="146">
        <v>62.5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6084</v>
      </c>
      <c r="E11" s="114">
        <v>5274</v>
      </c>
      <c r="F11" s="114">
        <v>7330</v>
      </c>
      <c r="G11" s="114">
        <v>5043</v>
      </c>
      <c r="H11" s="140">
        <v>6354</v>
      </c>
      <c r="I11" s="115">
        <v>-270</v>
      </c>
      <c r="J11" s="116">
        <v>-4.2492917847025495</v>
      </c>
    </row>
    <row r="12" spans="1:15" s="110" customFormat="1" ht="24.95" customHeight="1" x14ac:dyDescent="0.2">
      <c r="A12" s="193" t="s">
        <v>132</v>
      </c>
      <c r="B12" s="194" t="s">
        <v>133</v>
      </c>
      <c r="C12" s="113">
        <v>1.0190664036817882</v>
      </c>
      <c r="D12" s="115">
        <v>62</v>
      </c>
      <c r="E12" s="114">
        <v>97</v>
      </c>
      <c r="F12" s="114">
        <v>132</v>
      </c>
      <c r="G12" s="114">
        <v>84</v>
      </c>
      <c r="H12" s="140">
        <v>50</v>
      </c>
      <c r="I12" s="115">
        <v>12</v>
      </c>
      <c r="J12" s="116">
        <v>24</v>
      </c>
    </row>
    <row r="13" spans="1:15" s="110" customFormat="1" ht="24.95" customHeight="1" x14ac:dyDescent="0.2">
      <c r="A13" s="193" t="s">
        <v>134</v>
      </c>
      <c r="B13" s="199" t="s">
        <v>214</v>
      </c>
      <c r="C13" s="113">
        <v>0.93688362919132151</v>
      </c>
      <c r="D13" s="115">
        <v>57</v>
      </c>
      <c r="E13" s="114">
        <v>63</v>
      </c>
      <c r="F13" s="114">
        <v>84</v>
      </c>
      <c r="G13" s="114">
        <v>75</v>
      </c>
      <c r="H13" s="140">
        <v>70</v>
      </c>
      <c r="I13" s="115">
        <v>-13</v>
      </c>
      <c r="J13" s="116">
        <v>-18.571428571428573</v>
      </c>
    </row>
    <row r="14" spans="1:15" s="287" customFormat="1" ht="24.95" customHeight="1" x14ac:dyDescent="0.2">
      <c r="A14" s="193" t="s">
        <v>215</v>
      </c>
      <c r="B14" s="199" t="s">
        <v>137</v>
      </c>
      <c r="C14" s="113">
        <v>24.45759368836292</v>
      </c>
      <c r="D14" s="115">
        <v>1488</v>
      </c>
      <c r="E14" s="114">
        <v>1255</v>
      </c>
      <c r="F14" s="114">
        <v>1894</v>
      </c>
      <c r="G14" s="114">
        <v>1214</v>
      </c>
      <c r="H14" s="140">
        <v>1721</v>
      </c>
      <c r="I14" s="115">
        <v>-233</v>
      </c>
      <c r="J14" s="116">
        <v>-13.538640325392214</v>
      </c>
      <c r="K14" s="110"/>
      <c r="L14" s="110"/>
      <c r="M14" s="110"/>
      <c r="N14" s="110"/>
      <c r="O14" s="110"/>
    </row>
    <row r="15" spans="1:15" s="110" customFormat="1" ht="24.95" customHeight="1" x14ac:dyDescent="0.2">
      <c r="A15" s="193" t="s">
        <v>216</v>
      </c>
      <c r="B15" s="199" t="s">
        <v>217</v>
      </c>
      <c r="C15" s="113">
        <v>5.9007232084155161</v>
      </c>
      <c r="D15" s="115">
        <v>359</v>
      </c>
      <c r="E15" s="114">
        <v>300</v>
      </c>
      <c r="F15" s="114">
        <v>405</v>
      </c>
      <c r="G15" s="114">
        <v>343</v>
      </c>
      <c r="H15" s="140">
        <v>384</v>
      </c>
      <c r="I15" s="115">
        <v>-25</v>
      </c>
      <c r="J15" s="116">
        <v>-6.510416666666667</v>
      </c>
    </row>
    <row r="16" spans="1:15" s="287" customFormat="1" ht="24.95" customHeight="1" x14ac:dyDescent="0.2">
      <c r="A16" s="193" t="s">
        <v>218</v>
      </c>
      <c r="B16" s="199" t="s">
        <v>141</v>
      </c>
      <c r="C16" s="113">
        <v>14.82577251808021</v>
      </c>
      <c r="D16" s="115">
        <v>902</v>
      </c>
      <c r="E16" s="114">
        <v>745</v>
      </c>
      <c r="F16" s="114">
        <v>1206</v>
      </c>
      <c r="G16" s="114">
        <v>654</v>
      </c>
      <c r="H16" s="140">
        <v>1038</v>
      </c>
      <c r="I16" s="115">
        <v>-136</v>
      </c>
      <c r="J16" s="116">
        <v>-13.102119460500964</v>
      </c>
      <c r="K16" s="110"/>
      <c r="L16" s="110"/>
      <c r="M16" s="110"/>
      <c r="N16" s="110"/>
      <c r="O16" s="110"/>
    </row>
    <row r="17" spans="1:15" s="110" customFormat="1" ht="24.95" customHeight="1" x14ac:dyDescent="0.2">
      <c r="A17" s="193" t="s">
        <v>142</v>
      </c>
      <c r="B17" s="199" t="s">
        <v>220</v>
      </c>
      <c r="C17" s="113">
        <v>3.7310979618671927</v>
      </c>
      <c r="D17" s="115">
        <v>227</v>
      </c>
      <c r="E17" s="114">
        <v>210</v>
      </c>
      <c r="F17" s="114">
        <v>283</v>
      </c>
      <c r="G17" s="114">
        <v>217</v>
      </c>
      <c r="H17" s="140">
        <v>299</v>
      </c>
      <c r="I17" s="115">
        <v>-72</v>
      </c>
      <c r="J17" s="116">
        <v>-24.08026755852843</v>
      </c>
    </row>
    <row r="18" spans="1:15" s="287" customFormat="1" ht="24.95" customHeight="1" x14ac:dyDescent="0.2">
      <c r="A18" s="201" t="s">
        <v>144</v>
      </c>
      <c r="B18" s="202" t="s">
        <v>145</v>
      </c>
      <c r="C18" s="113">
        <v>6.0486522024983564</v>
      </c>
      <c r="D18" s="115">
        <v>368</v>
      </c>
      <c r="E18" s="114">
        <v>307</v>
      </c>
      <c r="F18" s="114">
        <v>477</v>
      </c>
      <c r="G18" s="114">
        <v>312</v>
      </c>
      <c r="H18" s="140">
        <v>403</v>
      </c>
      <c r="I18" s="115">
        <v>-35</v>
      </c>
      <c r="J18" s="116">
        <v>-8.6848635235732008</v>
      </c>
      <c r="K18" s="110"/>
      <c r="L18" s="110"/>
      <c r="M18" s="110"/>
      <c r="N18" s="110"/>
      <c r="O18" s="110"/>
    </row>
    <row r="19" spans="1:15" s="110" customFormat="1" ht="24.95" customHeight="1" x14ac:dyDescent="0.2">
      <c r="A19" s="193" t="s">
        <v>146</v>
      </c>
      <c r="B19" s="199" t="s">
        <v>147</v>
      </c>
      <c r="C19" s="113">
        <v>12.77120315581854</v>
      </c>
      <c r="D19" s="115">
        <v>777</v>
      </c>
      <c r="E19" s="114">
        <v>660</v>
      </c>
      <c r="F19" s="114">
        <v>794</v>
      </c>
      <c r="G19" s="114">
        <v>545</v>
      </c>
      <c r="H19" s="140">
        <v>847</v>
      </c>
      <c r="I19" s="115">
        <v>-70</v>
      </c>
      <c r="J19" s="116">
        <v>-8.2644628099173545</v>
      </c>
    </row>
    <row r="20" spans="1:15" s="287" customFormat="1" ht="24.95" customHeight="1" x14ac:dyDescent="0.2">
      <c r="A20" s="193" t="s">
        <v>148</v>
      </c>
      <c r="B20" s="199" t="s">
        <v>149</v>
      </c>
      <c r="C20" s="113">
        <v>6.4102564102564106</v>
      </c>
      <c r="D20" s="115">
        <v>390</v>
      </c>
      <c r="E20" s="114">
        <v>278</v>
      </c>
      <c r="F20" s="114">
        <v>357</v>
      </c>
      <c r="G20" s="114">
        <v>273</v>
      </c>
      <c r="H20" s="140">
        <v>362</v>
      </c>
      <c r="I20" s="115">
        <v>28</v>
      </c>
      <c r="J20" s="116">
        <v>7.7348066298342539</v>
      </c>
      <c r="K20" s="110"/>
      <c r="L20" s="110"/>
      <c r="M20" s="110"/>
      <c r="N20" s="110"/>
      <c r="O20" s="110"/>
    </row>
    <row r="21" spans="1:15" s="110" customFormat="1" ht="24.95" customHeight="1" x14ac:dyDescent="0.2">
      <c r="A21" s="201" t="s">
        <v>150</v>
      </c>
      <c r="B21" s="202" t="s">
        <v>151</v>
      </c>
      <c r="C21" s="113">
        <v>3.9119000657462197</v>
      </c>
      <c r="D21" s="115">
        <v>238</v>
      </c>
      <c r="E21" s="114">
        <v>252</v>
      </c>
      <c r="F21" s="114">
        <v>336</v>
      </c>
      <c r="G21" s="114">
        <v>201</v>
      </c>
      <c r="H21" s="140">
        <v>248</v>
      </c>
      <c r="I21" s="115">
        <v>-10</v>
      </c>
      <c r="J21" s="116">
        <v>-4.032258064516129</v>
      </c>
    </row>
    <row r="22" spans="1:15" s="110" customFormat="1" ht="24.95" customHeight="1" x14ac:dyDescent="0.2">
      <c r="A22" s="201" t="s">
        <v>152</v>
      </c>
      <c r="B22" s="199" t="s">
        <v>153</v>
      </c>
      <c r="C22" s="113">
        <v>0.93688362919132151</v>
      </c>
      <c r="D22" s="115">
        <v>57</v>
      </c>
      <c r="E22" s="114">
        <v>43</v>
      </c>
      <c r="F22" s="114">
        <v>60</v>
      </c>
      <c r="G22" s="114">
        <v>30</v>
      </c>
      <c r="H22" s="140">
        <v>36</v>
      </c>
      <c r="I22" s="115">
        <v>21</v>
      </c>
      <c r="J22" s="116">
        <v>58.333333333333336</v>
      </c>
    </row>
    <row r="23" spans="1:15" s="110" customFormat="1" ht="24.95" customHeight="1" x14ac:dyDescent="0.2">
      <c r="A23" s="193" t="s">
        <v>154</v>
      </c>
      <c r="B23" s="199" t="s">
        <v>155</v>
      </c>
      <c r="C23" s="113">
        <v>3.057199211045365</v>
      </c>
      <c r="D23" s="115">
        <v>186</v>
      </c>
      <c r="E23" s="114">
        <v>100</v>
      </c>
      <c r="F23" s="114">
        <v>204</v>
      </c>
      <c r="G23" s="114">
        <v>93</v>
      </c>
      <c r="H23" s="140">
        <v>156</v>
      </c>
      <c r="I23" s="115">
        <v>30</v>
      </c>
      <c r="J23" s="116">
        <v>19.23076923076923</v>
      </c>
    </row>
    <row r="24" spans="1:15" s="110" customFormat="1" ht="24.95" customHeight="1" x14ac:dyDescent="0.2">
      <c r="A24" s="193" t="s">
        <v>156</v>
      </c>
      <c r="B24" s="199" t="s">
        <v>221</v>
      </c>
      <c r="C24" s="113">
        <v>3.6817882971729126</v>
      </c>
      <c r="D24" s="115">
        <v>224</v>
      </c>
      <c r="E24" s="114">
        <v>183</v>
      </c>
      <c r="F24" s="114">
        <v>269</v>
      </c>
      <c r="G24" s="114">
        <v>163</v>
      </c>
      <c r="H24" s="140">
        <v>207</v>
      </c>
      <c r="I24" s="115">
        <v>17</v>
      </c>
      <c r="J24" s="116">
        <v>8.2125603864734291</v>
      </c>
    </row>
    <row r="25" spans="1:15" s="110" customFormat="1" ht="24.95" customHeight="1" x14ac:dyDescent="0.2">
      <c r="A25" s="193" t="s">
        <v>222</v>
      </c>
      <c r="B25" s="204" t="s">
        <v>159</v>
      </c>
      <c r="C25" s="113">
        <v>5.2596975673898747</v>
      </c>
      <c r="D25" s="115">
        <v>320</v>
      </c>
      <c r="E25" s="114">
        <v>216</v>
      </c>
      <c r="F25" s="114">
        <v>218</v>
      </c>
      <c r="G25" s="114">
        <v>145</v>
      </c>
      <c r="H25" s="140">
        <v>237</v>
      </c>
      <c r="I25" s="115">
        <v>83</v>
      </c>
      <c r="J25" s="116">
        <v>35.021097046413502</v>
      </c>
    </row>
    <row r="26" spans="1:15" s="110" customFormat="1" ht="24.95" customHeight="1" x14ac:dyDescent="0.2">
      <c r="A26" s="201">
        <v>782.78300000000002</v>
      </c>
      <c r="B26" s="203" t="s">
        <v>160</v>
      </c>
      <c r="C26" s="113">
        <v>15.187376725838265</v>
      </c>
      <c r="D26" s="115">
        <v>924</v>
      </c>
      <c r="E26" s="114">
        <v>977</v>
      </c>
      <c r="F26" s="114">
        <v>1017</v>
      </c>
      <c r="G26" s="114">
        <v>1018</v>
      </c>
      <c r="H26" s="140">
        <v>1018</v>
      </c>
      <c r="I26" s="115">
        <v>-94</v>
      </c>
      <c r="J26" s="116">
        <v>-9.2337917485265226</v>
      </c>
    </row>
    <row r="27" spans="1:15" s="110" customFormat="1" ht="24.95" customHeight="1" x14ac:dyDescent="0.2">
      <c r="A27" s="193" t="s">
        <v>161</v>
      </c>
      <c r="B27" s="199" t="s">
        <v>162</v>
      </c>
      <c r="C27" s="113">
        <v>2.5969756738987506</v>
      </c>
      <c r="D27" s="115">
        <v>158</v>
      </c>
      <c r="E27" s="114">
        <v>112</v>
      </c>
      <c r="F27" s="114">
        <v>176</v>
      </c>
      <c r="G27" s="114">
        <v>96</v>
      </c>
      <c r="H27" s="140">
        <v>118</v>
      </c>
      <c r="I27" s="115">
        <v>40</v>
      </c>
      <c r="J27" s="116">
        <v>33.898305084745765</v>
      </c>
    </row>
    <row r="28" spans="1:15" s="110" customFormat="1" ht="24.95" customHeight="1" x14ac:dyDescent="0.2">
      <c r="A28" s="193" t="s">
        <v>163</v>
      </c>
      <c r="B28" s="199" t="s">
        <v>164</v>
      </c>
      <c r="C28" s="113">
        <v>1.4135437212360289</v>
      </c>
      <c r="D28" s="115">
        <v>86</v>
      </c>
      <c r="E28" s="114">
        <v>64</v>
      </c>
      <c r="F28" s="114">
        <v>210</v>
      </c>
      <c r="G28" s="114">
        <v>61</v>
      </c>
      <c r="H28" s="140">
        <v>147</v>
      </c>
      <c r="I28" s="115">
        <v>-61</v>
      </c>
      <c r="J28" s="116">
        <v>-41.496598639455783</v>
      </c>
    </row>
    <row r="29" spans="1:15" s="110" customFormat="1" ht="24.95" customHeight="1" x14ac:dyDescent="0.2">
      <c r="A29" s="193">
        <v>86</v>
      </c>
      <c r="B29" s="199" t="s">
        <v>165</v>
      </c>
      <c r="C29" s="113">
        <v>5.3747534516765283</v>
      </c>
      <c r="D29" s="115">
        <v>327</v>
      </c>
      <c r="E29" s="114">
        <v>245</v>
      </c>
      <c r="F29" s="114">
        <v>358</v>
      </c>
      <c r="G29" s="114">
        <v>402</v>
      </c>
      <c r="H29" s="140">
        <v>300</v>
      </c>
      <c r="I29" s="115">
        <v>27</v>
      </c>
      <c r="J29" s="116">
        <v>9</v>
      </c>
    </row>
    <row r="30" spans="1:15" s="110" customFormat="1" ht="24.95" customHeight="1" x14ac:dyDescent="0.2">
      <c r="A30" s="193">
        <v>87.88</v>
      </c>
      <c r="B30" s="204" t="s">
        <v>166</v>
      </c>
      <c r="C30" s="113">
        <v>4.2899408284023668</v>
      </c>
      <c r="D30" s="115">
        <v>261</v>
      </c>
      <c r="E30" s="114">
        <v>306</v>
      </c>
      <c r="F30" s="114">
        <v>485</v>
      </c>
      <c r="G30" s="114">
        <v>194</v>
      </c>
      <c r="H30" s="140">
        <v>299</v>
      </c>
      <c r="I30" s="115">
        <v>-38</v>
      </c>
      <c r="J30" s="116">
        <v>-12.709030100334449</v>
      </c>
    </row>
    <row r="31" spans="1:15" s="110" customFormat="1" ht="24.95" customHeight="1" x14ac:dyDescent="0.2">
      <c r="A31" s="193" t="s">
        <v>167</v>
      </c>
      <c r="B31" s="199" t="s">
        <v>168</v>
      </c>
      <c r="C31" s="113">
        <v>2.6462853385930307</v>
      </c>
      <c r="D31" s="115">
        <v>161</v>
      </c>
      <c r="E31" s="114">
        <v>116</v>
      </c>
      <c r="F31" s="114">
        <v>259</v>
      </c>
      <c r="G31" s="114">
        <v>137</v>
      </c>
      <c r="H31" s="140">
        <v>135</v>
      </c>
      <c r="I31" s="115">
        <v>26</v>
      </c>
      <c r="J31" s="116">
        <v>19.25925925925926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1.0190664036817882</v>
      </c>
      <c r="D34" s="115">
        <v>62</v>
      </c>
      <c r="E34" s="114">
        <v>97</v>
      </c>
      <c r="F34" s="114">
        <v>132</v>
      </c>
      <c r="G34" s="114">
        <v>84</v>
      </c>
      <c r="H34" s="140">
        <v>50</v>
      </c>
      <c r="I34" s="115">
        <v>12</v>
      </c>
      <c r="J34" s="116">
        <v>24</v>
      </c>
    </row>
    <row r="35" spans="1:10" s="110" customFormat="1" ht="24.95" customHeight="1" x14ac:dyDescent="0.2">
      <c r="A35" s="292" t="s">
        <v>171</v>
      </c>
      <c r="B35" s="293" t="s">
        <v>172</v>
      </c>
      <c r="C35" s="113">
        <v>31.443129520052597</v>
      </c>
      <c r="D35" s="115">
        <v>1913</v>
      </c>
      <c r="E35" s="114">
        <v>1625</v>
      </c>
      <c r="F35" s="114">
        <v>2455</v>
      </c>
      <c r="G35" s="114">
        <v>1601</v>
      </c>
      <c r="H35" s="140">
        <v>2194</v>
      </c>
      <c r="I35" s="115">
        <v>-281</v>
      </c>
      <c r="J35" s="116">
        <v>-12.807657247037374</v>
      </c>
    </row>
    <row r="36" spans="1:10" s="110" customFormat="1" ht="24.95" customHeight="1" x14ac:dyDescent="0.2">
      <c r="A36" s="294" t="s">
        <v>173</v>
      </c>
      <c r="B36" s="295" t="s">
        <v>174</v>
      </c>
      <c r="C36" s="125">
        <v>67.537804076265616</v>
      </c>
      <c r="D36" s="143">
        <v>4109</v>
      </c>
      <c r="E36" s="144">
        <v>3552</v>
      </c>
      <c r="F36" s="144">
        <v>4743</v>
      </c>
      <c r="G36" s="144">
        <v>3358</v>
      </c>
      <c r="H36" s="145">
        <v>4110</v>
      </c>
      <c r="I36" s="143">
        <v>-1</v>
      </c>
      <c r="J36" s="146">
        <v>-2.4330900243309004E-2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6084</v>
      </c>
      <c r="F11" s="264">
        <v>5274</v>
      </c>
      <c r="G11" s="264">
        <v>7330</v>
      </c>
      <c r="H11" s="264">
        <v>5043</v>
      </c>
      <c r="I11" s="265">
        <v>6354</v>
      </c>
      <c r="J11" s="263">
        <v>-270</v>
      </c>
      <c r="K11" s="266">
        <v>-4.2492917847025495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29.388560157790927</v>
      </c>
      <c r="E13" s="115">
        <v>1788</v>
      </c>
      <c r="F13" s="114">
        <v>1872</v>
      </c>
      <c r="G13" s="114">
        <v>2239</v>
      </c>
      <c r="H13" s="114">
        <v>1834</v>
      </c>
      <c r="I13" s="140">
        <v>1940</v>
      </c>
      <c r="J13" s="115">
        <v>-152</v>
      </c>
      <c r="K13" s="116">
        <v>-7.8350515463917523</v>
      </c>
    </row>
    <row r="14" spans="1:17" ht="15.95" customHeight="1" x14ac:dyDescent="0.2">
      <c r="A14" s="306" t="s">
        <v>230</v>
      </c>
      <c r="B14" s="307"/>
      <c r="C14" s="308"/>
      <c r="D14" s="113">
        <v>56.147271531886915</v>
      </c>
      <c r="E14" s="115">
        <v>3416</v>
      </c>
      <c r="F14" s="114">
        <v>2677</v>
      </c>
      <c r="G14" s="114">
        <v>4056</v>
      </c>
      <c r="H14" s="114">
        <v>2448</v>
      </c>
      <c r="I14" s="140">
        <v>3493</v>
      </c>
      <c r="J14" s="115">
        <v>-77</v>
      </c>
      <c r="K14" s="116">
        <v>-2.2044088176352705</v>
      </c>
    </row>
    <row r="15" spans="1:17" ht="15.95" customHeight="1" x14ac:dyDescent="0.2">
      <c r="A15" s="306" t="s">
        <v>231</v>
      </c>
      <c r="B15" s="307"/>
      <c r="C15" s="308"/>
      <c r="D15" s="113">
        <v>7.9224194608809997</v>
      </c>
      <c r="E15" s="115">
        <v>482</v>
      </c>
      <c r="F15" s="114">
        <v>382</v>
      </c>
      <c r="G15" s="114">
        <v>498</v>
      </c>
      <c r="H15" s="114">
        <v>378</v>
      </c>
      <c r="I15" s="140">
        <v>503</v>
      </c>
      <c r="J15" s="115">
        <v>-21</v>
      </c>
      <c r="K15" s="116">
        <v>-4.1749502982107352</v>
      </c>
    </row>
    <row r="16" spans="1:17" ht="15.95" customHeight="1" x14ac:dyDescent="0.2">
      <c r="A16" s="306" t="s">
        <v>232</v>
      </c>
      <c r="B16" s="307"/>
      <c r="C16" s="308"/>
      <c r="D16" s="113">
        <v>6.1472715318869167</v>
      </c>
      <c r="E16" s="115">
        <v>374</v>
      </c>
      <c r="F16" s="114">
        <v>319</v>
      </c>
      <c r="G16" s="114">
        <v>478</v>
      </c>
      <c r="H16" s="114">
        <v>367</v>
      </c>
      <c r="I16" s="140">
        <v>386</v>
      </c>
      <c r="J16" s="115">
        <v>-12</v>
      </c>
      <c r="K16" s="116">
        <v>-3.1088082901554404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1.5614727153188692</v>
      </c>
      <c r="E18" s="115">
        <v>95</v>
      </c>
      <c r="F18" s="114">
        <v>99</v>
      </c>
      <c r="G18" s="114">
        <v>133</v>
      </c>
      <c r="H18" s="114">
        <v>80</v>
      </c>
      <c r="I18" s="140">
        <v>52</v>
      </c>
      <c r="J18" s="115">
        <v>43</v>
      </c>
      <c r="K18" s="116">
        <v>82.692307692307693</v>
      </c>
    </row>
    <row r="19" spans="1:11" ht="14.1" customHeight="1" x14ac:dyDescent="0.2">
      <c r="A19" s="306" t="s">
        <v>235</v>
      </c>
      <c r="B19" s="307" t="s">
        <v>236</v>
      </c>
      <c r="C19" s="308"/>
      <c r="D19" s="113">
        <v>0.69033530571992108</v>
      </c>
      <c r="E19" s="115">
        <v>42</v>
      </c>
      <c r="F19" s="114">
        <v>92</v>
      </c>
      <c r="G19" s="114">
        <v>109</v>
      </c>
      <c r="H19" s="114">
        <v>64</v>
      </c>
      <c r="I19" s="140">
        <v>35</v>
      </c>
      <c r="J19" s="115">
        <v>7</v>
      </c>
      <c r="K19" s="116">
        <v>20</v>
      </c>
    </row>
    <row r="20" spans="1:11" ht="14.1" customHeight="1" x14ac:dyDescent="0.2">
      <c r="A20" s="306">
        <v>12</v>
      </c>
      <c r="B20" s="307" t="s">
        <v>237</v>
      </c>
      <c r="C20" s="308"/>
      <c r="D20" s="113">
        <v>0.60815253122945434</v>
      </c>
      <c r="E20" s="115">
        <v>37</v>
      </c>
      <c r="F20" s="114">
        <v>49</v>
      </c>
      <c r="G20" s="114">
        <v>37</v>
      </c>
      <c r="H20" s="114">
        <v>21</v>
      </c>
      <c r="I20" s="140">
        <v>38</v>
      </c>
      <c r="J20" s="115">
        <v>-1</v>
      </c>
      <c r="K20" s="116">
        <v>-2.6315789473684212</v>
      </c>
    </row>
    <row r="21" spans="1:11" ht="14.1" customHeight="1" x14ac:dyDescent="0.2">
      <c r="A21" s="306">
        <v>21</v>
      </c>
      <c r="B21" s="307" t="s">
        <v>238</v>
      </c>
      <c r="C21" s="308"/>
      <c r="D21" s="113">
        <v>0.31229454306377386</v>
      </c>
      <c r="E21" s="115">
        <v>19</v>
      </c>
      <c r="F21" s="114">
        <v>43</v>
      </c>
      <c r="G21" s="114">
        <v>30</v>
      </c>
      <c r="H21" s="114">
        <v>20</v>
      </c>
      <c r="I21" s="140">
        <v>31</v>
      </c>
      <c r="J21" s="115">
        <v>-12</v>
      </c>
      <c r="K21" s="116">
        <v>-38.70967741935484</v>
      </c>
    </row>
    <row r="22" spans="1:11" ht="14.1" customHeight="1" x14ac:dyDescent="0.2">
      <c r="A22" s="306">
        <v>22</v>
      </c>
      <c r="B22" s="307" t="s">
        <v>239</v>
      </c>
      <c r="C22" s="308"/>
      <c r="D22" s="113">
        <v>2.4819197896120975</v>
      </c>
      <c r="E22" s="115">
        <v>151</v>
      </c>
      <c r="F22" s="114">
        <v>172</v>
      </c>
      <c r="G22" s="114">
        <v>195</v>
      </c>
      <c r="H22" s="114">
        <v>161</v>
      </c>
      <c r="I22" s="140">
        <v>181</v>
      </c>
      <c r="J22" s="115">
        <v>-30</v>
      </c>
      <c r="K22" s="116">
        <v>-16.574585635359117</v>
      </c>
    </row>
    <row r="23" spans="1:11" ht="14.1" customHeight="1" x14ac:dyDescent="0.2">
      <c r="A23" s="306">
        <v>23</v>
      </c>
      <c r="B23" s="307" t="s">
        <v>240</v>
      </c>
      <c r="C23" s="308"/>
      <c r="D23" s="113">
        <v>0.82182774490466803</v>
      </c>
      <c r="E23" s="115">
        <v>50</v>
      </c>
      <c r="F23" s="114">
        <v>19</v>
      </c>
      <c r="G23" s="114">
        <v>46</v>
      </c>
      <c r="H23" s="114">
        <v>32</v>
      </c>
      <c r="I23" s="140">
        <v>87</v>
      </c>
      <c r="J23" s="115">
        <v>-37</v>
      </c>
      <c r="K23" s="116">
        <v>-42.52873563218391</v>
      </c>
    </row>
    <row r="24" spans="1:11" ht="14.1" customHeight="1" x14ac:dyDescent="0.2">
      <c r="A24" s="306">
        <v>24</v>
      </c>
      <c r="B24" s="307" t="s">
        <v>241</v>
      </c>
      <c r="C24" s="308"/>
      <c r="D24" s="113">
        <v>5.3090072320841548</v>
      </c>
      <c r="E24" s="115">
        <v>323</v>
      </c>
      <c r="F24" s="114">
        <v>380</v>
      </c>
      <c r="G24" s="114">
        <v>458</v>
      </c>
      <c r="H24" s="114">
        <v>358</v>
      </c>
      <c r="I24" s="140">
        <v>458</v>
      </c>
      <c r="J24" s="115">
        <v>-135</v>
      </c>
      <c r="K24" s="116">
        <v>-29.475982532751093</v>
      </c>
    </row>
    <row r="25" spans="1:11" ht="14.1" customHeight="1" x14ac:dyDescent="0.2">
      <c r="A25" s="306">
        <v>25</v>
      </c>
      <c r="B25" s="307" t="s">
        <v>242</v>
      </c>
      <c r="C25" s="308"/>
      <c r="D25" s="113">
        <v>8.0539119000657458</v>
      </c>
      <c r="E25" s="115">
        <v>490</v>
      </c>
      <c r="F25" s="114">
        <v>382</v>
      </c>
      <c r="G25" s="114">
        <v>534</v>
      </c>
      <c r="H25" s="114">
        <v>325</v>
      </c>
      <c r="I25" s="140">
        <v>545</v>
      </c>
      <c r="J25" s="115">
        <v>-55</v>
      </c>
      <c r="K25" s="116">
        <v>-10.091743119266056</v>
      </c>
    </row>
    <row r="26" spans="1:11" ht="14.1" customHeight="1" x14ac:dyDescent="0.2">
      <c r="A26" s="306">
        <v>26</v>
      </c>
      <c r="B26" s="307" t="s">
        <v>243</v>
      </c>
      <c r="C26" s="308"/>
      <c r="D26" s="113">
        <v>4.832347140039448</v>
      </c>
      <c r="E26" s="115">
        <v>294</v>
      </c>
      <c r="F26" s="114">
        <v>138</v>
      </c>
      <c r="G26" s="114">
        <v>255</v>
      </c>
      <c r="H26" s="114">
        <v>151</v>
      </c>
      <c r="I26" s="140">
        <v>287</v>
      </c>
      <c r="J26" s="115">
        <v>7</v>
      </c>
      <c r="K26" s="116">
        <v>2.4390243902439024</v>
      </c>
    </row>
    <row r="27" spans="1:11" ht="14.1" customHeight="1" x14ac:dyDescent="0.2">
      <c r="A27" s="306">
        <v>27</v>
      </c>
      <c r="B27" s="307" t="s">
        <v>244</v>
      </c>
      <c r="C27" s="308"/>
      <c r="D27" s="113">
        <v>1.9395134779750165</v>
      </c>
      <c r="E27" s="115">
        <v>118</v>
      </c>
      <c r="F27" s="114">
        <v>110</v>
      </c>
      <c r="G27" s="114">
        <v>196</v>
      </c>
      <c r="H27" s="114">
        <v>107</v>
      </c>
      <c r="I27" s="140">
        <v>150</v>
      </c>
      <c r="J27" s="115">
        <v>-32</v>
      </c>
      <c r="K27" s="116">
        <v>-21.333333333333332</v>
      </c>
    </row>
    <row r="28" spans="1:11" ht="14.1" customHeight="1" x14ac:dyDescent="0.2">
      <c r="A28" s="306">
        <v>28</v>
      </c>
      <c r="B28" s="307" t="s">
        <v>245</v>
      </c>
      <c r="C28" s="308"/>
      <c r="D28" s="113">
        <v>0.39447731755424065</v>
      </c>
      <c r="E28" s="115">
        <v>24</v>
      </c>
      <c r="F28" s="114">
        <v>16</v>
      </c>
      <c r="G28" s="114">
        <v>13</v>
      </c>
      <c r="H28" s="114">
        <v>12</v>
      </c>
      <c r="I28" s="140">
        <v>16</v>
      </c>
      <c r="J28" s="115">
        <v>8</v>
      </c>
      <c r="K28" s="116">
        <v>50</v>
      </c>
    </row>
    <row r="29" spans="1:11" ht="14.1" customHeight="1" x14ac:dyDescent="0.2">
      <c r="A29" s="306">
        <v>29</v>
      </c>
      <c r="B29" s="307" t="s">
        <v>246</v>
      </c>
      <c r="C29" s="308"/>
      <c r="D29" s="113">
        <v>5.144641683103222</v>
      </c>
      <c r="E29" s="115">
        <v>313</v>
      </c>
      <c r="F29" s="114">
        <v>337</v>
      </c>
      <c r="G29" s="114">
        <v>397</v>
      </c>
      <c r="H29" s="114">
        <v>310</v>
      </c>
      <c r="I29" s="140">
        <v>346</v>
      </c>
      <c r="J29" s="115">
        <v>-33</v>
      </c>
      <c r="K29" s="116">
        <v>-9.5375722543352595</v>
      </c>
    </row>
    <row r="30" spans="1:11" ht="14.1" customHeight="1" x14ac:dyDescent="0.2">
      <c r="A30" s="306" t="s">
        <v>247</v>
      </c>
      <c r="B30" s="307" t="s">
        <v>248</v>
      </c>
      <c r="C30" s="308"/>
      <c r="D30" s="113">
        <v>3.5996055226824457</v>
      </c>
      <c r="E30" s="115">
        <v>219</v>
      </c>
      <c r="F30" s="114">
        <v>241</v>
      </c>
      <c r="G30" s="114">
        <v>281</v>
      </c>
      <c r="H30" s="114">
        <v>230</v>
      </c>
      <c r="I30" s="140">
        <v>236</v>
      </c>
      <c r="J30" s="115">
        <v>-17</v>
      </c>
      <c r="K30" s="116">
        <v>-7.2033898305084749</v>
      </c>
    </row>
    <row r="31" spans="1:11" ht="14.1" customHeight="1" x14ac:dyDescent="0.2">
      <c r="A31" s="306" t="s">
        <v>249</v>
      </c>
      <c r="B31" s="307" t="s">
        <v>250</v>
      </c>
      <c r="C31" s="308"/>
      <c r="D31" s="113">
        <v>1.4792899408284024</v>
      </c>
      <c r="E31" s="115">
        <v>90</v>
      </c>
      <c r="F31" s="114" t="s">
        <v>513</v>
      </c>
      <c r="G31" s="114">
        <v>111</v>
      </c>
      <c r="H31" s="114" t="s">
        <v>513</v>
      </c>
      <c r="I31" s="140">
        <v>105</v>
      </c>
      <c r="J31" s="115">
        <v>-15</v>
      </c>
      <c r="K31" s="116">
        <v>-14.285714285714286</v>
      </c>
    </row>
    <row r="32" spans="1:11" ht="14.1" customHeight="1" x14ac:dyDescent="0.2">
      <c r="A32" s="306">
        <v>31</v>
      </c>
      <c r="B32" s="307" t="s">
        <v>251</v>
      </c>
      <c r="C32" s="308"/>
      <c r="D32" s="113">
        <v>0.78895463510848129</v>
      </c>
      <c r="E32" s="115">
        <v>48</v>
      </c>
      <c r="F32" s="114">
        <v>40</v>
      </c>
      <c r="G32" s="114">
        <v>52</v>
      </c>
      <c r="H32" s="114">
        <v>48</v>
      </c>
      <c r="I32" s="140">
        <v>43</v>
      </c>
      <c r="J32" s="115">
        <v>5</v>
      </c>
      <c r="K32" s="116">
        <v>11.627906976744185</v>
      </c>
    </row>
    <row r="33" spans="1:11" ht="14.1" customHeight="1" x14ac:dyDescent="0.2">
      <c r="A33" s="306">
        <v>32</v>
      </c>
      <c r="B33" s="307" t="s">
        <v>252</v>
      </c>
      <c r="C33" s="308"/>
      <c r="D33" s="113">
        <v>1.5450361604207759</v>
      </c>
      <c r="E33" s="115">
        <v>94</v>
      </c>
      <c r="F33" s="114">
        <v>120</v>
      </c>
      <c r="G33" s="114">
        <v>149</v>
      </c>
      <c r="H33" s="114">
        <v>95</v>
      </c>
      <c r="I33" s="140">
        <v>96</v>
      </c>
      <c r="J33" s="115">
        <v>-2</v>
      </c>
      <c r="K33" s="116">
        <v>-2.0833333333333335</v>
      </c>
    </row>
    <row r="34" spans="1:11" ht="14.1" customHeight="1" x14ac:dyDescent="0.2">
      <c r="A34" s="306">
        <v>33</v>
      </c>
      <c r="B34" s="307" t="s">
        <v>253</v>
      </c>
      <c r="C34" s="308"/>
      <c r="D34" s="113">
        <v>1.9888231426692966</v>
      </c>
      <c r="E34" s="115">
        <v>121</v>
      </c>
      <c r="F34" s="114">
        <v>107</v>
      </c>
      <c r="G34" s="114">
        <v>181</v>
      </c>
      <c r="H34" s="114">
        <v>126</v>
      </c>
      <c r="I34" s="140">
        <v>147</v>
      </c>
      <c r="J34" s="115">
        <v>-26</v>
      </c>
      <c r="K34" s="116">
        <v>-17.687074829931973</v>
      </c>
    </row>
    <row r="35" spans="1:11" ht="14.1" customHeight="1" x14ac:dyDescent="0.2">
      <c r="A35" s="306">
        <v>34</v>
      </c>
      <c r="B35" s="307" t="s">
        <v>254</v>
      </c>
      <c r="C35" s="308"/>
      <c r="D35" s="113">
        <v>1.7751479289940828</v>
      </c>
      <c r="E35" s="115">
        <v>108</v>
      </c>
      <c r="F35" s="114">
        <v>93</v>
      </c>
      <c r="G35" s="114">
        <v>116</v>
      </c>
      <c r="H35" s="114">
        <v>84</v>
      </c>
      <c r="I35" s="140">
        <v>134</v>
      </c>
      <c r="J35" s="115">
        <v>-26</v>
      </c>
      <c r="K35" s="116">
        <v>-19.402985074626866</v>
      </c>
    </row>
    <row r="36" spans="1:11" ht="14.1" customHeight="1" x14ac:dyDescent="0.2">
      <c r="A36" s="306">
        <v>41</v>
      </c>
      <c r="B36" s="307" t="s">
        <v>255</v>
      </c>
      <c r="C36" s="308"/>
      <c r="D36" s="113">
        <v>0.62458908612754771</v>
      </c>
      <c r="E36" s="115">
        <v>38</v>
      </c>
      <c r="F36" s="114">
        <v>28</v>
      </c>
      <c r="G36" s="114">
        <v>31</v>
      </c>
      <c r="H36" s="114">
        <v>33</v>
      </c>
      <c r="I36" s="140">
        <v>28</v>
      </c>
      <c r="J36" s="115">
        <v>10</v>
      </c>
      <c r="K36" s="116">
        <v>35.714285714285715</v>
      </c>
    </row>
    <row r="37" spans="1:11" ht="14.1" customHeight="1" x14ac:dyDescent="0.2">
      <c r="A37" s="306">
        <v>42</v>
      </c>
      <c r="B37" s="307" t="s">
        <v>256</v>
      </c>
      <c r="C37" s="308"/>
      <c r="D37" s="113">
        <v>0.14792899408284024</v>
      </c>
      <c r="E37" s="115">
        <v>9</v>
      </c>
      <c r="F37" s="114">
        <v>7</v>
      </c>
      <c r="G37" s="114">
        <v>5</v>
      </c>
      <c r="H37" s="114">
        <v>7</v>
      </c>
      <c r="I37" s="140">
        <v>8</v>
      </c>
      <c r="J37" s="115">
        <v>1</v>
      </c>
      <c r="K37" s="116">
        <v>12.5</v>
      </c>
    </row>
    <row r="38" spans="1:11" ht="14.1" customHeight="1" x14ac:dyDescent="0.2">
      <c r="A38" s="306">
        <v>43</v>
      </c>
      <c r="B38" s="307" t="s">
        <v>257</v>
      </c>
      <c r="C38" s="308"/>
      <c r="D38" s="113">
        <v>0.96975673898750825</v>
      </c>
      <c r="E38" s="115">
        <v>59</v>
      </c>
      <c r="F38" s="114">
        <v>63</v>
      </c>
      <c r="G38" s="114">
        <v>72</v>
      </c>
      <c r="H38" s="114">
        <v>43</v>
      </c>
      <c r="I38" s="140">
        <v>41</v>
      </c>
      <c r="J38" s="115">
        <v>18</v>
      </c>
      <c r="K38" s="116">
        <v>43.902439024390247</v>
      </c>
    </row>
    <row r="39" spans="1:11" ht="14.1" customHeight="1" x14ac:dyDescent="0.2">
      <c r="A39" s="306">
        <v>51</v>
      </c>
      <c r="B39" s="307" t="s">
        <v>258</v>
      </c>
      <c r="C39" s="308"/>
      <c r="D39" s="113">
        <v>11.341222879684418</v>
      </c>
      <c r="E39" s="115">
        <v>690</v>
      </c>
      <c r="F39" s="114">
        <v>665</v>
      </c>
      <c r="G39" s="114">
        <v>838</v>
      </c>
      <c r="H39" s="114">
        <v>714</v>
      </c>
      <c r="I39" s="140">
        <v>788</v>
      </c>
      <c r="J39" s="115">
        <v>-98</v>
      </c>
      <c r="K39" s="116">
        <v>-12.436548223350254</v>
      </c>
    </row>
    <row r="40" spans="1:11" ht="14.1" customHeight="1" x14ac:dyDescent="0.2">
      <c r="A40" s="306" t="s">
        <v>259</v>
      </c>
      <c r="B40" s="307" t="s">
        <v>260</v>
      </c>
      <c r="C40" s="308"/>
      <c r="D40" s="113">
        <v>10.71663379355687</v>
      </c>
      <c r="E40" s="115">
        <v>652</v>
      </c>
      <c r="F40" s="114">
        <v>637</v>
      </c>
      <c r="G40" s="114">
        <v>805</v>
      </c>
      <c r="H40" s="114">
        <v>697</v>
      </c>
      <c r="I40" s="140">
        <v>753</v>
      </c>
      <c r="J40" s="115">
        <v>-101</v>
      </c>
      <c r="K40" s="116">
        <v>-13.413014608233732</v>
      </c>
    </row>
    <row r="41" spans="1:11" ht="14.1" customHeight="1" x14ac:dyDescent="0.2">
      <c r="A41" s="306"/>
      <c r="B41" s="307" t="s">
        <v>261</v>
      </c>
      <c r="C41" s="308"/>
      <c r="D41" s="113">
        <v>9.2373438527284684</v>
      </c>
      <c r="E41" s="115">
        <v>562</v>
      </c>
      <c r="F41" s="114">
        <v>548</v>
      </c>
      <c r="G41" s="114">
        <v>698</v>
      </c>
      <c r="H41" s="114">
        <v>619</v>
      </c>
      <c r="I41" s="140">
        <v>632</v>
      </c>
      <c r="J41" s="115">
        <v>-70</v>
      </c>
      <c r="K41" s="116">
        <v>-11.075949367088608</v>
      </c>
    </row>
    <row r="42" spans="1:11" ht="14.1" customHeight="1" x14ac:dyDescent="0.2">
      <c r="A42" s="306">
        <v>52</v>
      </c>
      <c r="B42" s="307" t="s">
        <v>262</v>
      </c>
      <c r="C42" s="308"/>
      <c r="D42" s="113">
        <v>5.5062458908612752</v>
      </c>
      <c r="E42" s="115">
        <v>335</v>
      </c>
      <c r="F42" s="114">
        <v>239</v>
      </c>
      <c r="G42" s="114">
        <v>261</v>
      </c>
      <c r="H42" s="114">
        <v>231</v>
      </c>
      <c r="I42" s="140">
        <v>286</v>
      </c>
      <c r="J42" s="115">
        <v>49</v>
      </c>
      <c r="K42" s="116">
        <v>17.132867132867133</v>
      </c>
    </row>
    <row r="43" spans="1:11" ht="14.1" customHeight="1" x14ac:dyDescent="0.2">
      <c r="A43" s="306" t="s">
        <v>263</v>
      </c>
      <c r="B43" s="307" t="s">
        <v>264</v>
      </c>
      <c r="C43" s="308"/>
      <c r="D43" s="113">
        <v>4.3392504930966469</v>
      </c>
      <c r="E43" s="115">
        <v>264</v>
      </c>
      <c r="F43" s="114">
        <v>165</v>
      </c>
      <c r="G43" s="114">
        <v>192</v>
      </c>
      <c r="H43" s="114">
        <v>170</v>
      </c>
      <c r="I43" s="140">
        <v>209</v>
      </c>
      <c r="J43" s="115">
        <v>55</v>
      </c>
      <c r="K43" s="116">
        <v>26.315789473684209</v>
      </c>
    </row>
    <row r="44" spans="1:11" ht="14.1" customHeight="1" x14ac:dyDescent="0.2">
      <c r="A44" s="306">
        <v>53</v>
      </c>
      <c r="B44" s="307" t="s">
        <v>265</v>
      </c>
      <c r="C44" s="308"/>
      <c r="D44" s="113">
        <v>0.69033530571992108</v>
      </c>
      <c r="E44" s="115">
        <v>42</v>
      </c>
      <c r="F44" s="114">
        <v>32</v>
      </c>
      <c r="G44" s="114">
        <v>33</v>
      </c>
      <c r="H44" s="114">
        <v>23</v>
      </c>
      <c r="I44" s="140">
        <v>26</v>
      </c>
      <c r="J44" s="115">
        <v>16</v>
      </c>
      <c r="K44" s="116">
        <v>61.53846153846154</v>
      </c>
    </row>
    <row r="45" spans="1:11" ht="14.1" customHeight="1" x14ac:dyDescent="0.2">
      <c r="A45" s="306" t="s">
        <v>266</v>
      </c>
      <c r="B45" s="307" t="s">
        <v>267</v>
      </c>
      <c r="C45" s="308"/>
      <c r="D45" s="113">
        <v>0.67389875082182771</v>
      </c>
      <c r="E45" s="115">
        <v>41</v>
      </c>
      <c r="F45" s="114">
        <v>29</v>
      </c>
      <c r="G45" s="114">
        <v>33</v>
      </c>
      <c r="H45" s="114">
        <v>21</v>
      </c>
      <c r="I45" s="140">
        <v>24</v>
      </c>
      <c r="J45" s="115">
        <v>17</v>
      </c>
      <c r="K45" s="116">
        <v>70.833333333333329</v>
      </c>
    </row>
    <row r="46" spans="1:11" ht="14.1" customHeight="1" x14ac:dyDescent="0.2">
      <c r="A46" s="306">
        <v>54</v>
      </c>
      <c r="B46" s="307" t="s">
        <v>268</v>
      </c>
      <c r="C46" s="308"/>
      <c r="D46" s="113">
        <v>2.7120315581854042</v>
      </c>
      <c r="E46" s="115">
        <v>165</v>
      </c>
      <c r="F46" s="114">
        <v>163</v>
      </c>
      <c r="G46" s="114">
        <v>139</v>
      </c>
      <c r="H46" s="114">
        <v>117</v>
      </c>
      <c r="I46" s="140">
        <v>155</v>
      </c>
      <c r="J46" s="115">
        <v>10</v>
      </c>
      <c r="K46" s="116">
        <v>6.4516129032258061</v>
      </c>
    </row>
    <row r="47" spans="1:11" ht="14.1" customHeight="1" x14ac:dyDescent="0.2">
      <c r="A47" s="306">
        <v>61</v>
      </c>
      <c r="B47" s="307" t="s">
        <v>269</v>
      </c>
      <c r="C47" s="308"/>
      <c r="D47" s="113">
        <v>2.3175542406311638</v>
      </c>
      <c r="E47" s="115">
        <v>141</v>
      </c>
      <c r="F47" s="114">
        <v>117</v>
      </c>
      <c r="G47" s="114">
        <v>204</v>
      </c>
      <c r="H47" s="114">
        <v>98</v>
      </c>
      <c r="I47" s="140">
        <v>172</v>
      </c>
      <c r="J47" s="115">
        <v>-31</v>
      </c>
      <c r="K47" s="116">
        <v>-18.023255813953487</v>
      </c>
    </row>
    <row r="48" spans="1:11" ht="14.1" customHeight="1" x14ac:dyDescent="0.2">
      <c r="A48" s="306">
        <v>62</v>
      </c>
      <c r="B48" s="307" t="s">
        <v>270</v>
      </c>
      <c r="C48" s="308"/>
      <c r="D48" s="113">
        <v>7.7416173570019726</v>
      </c>
      <c r="E48" s="115">
        <v>471</v>
      </c>
      <c r="F48" s="114">
        <v>404</v>
      </c>
      <c r="G48" s="114">
        <v>506</v>
      </c>
      <c r="H48" s="114">
        <v>369</v>
      </c>
      <c r="I48" s="140">
        <v>467</v>
      </c>
      <c r="J48" s="115">
        <v>4</v>
      </c>
      <c r="K48" s="116">
        <v>0.85653104925053536</v>
      </c>
    </row>
    <row r="49" spans="1:11" ht="14.1" customHeight="1" x14ac:dyDescent="0.2">
      <c r="A49" s="306">
        <v>63</v>
      </c>
      <c r="B49" s="307" t="s">
        <v>271</v>
      </c>
      <c r="C49" s="308"/>
      <c r="D49" s="113">
        <v>2.5805391190006572</v>
      </c>
      <c r="E49" s="115">
        <v>157</v>
      </c>
      <c r="F49" s="114">
        <v>161</v>
      </c>
      <c r="G49" s="114">
        <v>206</v>
      </c>
      <c r="H49" s="114">
        <v>120</v>
      </c>
      <c r="I49" s="140">
        <v>164</v>
      </c>
      <c r="J49" s="115">
        <v>-7</v>
      </c>
      <c r="K49" s="116">
        <v>-4.2682926829268295</v>
      </c>
    </row>
    <row r="50" spans="1:11" ht="14.1" customHeight="1" x14ac:dyDescent="0.2">
      <c r="A50" s="306" t="s">
        <v>272</v>
      </c>
      <c r="B50" s="307" t="s">
        <v>273</v>
      </c>
      <c r="C50" s="308"/>
      <c r="D50" s="113">
        <v>0.41091387245233402</v>
      </c>
      <c r="E50" s="115">
        <v>25</v>
      </c>
      <c r="F50" s="114">
        <v>34</v>
      </c>
      <c r="G50" s="114">
        <v>54</v>
      </c>
      <c r="H50" s="114">
        <v>27</v>
      </c>
      <c r="I50" s="140">
        <v>38</v>
      </c>
      <c r="J50" s="115">
        <v>-13</v>
      </c>
      <c r="K50" s="116">
        <v>-34.210526315789473</v>
      </c>
    </row>
    <row r="51" spans="1:11" ht="14.1" customHeight="1" x14ac:dyDescent="0.2">
      <c r="A51" s="306" t="s">
        <v>274</v>
      </c>
      <c r="B51" s="307" t="s">
        <v>275</v>
      </c>
      <c r="C51" s="308"/>
      <c r="D51" s="113">
        <v>1.9559500328731099</v>
      </c>
      <c r="E51" s="115">
        <v>119</v>
      </c>
      <c r="F51" s="114">
        <v>113</v>
      </c>
      <c r="G51" s="114">
        <v>135</v>
      </c>
      <c r="H51" s="114">
        <v>83</v>
      </c>
      <c r="I51" s="140">
        <v>113</v>
      </c>
      <c r="J51" s="115">
        <v>6</v>
      </c>
      <c r="K51" s="116">
        <v>5.3097345132743365</v>
      </c>
    </row>
    <row r="52" spans="1:11" ht="14.1" customHeight="1" x14ac:dyDescent="0.2">
      <c r="A52" s="306">
        <v>71</v>
      </c>
      <c r="B52" s="307" t="s">
        <v>276</v>
      </c>
      <c r="C52" s="308"/>
      <c r="D52" s="113">
        <v>9.2537804076265608</v>
      </c>
      <c r="E52" s="115">
        <v>563</v>
      </c>
      <c r="F52" s="114">
        <v>432</v>
      </c>
      <c r="G52" s="114">
        <v>673</v>
      </c>
      <c r="H52" s="114">
        <v>391</v>
      </c>
      <c r="I52" s="140">
        <v>544</v>
      </c>
      <c r="J52" s="115">
        <v>19</v>
      </c>
      <c r="K52" s="116">
        <v>3.4926470588235294</v>
      </c>
    </row>
    <row r="53" spans="1:11" ht="14.1" customHeight="1" x14ac:dyDescent="0.2">
      <c r="A53" s="306" t="s">
        <v>277</v>
      </c>
      <c r="B53" s="307" t="s">
        <v>278</v>
      </c>
      <c r="C53" s="308"/>
      <c r="D53" s="113">
        <v>3.7310979618671927</v>
      </c>
      <c r="E53" s="115">
        <v>227</v>
      </c>
      <c r="F53" s="114">
        <v>172</v>
      </c>
      <c r="G53" s="114">
        <v>237</v>
      </c>
      <c r="H53" s="114">
        <v>165</v>
      </c>
      <c r="I53" s="140">
        <v>179</v>
      </c>
      <c r="J53" s="115">
        <v>48</v>
      </c>
      <c r="K53" s="116">
        <v>26.815642458100559</v>
      </c>
    </row>
    <row r="54" spans="1:11" ht="14.1" customHeight="1" x14ac:dyDescent="0.2">
      <c r="A54" s="306" t="s">
        <v>279</v>
      </c>
      <c r="B54" s="307" t="s">
        <v>280</v>
      </c>
      <c r="C54" s="308"/>
      <c r="D54" s="113">
        <v>4.8159105851413546</v>
      </c>
      <c r="E54" s="115">
        <v>293</v>
      </c>
      <c r="F54" s="114">
        <v>222</v>
      </c>
      <c r="G54" s="114">
        <v>397</v>
      </c>
      <c r="H54" s="114">
        <v>203</v>
      </c>
      <c r="I54" s="140">
        <v>323</v>
      </c>
      <c r="J54" s="115">
        <v>-30</v>
      </c>
      <c r="K54" s="116">
        <v>-9.2879256965944279</v>
      </c>
    </row>
    <row r="55" spans="1:11" ht="14.1" customHeight="1" x14ac:dyDescent="0.2">
      <c r="A55" s="306">
        <v>72</v>
      </c>
      <c r="B55" s="307" t="s">
        <v>281</v>
      </c>
      <c r="C55" s="308"/>
      <c r="D55" s="113">
        <v>3.6653517422748192</v>
      </c>
      <c r="E55" s="115">
        <v>223</v>
      </c>
      <c r="F55" s="114">
        <v>109</v>
      </c>
      <c r="G55" s="114">
        <v>174</v>
      </c>
      <c r="H55" s="114">
        <v>109</v>
      </c>
      <c r="I55" s="140">
        <v>186</v>
      </c>
      <c r="J55" s="115">
        <v>37</v>
      </c>
      <c r="K55" s="116">
        <v>19.892473118279568</v>
      </c>
    </row>
    <row r="56" spans="1:11" ht="14.1" customHeight="1" x14ac:dyDescent="0.2">
      <c r="A56" s="306" t="s">
        <v>282</v>
      </c>
      <c r="B56" s="307" t="s">
        <v>283</v>
      </c>
      <c r="C56" s="308"/>
      <c r="D56" s="113">
        <v>2.284681130834977</v>
      </c>
      <c r="E56" s="115">
        <v>139</v>
      </c>
      <c r="F56" s="114">
        <v>64</v>
      </c>
      <c r="G56" s="114">
        <v>103</v>
      </c>
      <c r="H56" s="114">
        <v>59</v>
      </c>
      <c r="I56" s="140">
        <v>119</v>
      </c>
      <c r="J56" s="115">
        <v>20</v>
      </c>
      <c r="K56" s="116">
        <v>16.806722689075631</v>
      </c>
    </row>
    <row r="57" spans="1:11" ht="14.1" customHeight="1" x14ac:dyDescent="0.2">
      <c r="A57" s="306" t="s">
        <v>284</v>
      </c>
      <c r="B57" s="307" t="s">
        <v>285</v>
      </c>
      <c r="C57" s="308"/>
      <c r="D57" s="113">
        <v>0.93688362919132151</v>
      </c>
      <c r="E57" s="115">
        <v>57</v>
      </c>
      <c r="F57" s="114">
        <v>34</v>
      </c>
      <c r="G57" s="114">
        <v>49</v>
      </c>
      <c r="H57" s="114">
        <v>39</v>
      </c>
      <c r="I57" s="140">
        <v>53</v>
      </c>
      <c r="J57" s="115">
        <v>4</v>
      </c>
      <c r="K57" s="116">
        <v>7.5471698113207548</v>
      </c>
    </row>
    <row r="58" spans="1:11" ht="14.1" customHeight="1" x14ac:dyDescent="0.2">
      <c r="A58" s="306">
        <v>73</v>
      </c>
      <c r="B58" s="307" t="s">
        <v>286</v>
      </c>
      <c r="C58" s="308"/>
      <c r="D58" s="113">
        <v>0.70677186061801445</v>
      </c>
      <c r="E58" s="115">
        <v>43</v>
      </c>
      <c r="F58" s="114">
        <v>43</v>
      </c>
      <c r="G58" s="114">
        <v>69</v>
      </c>
      <c r="H58" s="114">
        <v>58</v>
      </c>
      <c r="I58" s="140">
        <v>62</v>
      </c>
      <c r="J58" s="115">
        <v>-19</v>
      </c>
      <c r="K58" s="116">
        <v>-30.64516129032258</v>
      </c>
    </row>
    <row r="59" spans="1:11" ht="14.1" customHeight="1" x14ac:dyDescent="0.2">
      <c r="A59" s="306" t="s">
        <v>287</v>
      </c>
      <c r="B59" s="307" t="s">
        <v>288</v>
      </c>
      <c r="C59" s="308"/>
      <c r="D59" s="113">
        <v>0.5752794214332676</v>
      </c>
      <c r="E59" s="115">
        <v>35</v>
      </c>
      <c r="F59" s="114">
        <v>25</v>
      </c>
      <c r="G59" s="114">
        <v>50</v>
      </c>
      <c r="H59" s="114">
        <v>40</v>
      </c>
      <c r="I59" s="140">
        <v>49</v>
      </c>
      <c r="J59" s="115">
        <v>-14</v>
      </c>
      <c r="K59" s="116">
        <v>-28.571428571428573</v>
      </c>
    </row>
    <row r="60" spans="1:11" ht="14.1" customHeight="1" x14ac:dyDescent="0.2">
      <c r="A60" s="306">
        <v>81</v>
      </c>
      <c r="B60" s="307" t="s">
        <v>289</v>
      </c>
      <c r="C60" s="308"/>
      <c r="D60" s="113">
        <v>6.3445101906640371</v>
      </c>
      <c r="E60" s="115">
        <v>386</v>
      </c>
      <c r="F60" s="114">
        <v>284</v>
      </c>
      <c r="G60" s="114">
        <v>431</v>
      </c>
      <c r="H60" s="114">
        <v>431</v>
      </c>
      <c r="I60" s="140">
        <v>345</v>
      </c>
      <c r="J60" s="115">
        <v>41</v>
      </c>
      <c r="K60" s="116">
        <v>11.884057971014492</v>
      </c>
    </row>
    <row r="61" spans="1:11" ht="14.1" customHeight="1" x14ac:dyDescent="0.2">
      <c r="A61" s="306" t="s">
        <v>290</v>
      </c>
      <c r="B61" s="307" t="s">
        <v>291</v>
      </c>
      <c r="C61" s="308"/>
      <c r="D61" s="113">
        <v>1.9888231426692966</v>
      </c>
      <c r="E61" s="115">
        <v>121</v>
      </c>
      <c r="F61" s="114">
        <v>65</v>
      </c>
      <c r="G61" s="114">
        <v>115</v>
      </c>
      <c r="H61" s="114">
        <v>59</v>
      </c>
      <c r="I61" s="140">
        <v>62</v>
      </c>
      <c r="J61" s="115">
        <v>59</v>
      </c>
      <c r="K61" s="116">
        <v>95.161290322580641</v>
      </c>
    </row>
    <row r="62" spans="1:11" ht="14.1" customHeight="1" x14ac:dyDescent="0.2">
      <c r="A62" s="306" t="s">
        <v>292</v>
      </c>
      <c r="B62" s="307" t="s">
        <v>293</v>
      </c>
      <c r="C62" s="308"/>
      <c r="D62" s="113">
        <v>1.9230769230769231</v>
      </c>
      <c r="E62" s="115">
        <v>117</v>
      </c>
      <c r="F62" s="114">
        <v>118</v>
      </c>
      <c r="G62" s="114">
        <v>128</v>
      </c>
      <c r="H62" s="114">
        <v>159</v>
      </c>
      <c r="I62" s="140">
        <v>114</v>
      </c>
      <c r="J62" s="115">
        <v>3</v>
      </c>
      <c r="K62" s="116">
        <v>2.6315789473684212</v>
      </c>
    </row>
    <row r="63" spans="1:11" ht="14.1" customHeight="1" x14ac:dyDescent="0.2">
      <c r="A63" s="306"/>
      <c r="B63" s="307" t="s">
        <v>294</v>
      </c>
      <c r="C63" s="308"/>
      <c r="D63" s="113">
        <v>1.8244575936883629</v>
      </c>
      <c r="E63" s="115">
        <v>111</v>
      </c>
      <c r="F63" s="114">
        <v>106</v>
      </c>
      <c r="G63" s="114">
        <v>111</v>
      </c>
      <c r="H63" s="114">
        <v>150</v>
      </c>
      <c r="I63" s="140">
        <v>101</v>
      </c>
      <c r="J63" s="115">
        <v>10</v>
      </c>
      <c r="K63" s="116">
        <v>9.9009900990099009</v>
      </c>
    </row>
    <row r="64" spans="1:11" ht="14.1" customHeight="1" x14ac:dyDescent="0.2">
      <c r="A64" s="306" t="s">
        <v>295</v>
      </c>
      <c r="B64" s="307" t="s">
        <v>296</v>
      </c>
      <c r="C64" s="308"/>
      <c r="D64" s="113">
        <v>0.64102564102564108</v>
      </c>
      <c r="E64" s="115">
        <v>39</v>
      </c>
      <c r="F64" s="114">
        <v>28</v>
      </c>
      <c r="G64" s="114">
        <v>97</v>
      </c>
      <c r="H64" s="114">
        <v>139</v>
      </c>
      <c r="I64" s="140">
        <v>91</v>
      </c>
      <c r="J64" s="115">
        <v>-52</v>
      </c>
      <c r="K64" s="116">
        <v>-57.142857142857146</v>
      </c>
    </row>
    <row r="65" spans="1:11" ht="14.1" customHeight="1" x14ac:dyDescent="0.2">
      <c r="A65" s="306" t="s">
        <v>297</v>
      </c>
      <c r="B65" s="307" t="s">
        <v>298</v>
      </c>
      <c r="C65" s="308"/>
      <c r="D65" s="113">
        <v>1.1176857330703485</v>
      </c>
      <c r="E65" s="115">
        <v>68</v>
      </c>
      <c r="F65" s="114">
        <v>50</v>
      </c>
      <c r="G65" s="114">
        <v>66</v>
      </c>
      <c r="H65" s="114">
        <v>50</v>
      </c>
      <c r="I65" s="140">
        <v>58</v>
      </c>
      <c r="J65" s="115">
        <v>10</v>
      </c>
      <c r="K65" s="116">
        <v>17.241379310344829</v>
      </c>
    </row>
    <row r="66" spans="1:11" ht="14.1" customHeight="1" x14ac:dyDescent="0.2">
      <c r="A66" s="306">
        <v>82</v>
      </c>
      <c r="B66" s="307" t="s">
        <v>299</v>
      </c>
      <c r="C66" s="308"/>
      <c r="D66" s="113">
        <v>2.1367521367521367</v>
      </c>
      <c r="E66" s="115">
        <v>130</v>
      </c>
      <c r="F66" s="114">
        <v>136</v>
      </c>
      <c r="G66" s="114">
        <v>168</v>
      </c>
      <c r="H66" s="114">
        <v>94</v>
      </c>
      <c r="I66" s="140">
        <v>109</v>
      </c>
      <c r="J66" s="115">
        <v>21</v>
      </c>
      <c r="K66" s="116">
        <v>19.26605504587156</v>
      </c>
    </row>
    <row r="67" spans="1:11" ht="14.1" customHeight="1" x14ac:dyDescent="0.2">
      <c r="A67" s="306" t="s">
        <v>300</v>
      </c>
      <c r="B67" s="307" t="s">
        <v>301</v>
      </c>
      <c r="C67" s="308"/>
      <c r="D67" s="113">
        <v>1.1669953977646286</v>
      </c>
      <c r="E67" s="115">
        <v>71</v>
      </c>
      <c r="F67" s="114">
        <v>105</v>
      </c>
      <c r="G67" s="114">
        <v>105</v>
      </c>
      <c r="H67" s="114">
        <v>65</v>
      </c>
      <c r="I67" s="140">
        <v>75</v>
      </c>
      <c r="J67" s="115">
        <v>-4</v>
      </c>
      <c r="K67" s="116">
        <v>-5.333333333333333</v>
      </c>
    </row>
    <row r="68" spans="1:11" ht="14.1" customHeight="1" x14ac:dyDescent="0.2">
      <c r="A68" s="306" t="s">
        <v>302</v>
      </c>
      <c r="B68" s="307" t="s">
        <v>303</v>
      </c>
      <c r="C68" s="308"/>
      <c r="D68" s="113">
        <v>0.72320841551610782</v>
      </c>
      <c r="E68" s="115">
        <v>44</v>
      </c>
      <c r="F68" s="114">
        <v>20</v>
      </c>
      <c r="G68" s="114">
        <v>40</v>
      </c>
      <c r="H68" s="114">
        <v>23</v>
      </c>
      <c r="I68" s="140">
        <v>25</v>
      </c>
      <c r="J68" s="115">
        <v>19</v>
      </c>
      <c r="K68" s="116">
        <v>76</v>
      </c>
    </row>
    <row r="69" spans="1:11" ht="14.1" customHeight="1" x14ac:dyDescent="0.2">
      <c r="A69" s="306">
        <v>83</v>
      </c>
      <c r="B69" s="307" t="s">
        <v>304</v>
      </c>
      <c r="C69" s="308"/>
      <c r="D69" s="113">
        <v>3.7146614069690993</v>
      </c>
      <c r="E69" s="115">
        <v>226</v>
      </c>
      <c r="F69" s="114">
        <v>201</v>
      </c>
      <c r="G69" s="114">
        <v>443</v>
      </c>
      <c r="H69" s="114">
        <v>171</v>
      </c>
      <c r="I69" s="140">
        <v>224</v>
      </c>
      <c r="J69" s="115">
        <v>2</v>
      </c>
      <c r="K69" s="116">
        <v>0.8928571428571429</v>
      </c>
    </row>
    <row r="70" spans="1:11" ht="14.1" customHeight="1" x14ac:dyDescent="0.2">
      <c r="A70" s="306" t="s">
        <v>305</v>
      </c>
      <c r="B70" s="307" t="s">
        <v>306</v>
      </c>
      <c r="C70" s="308"/>
      <c r="D70" s="113">
        <v>2.6627218934911241</v>
      </c>
      <c r="E70" s="115">
        <v>162</v>
      </c>
      <c r="F70" s="114">
        <v>147</v>
      </c>
      <c r="G70" s="114">
        <v>392</v>
      </c>
      <c r="H70" s="114">
        <v>112</v>
      </c>
      <c r="I70" s="140">
        <v>157</v>
      </c>
      <c r="J70" s="115">
        <v>5</v>
      </c>
      <c r="K70" s="116">
        <v>3.1847133757961785</v>
      </c>
    </row>
    <row r="71" spans="1:11" ht="14.1" customHeight="1" x14ac:dyDescent="0.2">
      <c r="A71" s="306"/>
      <c r="B71" s="307" t="s">
        <v>307</v>
      </c>
      <c r="C71" s="308"/>
      <c r="D71" s="113">
        <v>1.3477975016436554</v>
      </c>
      <c r="E71" s="115">
        <v>82</v>
      </c>
      <c r="F71" s="114">
        <v>62</v>
      </c>
      <c r="G71" s="114">
        <v>219</v>
      </c>
      <c r="H71" s="114">
        <v>63</v>
      </c>
      <c r="I71" s="140">
        <v>74</v>
      </c>
      <c r="J71" s="115">
        <v>8</v>
      </c>
      <c r="K71" s="116">
        <v>10.810810810810811</v>
      </c>
    </row>
    <row r="72" spans="1:11" ht="14.1" customHeight="1" x14ac:dyDescent="0.2">
      <c r="A72" s="306">
        <v>84</v>
      </c>
      <c r="B72" s="307" t="s">
        <v>308</v>
      </c>
      <c r="C72" s="308"/>
      <c r="D72" s="113">
        <v>0.47666009204470744</v>
      </c>
      <c r="E72" s="115">
        <v>29</v>
      </c>
      <c r="F72" s="114">
        <v>16</v>
      </c>
      <c r="G72" s="114">
        <v>89</v>
      </c>
      <c r="H72" s="114">
        <v>16</v>
      </c>
      <c r="I72" s="140">
        <v>45</v>
      </c>
      <c r="J72" s="115">
        <v>-16</v>
      </c>
      <c r="K72" s="116">
        <v>-35.555555555555557</v>
      </c>
    </row>
    <row r="73" spans="1:11" ht="14.1" customHeight="1" x14ac:dyDescent="0.2">
      <c r="A73" s="306" t="s">
        <v>309</v>
      </c>
      <c r="B73" s="307" t="s">
        <v>310</v>
      </c>
      <c r="C73" s="308"/>
      <c r="D73" s="113">
        <v>0.13149243918474687</v>
      </c>
      <c r="E73" s="115">
        <v>8</v>
      </c>
      <c r="F73" s="114">
        <v>4</v>
      </c>
      <c r="G73" s="114">
        <v>56</v>
      </c>
      <c r="H73" s="114">
        <v>3</v>
      </c>
      <c r="I73" s="140">
        <v>7</v>
      </c>
      <c r="J73" s="115">
        <v>1</v>
      </c>
      <c r="K73" s="116">
        <v>14.285714285714286</v>
      </c>
    </row>
    <row r="74" spans="1:11" ht="14.1" customHeight="1" x14ac:dyDescent="0.2">
      <c r="A74" s="306" t="s">
        <v>311</v>
      </c>
      <c r="B74" s="307" t="s">
        <v>312</v>
      </c>
      <c r="C74" s="308"/>
      <c r="D74" s="113">
        <v>0.11505588428665352</v>
      </c>
      <c r="E74" s="115">
        <v>7</v>
      </c>
      <c r="F74" s="114">
        <v>4</v>
      </c>
      <c r="G74" s="114">
        <v>19</v>
      </c>
      <c r="H74" s="114">
        <v>5</v>
      </c>
      <c r="I74" s="140">
        <v>7</v>
      </c>
      <c r="J74" s="115">
        <v>0</v>
      </c>
      <c r="K74" s="116">
        <v>0</v>
      </c>
    </row>
    <row r="75" spans="1:11" ht="14.1" customHeight="1" x14ac:dyDescent="0.2">
      <c r="A75" s="306" t="s">
        <v>313</v>
      </c>
      <c r="B75" s="307" t="s">
        <v>314</v>
      </c>
      <c r="C75" s="308"/>
      <c r="D75" s="113" t="s">
        <v>513</v>
      </c>
      <c r="E75" s="115" t="s">
        <v>513</v>
      </c>
      <c r="F75" s="114" t="s">
        <v>513</v>
      </c>
      <c r="G75" s="114" t="s">
        <v>513</v>
      </c>
      <c r="H75" s="114">
        <v>0</v>
      </c>
      <c r="I75" s="140">
        <v>0</v>
      </c>
      <c r="J75" s="115" t="s">
        <v>513</v>
      </c>
      <c r="K75" s="116" t="s">
        <v>513</v>
      </c>
    </row>
    <row r="76" spans="1:11" ht="14.1" customHeight="1" x14ac:dyDescent="0.2">
      <c r="A76" s="306">
        <v>91</v>
      </c>
      <c r="B76" s="307" t="s">
        <v>315</v>
      </c>
      <c r="C76" s="308"/>
      <c r="D76" s="113" t="s">
        <v>513</v>
      </c>
      <c r="E76" s="115" t="s">
        <v>513</v>
      </c>
      <c r="F76" s="114">
        <v>4</v>
      </c>
      <c r="G76" s="114" t="s">
        <v>513</v>
      </c>
      <c r="H76" s="114" t="s">
        <v>513</v>
      </c>
      <c r="I76" s="140">
        <v>14</v>
      </c>
      <c r="J76" s="115" t="s">
        <v>513</v>
      </c>
      <c r="K76" s="116" t="s">
        <v>513</v>
      </c>
    </row>
    <row r="77" spans="1:11" ht="14.1" customHeight="1" x14ac:dyDescent="0.2">
      <c r="A77" s="306">
        <v>92</v>
      </c>
      <c r="B77" s="307" t="s">
        <v>316</v>
      </c>
      <c r="C77" s="308"/>
      <c r="D77" s="113">
        <v>0.75608152531229456</v>
      </c>
      <c r="E77" s="115">
        <v>46</v>
      </c>
      <c r="F77" s="114">
        <v>22</v>
      </c>
      <c r="G77" s="114">
        <v>26</v>
      </c>
      <c r="H77" s="114">
        <v>28</v>
      </c>
      <c r="I77" s="140">
        <v>24</v>
      </c>
      <c r="J77" s="115">
        <v>22</v>
      </c>
      <c r="K77" s="116">
        <v>91.666666666666671</v>
      </c>
    </row>
    <row r="78" spans="1:11" ht="14.1" customHeight="1" x14ac:dyDescent="0.2">
      <c r="A78" s="306">
        <v>93</v>
      </c>
      <c r="B78" s="307" t="s">
        <v>317</v>
      </c>
      <c r="C78" s="308"/>
      <c r="D78" s="113">
        <v>0.21367521367521367</v>
      </c>
      <c r="E78" s="115">
        <v>13</v>
      </c>
      <c r="F78" s="114">
        <v>8</v>
      </c>
      <c r="G78" s="114">
        <v>8</v>
      </c>
      <c r="H78" s="114">
        <v>6</v>
      </c>
      <c r="I78" s="140">
        <v>8</v>
      </c>
      <c r="J78" s="115">
        <v>5</v>
      </c>
      <c r="K78" s="116">
        <v>62.5</v>
      </c>
    </row>
    <row r="79" spans="1:11" ht="14.1" customHeight="1" x14ac:dyDescent="0.2">
      <c r="A79" s="306">
        <v>94</v>
      </c>
      <c r="B79" s="307" t="s">
        <v>318</v>
      </c>
      <c r="C79" s="308"/>
      <c r="D79" s="113">
        <v>9.8619329388560162E-2</v>
      </c>
      <c r="E79" s="115">
        <v>6</v>
      </c>
      <c r="F79" s="114">
        <v>11</v>
      </c>
      <c r="G79" s="114">
        <v>97</v>
      </c>
      <c r="H79" s="114">
        <v>34</v>
      </c>
      <c r="I79" s="140">
        <v>15</v>
      </c>
      <c r="J79" s="115">
        <v>-9</v>
      </c>
      <c r="K79" s="116">
        <v>-60</v>
      </c>
    </row>
    <row r="80" spans="1:11" ht="14.1" customHeight="1" x14ac:dyDescent="0.2">
      <c r="A80" s="306" t="s">
        <v>319</v>
      </c>
      <c r="B80" s="307" t="s">
        <v>320</v>
      </c>
      <c r="C80" s="308"/>
      <c r="D80" s="113" t="s">
        <v>513</v>
      </c>
      <c r="E80" s="115" t="s">
        <v>513</v>
      </c>
      <c r="F80" s="114">
        <v>0</v>
      </c>
      <c r="G80" s="114" t="s">
        <v>513</v>
      </c>
      <c r="H80" s="114" t="s">
        <v>513</v>
      </c>
      <c r="I80" s="140">
        <v>0</v>
      </c>
      <c r="J80" s="115" t="s">
        <v>513</v>
      </c>
      <c r="K80" s="116" t="s">
        <v>513</v>
      </c>
    </row>
    <row r="81" spans="1:11" ht="14.1" customHeight="1" x14ac:dyDescent="0.2">
      <c r="A81" s="310" t="s">
        <v>321</v>
      </c>
      <c r="B81" s="311" t="s">
        <v>333</v>
      </c>
      <c r="C81" s="312"/>
      <c r="D81" s="125">
        <v>0.39447731755424065</v>
      </c>
      <c r="E81" s="143">
        <v>24</v>
      </c>
      <c r="F81" s="144">
        <v>24</v>
      </c>
      <c r="G81" s="144">
        <v>59</v>
      </c>
      <c r="H81" s="144">
        <v>16</v>
      </c>
      <c r="I81" s="145">
        <v>32</v>
      </c>
      <c r="J81" s="143">
        <v>-8</v>
      </c>
      <c r="K81" s="146">
        <v>-25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67561</v>
      </c>
      <c r="C10" s="114">
        <v>38226</v>
      </c>
      <c r="D10" s="114">
        <v>29335</v>
      </c>
      <c r="E10" s="114">
        <v>53374</v>
      </c>
      <c r="F10" s="114">
        <v>13043</v>
      </c>
      <c r="G10" s="114">
        <v>10182</v>
      </c>
      <c r="H10" s="114">
        <v>17317</v>
      </c>
      <c r="I10" s="115">
        <v>18538</v>
      </c>
      <c r="J10" s="114">
        <v>12224</v>
      </c>
      <c r="K10" s="114">
        <v>6314</v>
      </c>
      <c r="L10" s="423">
        <v>5069</v>
      </c>
      <c r="M10" s="424">
        <v>4748</v>
      </c>
    </row>
    <row r="11" spans="1:13" ht="11.1" customHeight="1" x14ac:dyDescent="0.2">
      <c r="A11" s="422" t="s">
        <v>387</v>
      </c>
      <c r="B11" s="115">
        <v>68477</v>
      </c>
      <c r="C11" s="114">
        <v>38934</v>
      </c>
      <c r="D11" s="114">
        <v>29543</v>
      </c>
      <c r="E11" s="114">
        <v>54158</v>
      </c>
      <c r="F11" s="114">
        <v>13177</v>
      </c>
      <c r="G11" s="114">
        <v>10020</v>
      </c>
      <c r="H11" s="114">
        <v>17751</v>
      </c>
      <c r="I11" s="115">
        <v>19294</v>
      </c>
      <c r="J11" s="114">
        <v>12678</v>
      </c>
      <c r="K11" s="114">
        <v>6616</v>
      </c>
      <c r="L11" s="423">
        <v>4277</v>
      </c>
      <c r="M11" s="424">
        <v>3703</v>
      </c>
    </row>
    <row r="12" spans="1:13" ht="11.1" customHeight="1" x14ac:dyDescent="0.2">
      <c r="A12" s="422" t="s">
        <v>388</v>
      </c>
      <c r="B12" s="115">
        <v>69955</v>
      </c>
      <c r="C12" s="114">
        <v>39951</v>
      </c>
      <c r="D12" s="114">
        <v>30004</v>
      </c>
      <c r="E12" s="114">
        <v>55587</v>
      </c>
      <c r="F12" s="114">
        <v>13215</v>
      </c>
      <c r="G12" s="114">
        <v>10806</v>
      </c>
      <c r="H12" s="114">
        <v>18082</v>
      </c>
      <c r="I12" s="115">
        <v>19449</v>
      </c>
      <c r="J12" s="114">
        <v>12543</v>
      </c>
      <c r="K12" s="114">
        <v>6906</v>
      </c>
      <c r="L12" s="423">
        <v>7308</v>
      </c>
      <c r="M12" s="424">
        <v>6033</v>
      </c>
    </row>
    <row r="13" spans="1:13" s="110" customFormat="1" ht="11.1" customHeight="1" x14ac:dyDescent="0.2">
      <c r="A13" s="422" t="s">
        <v>389</v>
      </c>
      <c r="B13" s="115">
        <v>69618</v>
      </c>
      <c r="C13" s="114">
        <v>39588</v>
      </c>
      <c r="D13" s="114">
        <v>30030</v>
      </c>
      <c r="E13" s="114">
        <v>55073</v>
      </c>
      <c r="F13" s="114">
        <v>13379</v>
      </c>
      <c r="G13" s="114">
        <v>10413</v>
      </c>
      <c r="H13" s="114">
        <v>18209</v>
      </c>
      <c r="I13" s="115">
        <v>19330</v>
      </c>
      <c r="J13" s="114">
        <v>12459</v>
      </c>
      <c r="K13" s="114">
        <v>6871</v>
      </c>
      <c r="L13" s="423">
        <v>3988</v>
      </c>
      <c r="M13" s="424">
        <v>4510</v>
      </c>
    </row>
    <row r="14" spans="1:13" ht="15" customHeight="1" x14ac:dyDescent="0.2">
      <c r="A14" s="422" t="s">
        <v>390</v>
      </c>
      <c r="B14" s="115">
        <v>70116</v>
      </c>
      <c r="C14" s="114">
        <v>39902</v>
      </c>
      <c r="D14" s="114">
        <v>30214</v>
      </c>
      <c r="E14" s="114">
        <v>53840</v>
      </c>
      <c r="F14" s="114">
        <v>15250</v>
      </c>
      <c r="G14" s="114">
        <v>10238</v>
      </c>
      <c r="H14" s="114">
        <v>18596</v>
      </c>
      <c r="I14" s="115">
        <v>19678</v>
      </c>
      <c r="J14" s="114">
        <v>12643</v>
      </c>
      <c r="K14" s="114">
        <v>7035</v>
      </c>
      <c r="L14" s="423">
        <v>6269</v>
      </c>
      <c r="M14" s="424">
        <v>5787</v>
      </c>
    </row>
    <row r="15" spans="1:13" ht="11.1" customHeight="1" x14ac:dyDescent="0.2">
      <c r="A15" s="422" t="s">
        <v>387</v>
      </c>
      <c r="B15" s="115">
        <v>70835</v>
      </c>
      <c r="C15" s="114">
        <v>40327</v>
      </c>
      <c r="D15" s="114">
        <v>30508</v>
      </c>
      <c r="E15" s="114">
        <v>54141</v>
      </c>
      <c r="F15" s="114">
        <v>15716</v>
      </c>
      <c r="G15" s="114">
        <v>10064</v>
      </c>
      <c r="H15" s="114">
        <v>19070</v>
      </c>
      <c r="I15" s="115">
        <v>20120</v>
      </c>
      <c r="J15" s="114">
        <v>12860</v>
      </c>
      <c r="K15" s="114">
        <v>7260</v>
      </c>
      <c r="L15" s="423">
        <v>4501</v>
      </c>
      <c r="M15" s="424">
        <v>3885</v>
      </c>
    </row>
    <row r="16" spans="1:13" ht="11.1" customHeight="1" x14ac:dyDescent="0.2">
      <c r="A16" s="422" t="s">
        <v>388</v>
      </c>
      <c r="B16" s="115">
        <v>72157</v>
      </c>
      <c r="C16" s="114">
        <v>41191</v>
      </c>
      <c r="D16" s="114">
        <v>30966</v>
      </c>
      <c r="E16" s="114">
        <v>55226</v>
      </c>
      <c r="F16" s="114">
        <v>15833</v>
      </c>
      <c r="G16" s="114">
        <v>10994</v>
      </c>
      <c r="H16" s="114">
        <v>19448</v>
      </c>
      <c r="I16" s="115">
        <v>20552</v>
      </c>
      <c r="J16" s="114">
        <v>12985</v>
      </c>
      <c r="K16" s="114">
        <v>7567</v>
      </c>
      <c r="L16" s="423">
        <v>7472</v>
      </c>
      <c r="M16" s="424">
        <v>6339</v>
      </c>
    </row>
    <row r="17" spans="1:13" s="110" customFormat="1" ht="11.1" customHeight="1" x14ac:dyDescent="0.2">
      <c r="A17" s="422" t="s">
        <v>389</v>
      </c>
      <c r="B17" s="115">
        <v>71790</v>
      </c>
      <c r="C17" s="114">
        <v>40748</v>
      </c>
      <c r="D17" s="114">
        <v>31042</v>
      </c>
      <c r="E17" s="114">
        <v>55819</v>
      </c>
      <c r="F17" s="114">
        <v>15883</v>
      </c>
      <c r="G17" s="114">
        <v>10603</v>
      </c>
      <c r="H17" s="114">
        <v>19613</v>
      </c>
      <c r="I17" s="115">
        <v>20321</v>
      </c>
      <c r="J17" s="114">
        <v>12838</v>
      </c>
      <c r="K17" s="114">
        <v>7483</v>
      </c>
      <c r="L17" s="423">
        <v>4400</v>
      </c>
      <c r="M17" s="424">
        <v>4883</v>
      </c>
    </row>
    <row r="18" spans="1:13" ht="15" customHeight="1" x14ac:dyDescent="0.2">
      <c r="A18" s="422" t="s">
        <v>391</v>
      </c>
      <c r="B18" s="115">
        <v>72353</v>
      </c>
      <c r="C18" s="114">
        <v>41107</v>
      </c>
      <c r="D18" s="114">
        <v>31246</v>
      </c>
      <c r="E18" s="114">
        <v>56138</v>
      </c>
      <c r="F18" s="114">
        <v>16113</v>
      </c>
      <c r="G18" s="114">
        <v>10536</v>
      </c>
      <c r="H18" s="114">
        <v>19935</v>
      </c>
      <c r="I18" s="115">
        <v>20298</v>
      </c>
      <c r="J18" s="114">
        <v>12905</v>
      </c>
      <c r="K18" s="114">
        <v>7393</v>
      </c>
      <c r="L18" s="423">
        <v>5710</v>
      </c>
      <c r="M18" s="424">
        <v>5352</v>
      </c>
    </row>
    <row r="19" spans="1:13" ht="11.1" customHeight="1" x14ac:dyDescent="0.2">
      <c r="A19" s="422" t="s">
        <v>387</v>
      </c>
      <c r="B19" s="115">
        <v>72547</v>
      </c>
      <c r="C19" s="114">
        <v>41242</v>
      </c>
      <c r="D19" s="114">
        <v>31305</v>
      </c>
      <c r="E19" s="114">
        <v>56141</v>
      </c>
      <c r="F19" s="114">
        <v>16289</v>
      </c>
      <c r="G19" s="114">
        <v>10194</v>
      </c>
      <c r="H19" s="114">
        <v>20283</v>
      </c>
      <c r="I19" s="115">
        <v>20634</v>
      </c>
      <c r="J19" s="114">
        <v>13051</v>
      </c>
      <c r="K19" s="114">
        <v>7583</v>
      </c>
      <c r="L19" s="423">
        <v>4431</v>
      </c>
      <c r="M19" s="424">
        <v>4203</v>
      </c>
    </row>
    <row r="20" spans="1:13" ht="11.1" customHeight="1" x14ac:dyDescent="0.2">
      <c r="A20" s="422" t="s">
        <v>388</v>
      </c>
      <c r="B20" s="115">
        <v>73807</v>
      </c>
      <c r="C20" s="114">
        <v>41955</v>
      </c>
      <c r="D20" s="114">
        <v>31852</v>
      </c>
      <c r="E20" s="114">
        <v>57160</v>
      </c>
      <c r="F20" s="114">
        <v>16413</v>
      </c>
      <c r="G20" s="114">
        <v>11030</v>
      </c>
      <c r="H20" s="114">
        <v>20594</v>
      </c>
      <c r="I20" s="115">
        <v>20923</v>
      </c>
      <c r="J20" s="114">
        <v>12965</v>
      </c>
      <c r="K20" s="114">
        <v>7958</v>
      </c>
      <c r="L20" s="423">
        <v>7652</v>
      </c>
      <c r="M20" s="424">
        <v>6593</v>
      </c>
    </row>
    <row r="21" spans="1:13" s="110" customFormat="1" ht="11.1" customHeight="1" x14ac:dyDescent="0.2">
      <c r="A21" s="422" t="s">
        <v>389</v>
      </c>
      <c r="B21" s="115">
        <v>73371</v>
      </c>
      <c r="C21" s="114">
        <v>41517</v>
      </c>
      <c r="D21" s="114">
        <v>31854</v>
      </c>
      <c r="E21" s="114">
        <v>57083</v>
      </c>
      <c r="F21" s="114">
        <v>16240</v>
      </c>
      <c r="G21" s="114">
        <v>10753</v>
      </c>
      <c r="H21" s="114">
        <v>20768</v>
      </c>
      <c r="I21" s="115">
        <v>20846</v>
      </c>
      <c r="J21" s="114">
        <v>12863</v>
      </c>
      <c r="K21" s="114">
        <v>7983</v>
      </c>
      <c r="L21" s="423">
        <v>4339</v>
      </c>
      <c r="M21" s="424">
        <v>4940</v>
      </c>
    </row>
    <row r="22" spans="1:13" ht="15" customHeight="1" x14ac:dyDescent="0.2">
      <c r="A22" s="422" t="s">
        <v>392</v>
      </c>
      <c r="B22" s="115">
        <v>73418</v>
      </c>
      <c r="C22" s="114">
        <v>41554</v>
      </c>
      <c r="D22" s="114">
        <v>31864</v>
      </c>
      <c r="E22" s="114">
        <v>57035</v>
      </c>
      <c r="F22" s="114">
        <v>16188</v>
      </c>
      <c r="G22" s="114">
        <v>10378</v>
      </c>
      <c r="H22" s="114">
        <v>21085</v>
      </c>
      <c r="I22" s="115">
        <v>20683</v>
      </c>
      <c r="J22" s="114">
        <v>12786</v>
      </c>
      <c r="K22" s="114">
        <v>7897</v>
      </c>
      <c r="L22" s="423">
        <v>4974</v>
      </c>
      <c r="M22" s="424">
        <v>5009</v>
      </c>
    </row>
    <row r="23" spans="1:13" ht="11.1" customHeight="1" x14ac:dyDescent="0.2">
      <c r="A23" s="422" t="s">
        <v>387</v>
      </c>
      <c r="B23" s="115">
        <v>73801</v>
      </c>
      <c r="C23" s="114">
        <v>41872</v>
      </c>
      <c r="D23" s="114">
        <v>31929</v>
      </c>
      <c r="E23" s="114">
        <v>57236</v>
      </c>
      <c r="F23" s="114">
        <v>16322</v>
      </c>
      <c r="G23" s="114">
        <v>10108</v>
      </c>
      <c r="H23" s="114">
        <v>21446</v>
      </c>
      <c r="I23" s="115">
        <v>20931</v>
      </c>
      <c r="J23" s="114">
        <v>12801</v>
      </c>
      <c r="K23" s="114">
        <v>8130</v>
      </c>
      <c r="L23" s="423">
        <v>4657</v>
      </c>
      <c r="M23" s="424">
        <v>4369</v>
      </c>
    </row>
    <row r="24" spans="1:13" ht="11.1" customHeight="1" x14ac:dyDescent="0.2">
      <c r="A24" s="422" t="s">
        <v>388</v>
      </c>
      <c r="B24" s="115">
        <v>75055</v>
      </c>
      <c r="C24" s="114">
        <v>42517</v>
      </c>
      <c r="D24" s="114">
        <v>32538</v>
      </c>
      <c r="E24" s="114">
        <v>57364</v>
      </c>
      <c r="F24" s="114">
        <v>16522</v>
      </c>
      <c r="G24" s="114">
        <v>10790</v>
      </c>
      <c r="H24" s="114">
        <v>21776</v>
      </c>
      <c r="I24" s="115">
        <v>21108</v>
      </c>
      <c r="J24" s="114">
        <v>12800</v>
      </c>
      <c r="K24" s="114">
        <v>8308</v>
      </c>
      <c r="L24" s="423">
        <v>7532</v>
      </c>
      <c r="M24" s="424">
        <v>6582</v>
      </c>
    </row>
    <row r="25" spans="1:13" s="110" customFormat="1" ht="11.1" customHeight="1" x14ac:dyDescent="0.2">
      <c r="A25" s="422" t="s">
        <v>389</v>
      </c>
      <c r="B25" s="115">
        <v>74307</v>
      </c>
      <c r="C25" s="114">
        <v>41894</v>
      </c>
      <c r="D25" s="114">
        <v>32413</v>
      </c>
      <c r="E25" s="114">
        <v>56559</v>
      </c>
      <c r="F25" s="114">
        <v>16586</v>
      </c>
      <c r="G25" s="114">
        <v>10398</v>
      </c>
      <c r="H25" s="114">
        <v>21947</v>
      </c>
      <c r="I25" s="115">
        <v>20977</v>
      </c>
      <c r="J25" s="114">
        <v>12726</v>
      </c>
      <c r="K25" s="114">
        <v>8251</v>
      </c>
      <c r="L25" s="423">
        <v>3818</v>
      </c>
      <c r="M25" s="424">
        <v>4591</v>
      </c>
    </row>
    <row r="26" spans="1:13" ht="15" customHeight="1" x14ac:dyDescent="0.2">
      <c r="A26" s="422" t="s">
        <v>393</v>
      </c>
      <c r="B26" s="115">
        <v>74854</v>
      </c>
      <c r="C26" s="114">
        <v>42233</v>
      </c>
      <c r="D26" s="114">
        <v>32621</v>
      </c>
      <c r="E26" s="114">
        <v>56936</v>
      </c>
      <c r="F26" s="114">
        <v>16746</v>
      </c>
      <c r="G26" s="114">
        <v>10192</v>
      </c>
      <c r="H26" s="114">
        <v>22244</v>
      </c>
      <c r="I26" s="115">
        <v>20892</v>
      </c>
      <c r="J26" s="114">
        <v>12617</v>
      </c>
      <c r="K26" s="114">
        <v>8275</v>
      </c>
      <c r="L26" s="423">
        <v>5632</v>
      </c>
      <c r="M26" s="424">
        <v>5132</v>
      </c>
    </row>
    <row r="27" spans="1:13" ht="11.1" customHeight="1" x14ac:dyDescent="0.2">
      <c r="A27" s="422" t="s">
        <v>387</v>
      </c>
      <c r="B27" s="115">
        <v>75366</v>
      </c>
      <c r="C27" s="114">
        <v>42511</v>
      </c>
      <c r="D27" s="114">
        <v>32855</v>
      </c>
      <c r="E27" s="114">
        <v>57223</v>
      </c>
      <c r="F27" s="114">
        <v>16978</v>
      </c>
      <c r="G27" s="114">
        <v>9933</v>
      </c>
      <c r="H27" s="114">
        <v>22664</v>
      </c>
      <c r="I27" s="115">
        <v>21347</v>
      </c>
      <c r="J27" s="114">
        <v>12845</v>
      </c>
      <c r="K27" s="114">
        <v>8502</v>
      </c>
      <c r="L27" s="423">
        <v>4364</v>
      </c>
      <c r="M27" s="424">
        <v>3947</v>
      </c>
    </row>
    <row r="28" spans="1:13" ht="11.1" customHeight="1" x14ac:dyDescent="0.2">
      <c r="A28" s="422" t="s">
        <v>388</v>
      </c>
      <c r="B28" s="115">
        <v>76217</v>
      </c>
      <c r="C28" s="114">
        <v>43024</v>
      </c>
      <c r="D28" s="114">
        <v>33193</v>
      </c>
      <c r="E28" s="114">
        <v>58733</v>
      </c>
      <c r="F28" s="114">
        <v>17163</v>
      </c>
      <c r="G28" s="114">
        <v>10705</v>
      </c>
      <c r="H28" s="114">
        <v>22725</v>
      </c>
      <c r="I28" s="115">
        <v>21538</v>
      </c>
      <c r="J28" s="114">
        <v>12862</v>
      </c>
      <c r="K28" s="114">
        <v>8676</v>
      </c>
      <c r="L28" s="423">
        <v>7448</v>
      </c>
      <c r="M28" s="424">
        <v>6799</v>
      </c>
    </row>
    <row r="29" spans="1:13" s="110" customFormat="1" ht="11.1" customHeight="1" x14ac:dyDescent="0.2">
      <c r="A29" s="422" t="s">
        <v>389</v>
      </c>
      <c r="B29" s="115">
        <v>75707</v>
      </c>
      <c r="C29" s="114">
        <v>42537</v>
      </c>
      <c r="D29" s="114">
        <v>33170</v>
      </c>
      <c r="E29" s="114">
        <v>58443</v>
      </c>
      <c r="F29" s="114">
        <v>17224</v>
      </c>
      <c r="G29" s="114">
        <v>10425</v>
      </c>
      <c r="H29" s="114">
        <v>22840</v>
      </c>
      <c r="I29" s="115">
        <v>21169</v>
      </c>
      <c r="J29" s="114">
        <v>12735</v>
      </c>
      <c r="K29" s="114">
        <v>8434</v>
      </c>
      <c r="L29" s="423">
        <v>4095</v>
      </c>
      <c r="M29" s="424">
        <v>4649</v>
      </c>
    </row>
    <row r="30" spans="1:13" ht="15" customHeight="1" x14ac:dyDescent="0.2">
      <c r="A30" s="422" t="s">
        <v>394</v>
      </c>
      <c r="B30" s="115">
        <v>76431</v>
      </c>
      <c r="C30" s="114">
        <v>42895</v>
      </c>
      <c r="D30" s="114">
        <v>33536</v>
      </c>
      <c r="E30" s="114">
        <v>58794</v>
      </c>
      <c r="F30" s="114">
        <v>17605</v>
      </c>
      <c r="G30" s="114">
        <v>10214</v>
      </c>
      <c r="H30" s="114">
        <v>23233</v>
      </c>
      <c r="I30" s="115">
        <v>20485</v>
      </c>
      <c r="J30" s="114">
        <v>12156</v>
      </c>
      <c r="K30" s="114">
        <v>8329</v>
      </c>
      <c r="L30" s="423">
        <v>5950</v>
      </c>
      <c r="M30" s="424">
        <v>5346</v>
      </c>
    </row>
    <row r="31" spans="1:13" ht="11.1" customHeight="1" x14ac:dyDescent="0.2">
      <c r="A31" s="422" t="s">
        <v>387</v>
      </c>
      <c r="B31" s="115">
        <v>76884</v>
      </c>
      <c r="C31" s="114">
        <v>43323</v>
      </c>
      <c r="D31" s="114">
        <v>33561</v>
      </c>
      <c r="E31" s="114">
        <v>58995</v>
      </c>
      <c r="F31" s="114">
        <v>17861</v>
      </c>
      <c r="G31" s="114">
        <v>10008</v>
      </c>
      <c r="H31" s="114">
        <v>23623</v>
      </c>
      <c r="I31" s="115">
        <v>20949</v>
      </c>
      <c r="J31" s="114">
        <v>12410</v>
      </c>
      <c r="K31" s="114">
        <v>8539</v>
      </c>
      <c r="L31" s="423">
        <v>4667</v>
      </c>
      <c r="M31" s="424">
        <v>4315</v>
      </c>
    </row>
    <row r="32" spans="1:13" ht="11.1" customHeight="1" x14ac:dyDescent="0.2">
      <c r="A32" s="422" t="s">
        <v>388</v>
      </c>
      <c r="B32" s="115">
        <v>78040</v>
      </c>
      <c r="C32" s="114">
        <v>44002</v>
      </c>
      <c r="D32" s="114">
        <v>34038</v>
      </c>
      <c r="E32" s="114">
        <v>59918</v>
      </c>
      <c r="F32" s="114">
        <v>18110</v>
      </c>
      <c r="G32" s="114">
        <v>10765</v>
      </c>
      <c r="H32" s="114">
        <v>23798</v>
      </c>
      <c r="I32" s="115">
        <v>20952</v>
      </c>
      <c r="J32" s="114">
        <v>12186</v>
      </c>
      <c r="K32" s="114">
        <v>8766</v>
      </c>
      <c r="L32" s="423">
        <v>7795</v>
      </c>
      <c r="M32" s="424">
        <v>6795</v>
      </c>
    </row>
    <row r="33" spans="1:13" s="110" customFormat="1" ht="11.1" customHeight="1" x14ac:dyDescent="0.2">
      <c r="A33" s="422" t="s">
        <v>389</v>
      </c>
      <c r="B33" s="115">
        <v>77586</v>
      </c>
      <c r="C33" s="114">
        <v>43554</v>
      </c>
      <c r="D33" s="114">
        <v>34032</v>
      </c>
      <c r="E33" s="114">
        <v>59366</v>
      </c>
      <c r="F33" s="114">
        <v>18212</v>
      </c>
      <c r="G33" s="114">
        <v>10463</v>
      </c>
      <c r="H33" s="114">
        <v>23841</v>
      </c>
      <c r="I33" s="115">
        <v>20932</v>
      </c>
      <c r="J33" s="114">
        <v>12226</v>
      </c>
      <c r="K33" s="114">
        <v>8706</v>
      </c>
      <c r="L33" s="423">
        <v>4437</v>
      </c>
      <c r="M33" s="424">
        <v>4954</v>
      </c>
    </row>
    <row r="34" spans="1:13" ht="15" customHeight="1" x14ac:dyDescent="0.2">
      <c r="A34" s="422" t="s">
        <v>395</v>
      </c>
      <c r="B34" s="115">
        <v>77990</v>
      </c>
      <c r="C34" s="114">
        <v>43839</v>
      </c>
      <c r="D34" s="114">
        <v>34151</v>
      </c>
      <c r="E34" s="114">
        <v>59600</v>
      </c>
      <c r="F34" s="114">
        <v>18387</v>
      </c>
      <c r="G34" s="114">
        <v>10257</v>
      </c>
      <c r="H34" s="114">
        <v>24230</v>
      </c>
      <c r="I34" s="115">
        <v>20687</v>
      </c>
      <c r="J34" s="114">
        <v>12010</v>
      </c>
      <c r="K34" s="114">
        <v>8677</v>
      </c>
      <c r="L34" s="423">
        <v>5687</v>
      </c>
      <c r="M34" s="424">
        <v>5340</v>
      </c>
    </row>
    <row r="35" spans="1:13" ht="11.1" customHeight="1" x14ac:dyDescent="0.2">
      <c r="A35" s="422" t="s">
        <v>387</v>
      </c>
      <c r="B35" s="115">
        <v>78347</v>
      </c>
      <c r="C35" s="114">
        <v>44154</v>
      </c>
      <c r="D35" s="114">
        <v>34193</v>
      </c>
      <c r="E35" s="114">
        <v>59793</v>
      </c>
      <c r="F35" s="114">
        <v>18552</v>
      </c>
      <c r="G35" s="114">
        <v>10059</v>
      </c>
      <c r="H35" s="114">
        <v>24654</v>
      </c>
      <c r="I35" s="115">
        <v>21002</v>
      </c>
      <c r="J35" s="114">
        <v>12127</v>
      </c>
      <c r="K35" s="114">
        <v>8875</v>
      </c>
      <c r="L35" s="423">
        <v>4561</v>
      </c>
      <c r="M35" s="424">
        <v>4257</v>
      </c>
    </row>
    <row r="36" spans="1:13" ht="11.1" customHeight="1" x14ac:dyDescent="0.2">
      <c r="A36" s="422" t="s">
        <v>388</v>
      </c>
      <c r="B36" s="115">
        <v>80098</v>
      </c>
      <c r="C36" s="114">
        <v>45251</v>
      </c>
      <c r="D36" s="114">
        <v>34847</v>
      </c>
      <c r="E36" s="114">
        <v>61274</v>
      </c>
      <c r="F36" s="114">
        <v>18824</v>
      </c>
      <c r="G36" s="114">
        <v>10968</v>
      </c>
      <c r="H36" s="114">
        <v>24882</v>
      </c>
      <c r="I36" s="115">
        <v>21073</v>
      </c>
      <c r="J36" s="114">
        <v>11928</v>
      </c>
      <c r="K36" s="114">
        <v>9145</v>
      </c>
      <c r="L36" s="423">
        <v>7984</v>
      </c>
      <c r="M36" s="424">
        <v>6995</v>
      </c>
    </row>
    <row r="37" spans="1:13" s="110" customFormat="1" ht="11.1" customHeight="1" x14ac:dyDescent="0.2">
      <c r="A37" s="422" t="s">
        <v>389</v>
      </c>
      <c r="B37" s="115">
        <v>79714</v>
      </c>
      <c r="C37" s="114">
        <v>44812</v>
      </c>
      <c r="D37" s="114">
        <v>34902</v>
      </c>
      <c r="E37" s="114">
        <v>60733</v>
      </c>
      <c r="F37" s="114">
        <v>18981</v>
      </c>
      <c r="G37" s="114">
        <v>10681</v>
      </c>
      <c r="H37" s="114">
        <v>24977</v>
      </c>
      <c r="I37" s="115">
        <v>21036</v>
      </c>
      <c r="J37" s="114">
        <v>11959</v>
      </c>
      <c r="K37" s="114">
        <v>9077</v>
      </c>
      <c r="L37" s="423">
        <v>4770</v>
      </c>
      <c r="M37" s="424">
        <v>5141</v>
      </c>
    </row>
    <row r="38" spans="1:13" ht="15" customHeight="1" x14ac:dyDescent="0.2">
      <c r="A38" s="425" t="s">
        <v>396</v>
      </c>
      <c r="B38" s="115">
        <v>80176</v>
      </c>
      <c r="C38" s="114">
        <v>45175</v>
      </c>
      <c r="D38" s="114">
        <v>35001</v>
      </c>
      <c r="E38" s="114">
        <v>61044</v>
      </c>
      <c r="F38" s="114">
        <v>19132</v>
      </c>
      <c r="G38" s="114">
        <v>10394</v>
      </c>
      <c r="H38" s="114">
        <v>25292</v>
      </c>
      <c r="I38" s="115">
        <v>21067</v>
      </c>
      <c r="J38" s="114">
        <v>12003</v>
      </c>
      <c r="K38" s="114">
        <v>9064</v>
      </c>
      <c r="L38" s="423">
        <v>5890</v>
      </c>
      <c r="M38" s="424">
        <v>5443</v>
      </c>
    </row>
    <row r="39" spans="1:13" ht="11.1" customHeight="1" x14ac:dyDescent="0.2">
      <c r="A39" s="422" t="s">
        <v>387</v>
      </c>
      <c r="B39" s="115">
        <v>80928</v>
      </c>
      <c r="C39" s="114">
        <v>45577</v>
      </c>
      <c r="D39" s="114">
        <v>35351</v>
      </c>
      <c r="E39" s="114">
        <v>61463</v>
      </c>
      <c r="F39" s="114">
        <v>19465</v>
      </c>
      <c r="G39" s="114">
        <v>10240</v>
      </c>
      <c r="H39" s="114">
        <v>25777</v>
      </c>
      <c r="I39" s="115">
        <v>21403</v>
      </c>
      <c r="J39" s="114">
        <v>12083</v>
      </c>
      <c r="K39" s="114">
        <v>9320</v>
      </c>
      <c r="L39" s="423">
        <v>6128</v>
      </c>
      <c r="M39" s="424">
        <v>5464</v>
      </c>
    </row>
    <row r="40" spans="1:13" ht="11.1" customHeight="1" x14ac:dyDescent="0.2">
      <c r="A40" s="425" t="s">
        <v>388</v>
      </c>
      <c r="B40" s="115">
        <v>82073</v>
      </c>
      <c r="C40" s="114">
        <v>46209</v>
      </c>
      <c r="D40" s="114">
        <v>35864</v>
      </c>
      <c r="E40" s="114">
        <v>62520</v>
      </c>
      <c r="F40" s="114">
        <v>19553</v>
      </c>
      <c r="G40" s="114">
        <v>11017</v>
      </c>
      <c r="H40" s="114">
        <v>26008</v>
      </c>
      <c r="I40" s="115">
        <v>21477</v>
      </c>
      <c r="J40" s="114">
        <v>11913</v>
      </c>
      <c r="K40" s="114">
        <v>9564</v>
      </c>
      <c r="L40" s="423">
        <v>8343</v>
      </c>
      <c r="M40" s="424">
        <v>7361</v>
      </c>
    </row>
    <row r="41" spans="1:13" s="110" customFormat="1" ht="11.1" customHeight="1" x14ac:dyDescent="0.2">
      <c r="A41" s="422" t="s">
        <v>389</v>
      </c>
      <c r="B41" s="115">
        <v>82086</v>
      </c>
      <c r="C41" s="114">
        <v>46123</v>
      </c>
      <c r="D41" s="114">
        <v>35963</v>
      </c>
      <c r="E41" s="114">
        <v>62390</v>
      </c>
      <c r="F41" s="114">
        <v>19696</v>
      </c>
      <c r="G41" s="114">
        <v>10754</v>
      </c>
      <c r="H41" s="114">
        <v>26238</v>
      </c>
      <c r="I41" s="115">
        <v>21554</v>
      </c>
      <c r="J41" s="114">
        <v>11962</v>
      </c>
      <c r="K41" s="114">
        <v>9592</v>
      </c>
      <c r="L41" s="423">
        <v>5754</v>
      </c>
      <c r="M41" s="424">
        <v>5815</v>
      </c>
    </row>
    <row r="42" spans="1:13" ht="15" customHeight="1" x14ac:dyDescent="0.2">
      <c r="A42" s="422" t="s">
        <v>397</v>
      </c>
      <c r="B42" s="115">
        <v>82791</v>
      </c>
      <c r="C42" s="114">
        <v>46612</v>
      </c>
      <c r="D42" s="114">
        <v>36179</v>
      </c>
      <c r="E42" s="114">
        <v>62993</v>
      </c>
      <c r="F42" s="114">
        <v>19798</v>
      </c>
      <c r="G42" s="114">
        <v>10513</v>
      </c>
      <c r="H42" s="114">
        <v>26662</v>
      </c>
      <c r="I42" s="115">
        <v>21651</v>
      </c>
      <c r="J42" s="114">
        <v>11995</v>
      </c>
      <c r="K42" s="114">
        <v>9656</v>
      </c>
      <c r="L42" s="423">
        <v>6568</v>
      </c>
      <c r="M42" s="424">
        <v>5990</v>
      </c>
    </row>
    <row r="43" spans="1:13" ht="11.1" customHeight="1" x14ac:dyDescent="0.2">
      <c r="A43" s="422" t="s">
        <v>387</v>
      </c>
      <c r="B43" s="115">
        <v>83042</v>
      </c>
      <c r="C43" s="114">
        <v>46781</v>
      </c>
      <c r="D43" s="114">
        <v>36261</v>
      </c>
      <c r="E43" s="114">
        <v>63086</v>
      </c>
      <c r="F43" s="114">
        <v>19956</v>
      </c>
      <c r="G43" s="114">
        <v>10317</v>
      </c>
      <c r="H43" s="114">
        <v>26958</v>
      </c>
      <c r="I43" s="115">
        <v>21991</v>
      </c>
      <c r="J43" s="114">
        <v>12061</v>
      </c>
      <c r="K43" s="114">
        <v>9930</v>
      </c>
      <c r="L43" s="423">
        <v>5610</v>
      </c>
      <c r="M43" s="424">
        <v>5334</v>
      </c>
    </row>
    <row r="44" spans="1:13" ht="11.1" customHeight="1" x14ac:dyDescent="0.2">
      <c r="A44" s="422" t="s">
        <v>388</v>
      </c>
      <c r="B44" s="115">
        <v>84303</v>
      </c>
      <c r="C44" s="114">
        <v>47550</v>
      </c>
      <c r="D44" s="114">
        <v>36753</v>
      </c>
      <c r="E44" s="114">
        <v>64268</v>
      </c>
      <c r="F44" s="114">
        <v>20035</v>
      </c>
      <c r="G44" s="114">
        <v>11160</v>
      </c>
      <c r="H44" s="114">
        <v>27063</v>
      </c>
      <c r="I44" s="115">
        <v>21944</v>
      </c>
      <c r="J44" s="114">
        <v>11813</v>
      </c>
      <c r="K44" s="114">
        <v>10131</v>
      </c>
      <c r="L44" s="423">
        <v>9360</v>
      </c>
      <c r="M44" s="424">
        <v>8275</v>
      </c>
    </row>
    <row r="45" spans="1:13" s="110" customFormat="1" ht="11.1" customHeight="1" x14ac:dyDescent="0.2">
      <c r="A45" s="422" t="s">
        <v>389</v>
      </c>
      <c r="B45" s="115">
        <v>84211</v>
      </c>
      <c r="C45" s="114">
        <v>47463</v>
      </c>
      <c r="D45" s="114">
        <v>36748</v>
      </c>
      <c r="E45" s="114">
        <v>64137</v>
      </c>
      <c r="F45" s="114">
        <v>20074</v>
      </c>
      <c r="G45" s="114">
        <v>11008</v>
      </c>
      <c r="H45" s="114">
        <v>27195</v>
      </c>
      <c r="I45" s="115">
        <v>21888</v>
      </c>
      <c r="J45" s="114">
        <v>11834</v>
      </c>
      <c r="K45" s="114">
        <v>10054</v>
      </c>
      <c r="L45" s="423">
        <v>6512</v>
      </c>
      <c r="M45" s="424">
        <v>6631</v>
      </c>
    </row>
    <row r="46" spans="1:13" ht="15" customHeight="1" x14ac:dyDescent="0.2">
      <c r="A46" s="422" t="s">
        <v>398</v>
      </c>
      <c r="B46" s="115">
        <v>84220</v>
      </c>
      <c r="C46" s="114">
        <v>47561</v>
      </c>
      <c r="D46" s="114">
        <v>36659</v>
      </c>
      <c r="E46" s="114">
        <v>63980</v>
      </c>
      <c r="F46" s="114">
        <v>20240</v>
      </c>
      <c r="G46" s="114">
        <v>10597</v>
      </c>
      <c r="H46" s="114">
        <v>27418</v>
      </c>
      <c r="I46" s="115">
        <v>21964</v>
      </c>
      <c r="J46" s="114">
        <v>11857</v>
      </c>
      <c r="K46" s="114">
        <v>10107</v>
      </c>
      <c r="L46" s="423">
        <v>6336</v>
      </c>
      <c r="M46" s="424">
        <v>6354</v>
      </c>
    </row>
    <row r="47" spans="1:13" ht="11.1" customHeight="1" x14ac:dyDescent="0.2">
      <c r="A47" s="422" t="s">
        <v>387</v>
      </c>
      <c r="B47" s="115">
        <v>84410</v>
      </c>
      <c r="C47" s="114">
        <v>47688</v>
      </c>
      <c r="D47" s="114">
        <v>36722</v>
      </c>
      <c r="E47" s="114">
        <v>63958</v>
      </c>
      <c r="F47" s="114">
        <v>20452</v>
      </c>
      <c r="G47" s="114">
        <v>10388</v>
      </c>
      <c r="H47" s="114">
        <v>27582</v>
      </c>
      <c r="I47" s="115">
        <v>22332</v>
      </c>
      <c r="J47" s="114">
        <v>12036</v>
      </c>
      <c r="K47" s="114">
        <v>10296</v>
      </c>
      <c r="L47" s="423">
        <v>5130</v>
      </c>
      <c r="M47" s="424">
        <v>5043</v>
      </c>
    </row>
    <row r="48" spans="1:13" ht="11.1" customHeight="1" x14ac:dyDescent="0.2">
      <c r="A48" s="422" t="s">
        <v>388</v>
      </c>
      <c r="B48" s="115">
        <v>85606</v>
      </c>
      <c r="C48" s="114">
        <v>48222</v>
      </c>
      <c r="D48" s="114">
        <v>37384</v>
      </c>
      <c r="E48" s="114">
        <v>64720</v>
      </c>
      <c r="F48" s="114">
        <v>20886</v>
      </c>
      <c r="G48" s="114">
        <v>11088</v>
      </c>
      <c r="H48" s="114">
        <v>27806</v>
      </c>
      <c r="I48" s="115">
        <v>22005</v>
      </c>
      <c r="J48" s="114">
        <v>11676</v>
      </c>
      <c r="K48" s="114">
        <v>10329</v>
      </c>
      <c r="L48" s="423">
        <v>8290</v>
      </c>
      <c r="M48" s="424">
        <v>7330</v>
      </c>
    </row>
    <row r="49" spans="1:17" s="110" customFormat="1" ht="11.1" customHeight="1" x14ac:dyDescent="0.2">
      <c r="A49" s="422" t="s">
        <v>389</v>
      </c>
      <c r="B49" s="115">
        <v>85179</v>
      </c>
      <c r="C49" s="114">
        <v>47784</v>
      </c>
      <c r="D49" s="114">
        <v>37395</v>
      </c>
      <c r="E49" s="114">
        <v>64200</v>
      </c>
      <c r="F49" s="114">
        <v>20979</v>
      </c>
      <c r="G49" s="114">
        <v>10856</v>
      </c>
      <c r="H49" s="114">
        <v>27784</v>
      </c>
      <c r="I49" s="115">
        <v>21920</v>
      </c>
      <c r="J49" s="114">
        <v>11700</v>
      </c>
      <c r="K49" s="114">
        <v>10220</v>
      </c>
      <c r="L49" s="423">
        <v>4758</v>
      </c>
      <c r="M49" s="424">
        <v>5274</v>
      </c>
    </row>
    <row r="50" spans="1:17" ht="15" customHeight="1" x14ac:dyDescent="0.2">
      <c r="A50" s="422" t="s">
        <v>399</v>
      </c>
      <c r="B50" s="143">
        <v>85463</v>
      </c>
      <c r="C50" s="144">
        <v>48024</v>
      </c>
      <c r="D50" s="144">
        <v>37439</v>
      </c>
      <c r="E50" s="144">
        <v>64291</v>
      </c>
      <c r="F50" s="144">
        <v>21172</v>
      </c>
      <c r="G50" s="144">
        <v>10633</v>
      </c>
      <c r="H50" s="144">
        <v>27967</v>
      </c>
      <c r="I50" s="143">
        <v>21120</v>
      </c>
      <c r="J50" s="144">
        <v>11232</v>
      </c>
      <c r="K50" s="144">
        <v>9888</v>
      </c>
      <c r="L50" s="426">
        <v>6205</v>
      </c>
      <c r="M50" s="427">
        <v>6084</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1.4758964616480645</v>
      </c>
      <c r="C6" s="480">
        <f>'Tabelle 3.3'!J11</f>
        <v>-3.8426516117282827</v>
      </c>
      <c r="D6" s="481">
        <f t="shared" ref="D6:E9" si="0">IF(OR(AND(B6&gt;=-50,B6&lt;=50),ISNUMBER(B6)=FALSE),B6,"")</f>
        <v>1.4758964616480645</v>
      </c>
      <c r="E6" s="481">
        <f t="shared" si="0"/>
        <v>-3.8426516117282827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0.77822269034374059</v>
      </c>
      <c r="C7" s="480">
        <f>'Tabelle 3.1'!J23</f>
        <v>-2.6975865719528453</v>
      </c>
      <c r="D7" s="481">
        <f t="shared" si="0"/>
        <v>0.77822269034374059</v>
      </c>
      <c r="E7" s="481">
        <f>IF(OR(AND(C7&gt;=-50,C7&lt;=50),ISNUMBER(C7)=FALSE),C7,"")</f>
        <v>-2.6975865719528453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1.4758964616480645</v>
      </c>
      <c r="C14" s="480">
        <f>'Tabelle 3.3'!J11</f>
        <v>-3.8426516117282827</v>
      </c>
      <c r="D14" s="481">
        <f>IF(OR(AND(B14&gt;=-50,B14&lt;=50),ISNUMBER(B14)=FALSE),B14,"")</f>
        <v>1.4758964616480645</v>
      </c>
      <c r="E14" s="481">
        <f>IF(OR(AND(C14&gt;=-50,C14&lt;=50),ISNUMBER(C14)=FALSE),C14,"")</f>
        <v>-3.8426516117282827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0.51813471502590669</v>
      </c>
      <c r="C15" s="480">
        <f>'Tabelle 3.3'!J12</f>
        <v>5.5288461538461542</v>
      </c>
      <c r="D15" s="481">
        <f t="shared" ref="D15:E45" si="3">IF(OR(AND(B15&gt;=-50,B15&lt;=50),ISNUMBER(B15)=FALSE),B15,"")</f>
        <v>0.51813471502590669</v>
      </c>
      <c r="E15" s="481">
        <f t="shared" si="3"/>
        <v>5.5288461538461542</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1.0920436817472698</v>
      </c>
      <c r="C16" s="480">
        <f>'Tabelle 3.3'!J13</f>
        <v>4</v>
      </c>
      <c r="D16" s="481">
        <f t="shared" si="3"/>
        <v>1.0920436817472698</v>
      </c>
      <c r="E16" s="481">
        <f t="shared" si="3"/>
        <v>4</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-0.26416674720530908</v>
      </c>
      <c r="C17" s="480">
        <f>'Tabelle 3.3'!J14</f>
        <v>-6.6229508196721314</v>
      </c>
      <c r="D17" s="481">
        <f t="shared" si="3"/>
        <v>-0.26416674720530908</v>
      </c>
      <c r="E17" s="481">
        <f t="shared" si="3"/>
        <v>-6.6229508196721314</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0.49732211170619739</v>
      </c>
      <c r="C18" s="480">
        <f>'Tabelle 3.3'!J15</f>
        <v>-4.278606965174129</v>
      </c>
      <c r="D18" s="481">
        <f t="shared" si="3"/>
        <v>0.49732211170619739</v>
      </c>
      <c r="E18" s="481">
        <f t="shared" si="3"/>
        <v>-4.278606965174129</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5.8091688047635183E-2</v>
      </c>
      <c r="C19" s="480">
        <f>'Tabelle 3.3'!J16</f>
        <v>-7.9728059332509273</v>
      </c>
      <c r="D19" s="481">
        <f t="shared" si="3"/>
        <v>5.8091688047635183E-2</v>
      </c>
      <c r="E19" s="481">
        <f t="shared" si="3"/>
        <v>-7.9728059332509273</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-2.3273855702094646</v>
      </c>
      <c r="C20" s="480">
        <f>'Tabelle 3.3'!J17</f>
        <v>-7.0257611241217797</v>
      </c>
      <c r="D20" s="481">
        <f t="shared" si="3"/>
        <v>-2.3273855702094646</v>
      </c>
      <c r="E20" s="481">
        <f t="shared" si="3"/>
        <v>-7.0257611241217797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4.0282131661442007</v>
      </c>
      <c r="C21" s="480">
        <f>'Tabelle 3.3'!J18</f>
        <v>0.55197792088316466</v>
      </c>
      <c r="D21" s="481">
        <f t="shared" si="3"/>
        <v>4.0282131661442007</v>
      </c>
      <c r="E21" s="481">
        <f t="shared" si="3"/>
        <v>0.55197792088316466</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2.6027703306523682</v>
      </c>
      <c r="C22" s="480">
        <f>'Tabelle 3.3'!J19</f>
        <v>1.6840171463563993</v>
      </c>
      <c r="D22" s="481">
        <f t="shared" si="3"/>
        <v>2.6027703306523682</v>
      </c>
      <c r="E22" s="481">
        <f t="shared" si="3"/>
        <v>1.6840171463563993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2.3243801652892562</v>
      </c>
      <c r="C23" s="480">
        <f>'Tabelle 3.3'!J20</f>
        <v>-2.266839378238342</v>
      </c>
      <c r="D23" s="481">
        <f t="shared" si="3"/>
        <v>2.3243801652892562</v>
      </c>
      <c r="E23" s="481">
        <f t="shared" si="3"/>
        <v>-2.266839378238342</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2.8683914510686166</v>
      </c>
      <c r="C24" s="480">
        <f>'Tabelle 3.3'!J21</f>
        <v>-9.4495015171218029</v>
      </c>
      <c r="D24" s="481">
        <f t="shared" si="3"/>
        <v>2.8683914510686166</v>
      </c>
      <c r="E24" s="481">
        <f t="shared" si="3"/>
        <v>-9.4495015171218029</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-1.2571428571428571</v>
      </c>
      <c r="C25" s="480">
        <f>'Tabelle 3.3'!J22</f>
        <v>2.635228848821082</v>
      </c>
      <c r="D25" s="481">
        <f t="shared" si="3"/>
        <v>-1.2571428571428571</v>
      </c>
      <c r="E25" s="481">
        <f t="shared" si="3"/>
        <v>2.635228848821082</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2.6933531010625154</v>
      </c>
      <c r="C26" s="480">
        <f>'Tabelle 3.3'!J23</f>
        <v>0.44444444444444442</v>
      </c>
      <c r="D26" s="481">
        <f t="shared" si="3"/>
        <v>2.6933531010625154</v>
      </c>
      <c r="E26" s="481">
        <f t="shared" si="3"/>
        <v>0.44444444444444442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1.9466906259359089</v>
      </c>
      <c r="C27" s="480">
        <f>'Tabelle 3.3'!J24</f>
        <v>-20.920840064620357</v>
      </c>
      <c r="D27" s="481">
        <f t="shared" si="3"/>
        <v>1.9466906259359089</v>
      </c>
      <c r="E27" s="481">
        <f t="shared" si="3"/>
        <v>-20.920840064620357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7.296137339055794</v>
      </c>
      <c r="C28" s="480">
        <f>'Tabelle 3.3'!J25</f>
        <v>0.28169014084507044</v>
      </c>
      <c r="D28" s="481">
        <f t="shared" si="3"/>
        <v>7.296137339055794</v>
      </c>
      <c r="E28" s="481">
        <f t="shared" si="3"/>
        <v>0.28169014084507044</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-4.2709867452135493</v>
      </c>
      <c r="C29" s="480">
        <f>'Tabelle 3.3'!J26</f>
        <v>-5.6</v>
      </c>
      <c r="D29" s="481">
        <f t="shared" si="3"/>
        <v>-4.2709867452135493</v>
      </c>
      <c r="E29" s="481">
        <f t="shared" si="3"/>
        <v>-5.6</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1.9274376417233561</v>
      </c>
      <c r="C30" s="480">
        <f>'Tabelle 3.3'!J27</f>
        <v>1.5015015015015014</v>
      </c>
      <c r="D30" s="481">
        <f t="shared" si="3"/>
        <v>1.9274376417233561</v>
      </c>
      <c r="E30" s="481">
        <f t="shared" si="3"/>
        <v>1.5015015015015014</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0.88357588357588357</v>
      </c>
      <c r="C31" s="480">
        <f>'Tabelle 3.3'!J28</f>
        <v>-8.0229226361031518</v>
      </c>
      <c r="D31" s="481">
        <f t="shared" si="3"/>
        <v>0.88357588357588357</v>
      </c>
      <c r="E31" s="481">
        <f t="shared" si="3"/>
        <v>-8.0229226361031518</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2.6506626656664167</v>
      </c>
      <c r="C32" s="480">
        <f>'Tabelle 3.3'!J29</f>
        <v>0.29702970297029702</v>
      </c>
      <c r="D32" s="481">
        <f t="shared" si="3"/>
        <v>2.6506626656664167</v>
      </c>
      <c r="E32" s="481">
        <f t="shared" si="3"/>
        <v>0.29702970297029702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3.9870689655172415</v>
      </c>
      <c r="C33" s="480">
        <f>'Tabelle 3.3'!J30</f>
        <v>3.2544378698224854</v>
      </c>
      <c r="D33" s="481">
        <f t="shared" si="3"/>
        <v>3.9870689655172415</v>
      </c>
      <c r="E33" s="481">
        <f t="shared" si="3"/>
        <v>3.2544378698224854</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0.84196891191709844</v>
      </c>
      <c r="C34" s="480">
        <f>'Tabelle 3.3'!J31</f>
        <v>0.6132075471698113</v>
      </c>
      <c r="D34" s="481">
        <f t="shared" si="3"/>
        <v>0.84196891191709844</v>
      </c>
      <c r="E34" s="481">
        <f t="shared" si="3"/>
        <v>0.6132075471698113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0.51813471502590669</v>
      </c>
      <c r="C37" s="480">
        <f>'Tabelle 3.3'!J34</f>
        <v>5.5288461538461542</v>
      </c>
      <c r="D37" s="481">
        <f t="shared" si="3"/>
        <v>0.51813471502590669</v>
      </c>
      <c r="E37" s="481">
        <f t="shared" si="3"/>
        <v>5.5288461538461542</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0.48833423765599565</v>
      </c>
      <c r="C38" s="480">
        <f>'Tabelle 3.3'!J35</f>
        <v>-4.4320037322136692</v>
      </c>
      <c r="D38" s="481">
        <f t="shared" si="3"/>
        <v>0.48833423765599565</v>
      </c>
      <c r="E38" s="481">
        <f t="shared" si="3"/>
        <v>-4.4320037322136692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2.3387778717343894</v>
      </c>
      <c r="C39" s="480">
        <f>'Tabelle 3.3'!J36</f>
        <v>-3.9281575898030128</v>
      </c>
      <c r="D39" s="481">
        <f t="shared" si="3"/>
        <v>2.3387778717343894</v>
      </c>
      <c r="E39" s="481">
        <f t="shared" si="3"/>
        <v>-3.9281575898030128</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2.3387778717343894</v>
      </c>
      <c r="C45" s="480">
        <f>'Tabelle 3.3'!J36</f>
        <v>-3.9281575898030128</v>
      </c>
      <c r="D45" s="481">
        <f t="shared" si="3"/>
        <v>2.3387778717343894</v>
      </c>
      <c r="E45" s="481">
        <f t="shared" si="3"/>
        <v>-3.9281575898030128</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74854</v>
      </c>
      <c r="C51" s="487">
        <v>12617</v>
      </c>
      <c r="D51" s="487">
        <v>8275</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75366</v>
      </c>
      <c r="C52" s="487">
        <v>12845</v>
      </c>
      <c r="D52" s="487">
        <v>8502</v>
      </c>
      <c r="E52" s="488">
        <f t="shared" ref="E52:G70" si="11">IF($A$51=37802,IF(COUNTBLANK(B$51:B$70)&gt;0,#N/A,B52/B$51*100),IF(COUNTBLANK(B$51:B$75)&gt;0,#N/A,B52/B$51*100))</f>
        <v>100.68399818312983</v>
      </c>
      <c r="F52" s="488">
        <f t="shared" si="11"/>
        <v>101.80708567805341</v>
      </c>
      <c r="G52" s="488">
        <f t="shared" si="11"/>
        <v>102.74320241691844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76217</v>
      </c>
      <c r="C53" s="487">
        <v>12862</v>
      </c>
      <c r="D53" s="487">
        <v>8676</v>
      </c>
      <c r="E53" s="488">
        <f t="shared" si="11"/>
        <v>101.82087797579287</v>
      </c>
      <c r="F53" s="488">
        <f t="shared" si="11"/>
        <v>101.94182452246969</v>
      </c>
      <c r="G53" s="488">
        <f t="shared" si="11"/>
        <v>104.84592145015105</v>
      </c>
      <c r="H53" s="489">
        <f>IF(ISERROR(L53)=TRUE,IF(MONTH(A53)=MONTH(MAX(A$51:A$75)),A53,""),"")</f>
        <v>41883</v>
      </c>
      <c r="I53" s="488">
        <f t="shared" si="12"/>
        <v>101.82087797579287</v>
      </c>
      <c r="J53" s="488">
        <f t="shared" si="10"/>
        <v>101.94182452246969</v>
      </c>
      <c r="K53" s="488">
        <f t="shared" si="10"/>
        <v>104.84592145015105</v>
      </c>
      <c r="L53" s="488" t="e">
        <f t="shared" si="13"/>
        <v>#N/A</v>
      </c>
    </row>
    <row r="54" spans="1:14" ht="15" customHeight="1" x14ac:dyDescent="0.2">
      <c r="A54" s="490" t="s">
        <v>462</v>
      </c>
      <c r="B54" s="487">
        <v>75707</v>
      </c>
      <c r="C54" s="487">
        <v>12735</v>
      </c>
      <c r="D54" s="487">
        <v>8434</v>
      </c>
      <c r="E54" s="488">
        <f t="shared" si="11"/>
        <v>101.1395516605659</v>
      </c>
      <c r="F54" s="488">
        <f t="shared" si="11"/>
        <v>100.93524609653642</v>
      </c>
      <c r="G54" s="488">
        <f t="shared" si="11"/>
        <v>101.9214501510574</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76431</v>
      </c>
      <c r="C55" s="487">
        <v>12156</v>
      </c>
      <c r="D55" s="487">
        <v>8329</v>
      </c>
      <c r="E55" s="488">
        <f t="shared" si="11"/>
        <v>102.10676784139791</v>
      </c>
      <c r="F55" s="488">
        <f t="shared" si="11"/>
        <v>96.346199572006014</v>
      </c>
      <c r="G55" s="488">
        <f t="shared" si="11"/>
        <v>100.65256797583082</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76884</v>
      </c>
      <c r="C56" s="487">
        <v>12410</v>
      </c>
      <c r="D56" s="487">
        <v>8539</v>
      </c>
      <c r="E56" s="488">
        <f t="shared" si="11"/>
        <v>102.71194592139365</v>
      </c>
      <c r="F56" s="488">
        <f t="shared" si="11"/>
        <v>98.359356423872555</v>
      </c>
      <c r="G56" s="488">
        <f t="shared" si="11"/>
        <v>103.19033232628398</v>
      </c>
      <c r="H56" s="489" t="str">
        <f t="shared" si="14"/>
        <v/>
      </c>
      <c r="I56" s="488" t="str">
        <f t="shared" si="12"/>
        <v/>
      </c>
      <c r="J56" s="488" t="str">
        <f t="shared" si="10"/>
        <v/>
      </c>
      <c r="K56" s="488" t="str">
        <f t="shared" si="10"/>
        <v/>
      </c>
      <c r="L56" s="488" t="e">
        <f t="shared" si="13"/>
        <v>#N/A</v>
      </c>
    </row>
    <row r="57" spans="1:14" ht="15" customHeight="1" x14ac:dyDescent="0.2">
      <c r="A57" s="490">
        <v>42248</v>
      </c>
      <c r="B57" s="487">
        <v>78040</v>
      </c>
      <c r="C57" s="487">
        <v>12186</v>
      </c>
      <c r="D57" s="487">
        <v>8766</v>
      </c>
      <c r="E57" s="488">
        <f t="shared" si="11"/>
        <v>104.25628556924144</v>
      </c>
      <c r="F57" s="488">
        <f t="shared" si="11"/>
        <v>96.583974003328848</v>
      </c>
      <c r="G57" s="488">
        <f t="shared" si="11"/>
        <v>105.93353474320242</v>
      </c>
      <c r="H57" s="489">
        <f t="shared" si="14"/>
        <v>42248</v>
      </c>
      <c r="I57" s="488">
        <f t="shared" si="12"/>
        <v>104.25628556924144</v>
      </c>
      <c r="J57" s="488">
        <f t="shared" si="10"/>
        <v>96.583974003328848</v>
      </c>
      <c r="K57" s="488">
        <f t="shared" si="10"/>
        <v>105.93353474320242</v>
      </c>
      <c r="L57" s="488" t="e">
        <f t="shared" si="13"/>
        <v>#N/A</v>
      </c>
    </row>
    <row r="58" spans="1:14" ht="15" customHeight="1" x14ac:dyDescent="0.2">
      <c r="A58" s="490" t="s">
        <v>465</v>
      </c>
      <c r="B58" s="487">
        <v>77586</v>
      </c>
      <c r="C58" s="487">
        <v>12226</v>
      </c>
      <c r="D58" s="487">
        <v>8706</v>
      </c>
      <c r="E58" s="488">
        <f t="shared" si="11"/>
        <v>103.64977155529431</v>
      </c>
      <c r="F58" s="488">
        <f t="shared" si="11"/>
        <v>96.901006578425935</v>
      </c>
      <c r="G58" s="488">
        <f t="shared" si="11"/>
        <v>105.2084592145015</v>
      </c>
      <c r="H58" s="489" t="str">
        <f t="shared" si="14"/>
        <v/>
      </c>
      <c r="I58" s="488" t="str">
        <f t="shared" si="12"/>
        <v/>
      </c>
      <c r="J58" s="488" t="str">
        <f t="shared" si="10"/>
        <v/>
      </c>
      <c r="K58" s="488" t="str">
        <f t="shared" si="10"/>
        <v/>
      </c>
      <c r="L58" s="488" t="e">
        <f t="shared" si="13"/>
        <v>#N/A</v>
      </c>
    </row>
    <row r="59" spans="1:14" ht="15" customHeight="1" x14ac:dyDescent="0.2">
      <c r="A59" s="490" t="s">
        <v>466</v>
      </c>
      <c r="B59" s="487">
        <v>77990</v>
      </c>
      <c r="C59" s="487">
        <v>12010</v>
      </c>
      <c r="D59" s="487">
        <v>8677</v>
      </c>
      <c r="E59" s="488">
        <f t="shared" si="11"/>
        <v>104.18948887167019</v>
      </c>
      <c r="F59" s="488">
        <f t="shared" si="11"/>
        <v>95.189030672901637</v>
      </c>
      <c r="G59" s="488">
        <f t="shared" si="11"/>
        <v>104.85800604229607</v>
      </c>
      <c r="H59" s="489" t="str">
        <f t="shared" si="14"/>
        <v/>
      </c>
      <c r="I59" s="488" t="str">
        <f t="shared" si="12"/>
        <v/>
      </c>
      <c r="J59" s="488" t="str">
        <f t="shared" si="10"/>
        <v/>
      </c>
      <c r="K59" s="488" t="str">
        <f t="shared" si="10"/>
        <v/>
      </c>
      <c r="L59" s="488" t="e">
        <f t="shared" si="13"/>
        <v>#N/A</v>
      </c>
    </row>
    <row r="60" spans="1:14" ht="15" customHeight="1" x14ac:dyDescent="0.2">
      <c r="A60" s="490" t="s">
        <v>467</v>
      </c>
      <c r="B60" s="487">
        <v>78347</v>
      </c>
      <c r="C60" s="487">
        <v>12127</v>
      </c>
      <c r="D60" s="487">
        <v>8875</v>
      </c>
      <c r="E60" s="488">
        <f t="shared" si="11"/>
        <v>104.66641729232906</v>
      </c>
      <c r="F60" s="488">
        <f t="shared" si="11"/>
        <v>96.116350955060639</v>
      </c>
      <c r="G60" s="488">
        <f t="shared" si="11"/>
        <v>107.25075528700907</v>
      </c>
      <c r="H60" s="489" t="str">
        <f t="shared" si="14"/>
        <v/>
      </c>
      <c r="I60" s="488" t="str">
        <f t="shared" si="12"/>
        <v/>
      </c>
      <c r="J60" s="488" t="str">
        <f t="shared" si="10"/>
        <v/>
      </c>
      <c r="K60" s="488" t="str">
        <f t="shared" si="10"/>
        <v/>
      </c>
      <c r="L60" s="488" t="e">
        <f t="shared" si="13"/>
        <v>#N/A</v>
      </c>
    </row>
    <row r="61" spans="1:14" ht="15" customHeight="1" x14ac:dyDescent="0.2">
      <c r="A61" s="490">
        <v>42614</v>
      </c>
      <c r="B61" s="487">
        <v>80098</v>
      </c>
      <c r="C61" s="487">
        <v>11928</v>
      </c>
      <c r="D61" s="487">
        <v>9145</v>
      </c>
      <c r="E61" s="488">
        <f t="shared" si="11"/>
        <v>107.00563764127502</v>
      </c>
      <c r="F61" s="488">
        <f t="shared" si="11"/>
        <v>94.539113893952603</v>
      </c>
      <c r="G61" s="488">
        <f t="shared" si="11"/>
        <v>110.51359516616314</v>
      </c>
      <c r="H61" s="489">
        <f t="shared" si="14"/>
        <v>42614</v>
      </c>
      <c r="I61" s="488">
        <f t="shared" si="12"/>
        <v>107.00563764127502</v>
      </c>
      <c r="J61" s="488">
        <f t="shared" si="10"/>
        <v>94.539113893952603</v>
      </c>
      <c r="K61" s="488">
        <f t="shared" si="10"/>
        <v>110.51359516616314</v>
      </c>
      <c r="L61" s="488" t="e">
        <f t="shared" si="13"/>
        <v>#N/A</v>
      </c>
    </row>
    <row r="62" spans="1:14" ht="15" customHeight="1" x14ac:dyDescent="0.2">
      <c r="A62" s="490" t="s">
        <v>468</v>
      </c>
      <c r="B62" s="487">
        <v>79714</v>
      </c>
      <c r="C62" s="487">
        <v>11959</v>
      </c>
      <c r="D62" s="487">
        <v>9077</v>
      </c>
      <c r="E62" s="488">
        <f t="shared" si="11"/>
        <v>106.49263900392765</v>
      </c>
      <c r="F62" s="488">
        <f t="shared" si="11"/>
        <v>94.784814139652852</v>
      </c>
      <c r="G62" s="488">
        <f t="shared" si="11"/>
        <v>109.69184290030212</v>
      </c>
      <c r="H62" s="489" t="str">
        <f t="shared" si="14"/>
        <v/>
      </c>
      <c r="I62" s="488" t="str">
        <f t="shared" si="12"/>
        <v/>
      </c>
      <c r="J62" s="488" t="str">
        <f t="shared" si="10"/>
        <v/>
      </c>
      <c r="K62" s="488" t="str">
        <f t="shared" si="10"/>
        <v/>
      </c>
      <c r="L62" s="488" t="e">
        <f t="shared" si="13"/>
        <v>#N/A</v>
      </c>
    </row>
    <row r="63" spans="1:14" ht="15" customHeight="1" x14ac:dyDescent="0.2">
      <c r="A63" s="490" t="s">
        <v>469</v>
      </c>
      <c r="B63" s="487">
        <v>80176</v>
      </c>
      <c r="C63" s="487">
        <v>12003</v>
      </c>
      <c r="D63" s="487">
        <v>9064</v>
      </c>
      <c r="E63" s="488">
        <f t="shared" si="11"/>
        <v>107.1098404894862</v>
      </c>
      <c r="F63" s="488">
        <f t="shared" si="11"/>
        <v>95.133549972259644</v>
      </c>
      <c r="G63" s="488">
        <f t="shared" si="11"/>
        <v>109.53474320241692</v>
      </c>
      <c r="H63" s="489" t="str">
        <f t="shared" si="14"/>
        <v/>
      </c>
      <c r="I63" s="488" t="str">
        <f t="shared" si="12"/>
        <v/>
      </c>
      <c r="J63" s="488" t="str">
        <f t="shared" si="10"/>
        <v/>
      </c>
      <c r="K63" s="488" t="str">
        <f t="shared" si="10"/>
        <v/>
      </c>
      <c r="L63" s="488" t="e">
        <f t="shared" si="13"/>
        <v>#N/A</v>
      </c>
    </row>
    <row r="64" spans="1:14" ht="15" customHeight="1" x14ac:dyDescent="0.2">
      <c r="A64" s="490" t="s">
        <v>470</v>
      </c>
      <c r="B64" s="487">
        <v>80928</v>
      </c>
      <c r="C64" s="487">
        <v>12083</v>
      </c>
      <c r="D64" s="487">
        <v>9320</v>
      </c>
      <c r="E64" s="488">
        <f t="shared" si="11"/>
        <v>108.11446282095814</v>
      </c>
      <c r="F64" s="488">
        <f t="shared" si="11"/>
        <v>95.767615122453833</v>
      </c>
      <c r="G64" s="488">
        <f t="shared" si="11"/>
        <v>112.62839879154079</v>
      </c>
      <c r="H64" s="489" t="str">
        <f t="shared" si="14"/>
        <v/>
      </c>
      <c r="I64" s="488" t="str">
        <f t="shared" si="12"/>
        <v/>
      </c>
      <c r="J64" s="488" t="str">
        <f t="shared" si="10"/>
        <v/>
      </c>
      <c r="K64" s="488" t="str">
        <f t="shared" si="10"/>
        <v/>
      </c>
      <c r="L64" s="488" t="e">
        <f t="shared" si="13"/>
        <v>#N/A</v>
      </c>
    </row>
    <row r="65" spans="1:12" ht="15" customHeight="1" x14ac:dyDescent="0.2">
      <c r="A65" s="490">
        <v>42979</v>
      </c>
      <c r="B65" s="487">
        <v>82073</v>
      </c>
      <c r="C65" s="487">
        <v>11913</v>
      </c>
      <c r="D65" s="487">
        <v>9564</v>
      </c>
      <c r="E65" s="488">
        <f t="shared" si="11"/>
        <v>109.64410719534025</v>
      </c>
      <c r="F65" s="488">
        <f t="shared" si="11"/>
        <v>94.420226678291201</v>
      </c>
      <c r="G65" s="488">
        <f t="shared" si="11"/>
        <v>115.57703927492446</v>
      </c>
      <c r="H65" s="489">
        <f t="shared" si="14"/>
        <v>42979</v>
      </c>
      <c r="I65" s="488">
        <f t="shared" si="12"/>
        <v>109.64410719534025</v>
      </c>
      <c r="J65" s="488">
        <f t="shared" si="10"/>
        <v>94.420226678291201</v>
      </c>
      <c r="K65" s="488">
        <f t="shared" si="10"/>
        <v>115.57703927492446</v>
      </c>
      <c r="L65" s="488" t="e">
        <f t="shared" si="13"/>
        <v>#N/A</v>
      </c>
    </row>
    <row r="66" spans="1:12" ht="15" customHeight="1" x14ac:dyDescent="0.2">
      <c r="A66" s="490" t="s">
        <v>471</v>
      </c>
      <c r="B66" s="487">
        <v>82086</v>
      </c>
      <c r="C66" s="487">
        <v>11962</v>
      </c>
      <c r="D66" s="487">
        <v>9592</v>
      </c>
      <c r="E66" s="488">
        <f t="shared" si="11"/>
        <v>109.66147433670879</v>
      </c>
      <c r="F66" s="488">
        <f t="shared" si="11"/>
        <v>94.808591582785127</v>
      </c>
      <c r="G66" s="488">
        <f t="shared" si="11"/>
        <v>115.91540785498489</v>
      </c>
      <c r="H66" s="489" t="str">
        <f t="shared" si="14"/>
        <v/>
      </c>
      <c r="I66" s="488" t="str">
        <f t="shared" si="12"/>
        <v/>
      </c>
      <c r="J66" s="488" t="str">
        <f t="shared" si="10"/>
        <v/>
      </c>
      <c r="K66" s="488" t="str">
        <f t="shared" si="10"/>
        <v/>
      </c>
      <c r="L66" s="488" t="e">
        <f t="shared" si="13"/>
        <v>#N/A</v>
      </c>
    </row>
    <row r="67" spans="1:12" ht="15" customHeight="1" x14ac:dyDescent="0.2">
      <c r="A67" s="490" t="s">
        <v>472</v>
      </c>
      <c r="B67" s="487">
        <v>82791</v>
      </c>
      <c r="C67" s="487">
        <v>11995</v>
      </c>
      <c r="D67" s="487">
        <v>9656</v>
      </c>
      <c r="E67" s="488">
        <f t="shared" si="11"/>
        <v>110.60330777246372</v>
      </c>
      <c r="F67" s="488">
        <f t="shared" si="11"/>
        <v>95.070143457240235</v>
      </c>
      <c r="G67" s="488">
        <f t="shared" si="11"/>
        <v>116.68882175226587</v>
      </c>
      <c r="H67" s="489" t="str">
        <f t="shared" si="14"/>
        <v/>
      </c>
      <c r="I67" s="488" t="str">
        <f t="shared" si="12"/>
        <v/>
      </c>
      <c r="J67" s="488" t="str">
        <f t="shared" si="12"/>
        <v/>
      </c>
      <c r="K67" s="488" t="str">
        <f t="shared" si="12"/>
        <v/>
      </c>
      <c r="L67" s="488" t="e">
        <f t="shared" si="13"/>
        <v>#N/A</v>
      </c>
    </row>
    <row r="68" spans="1:12" ht="15" customHeight="1" x14ac:dyDescent="0.2">
      <c r="A68" s="490" t="s">
        <v>473</v>
      </c>
      <c r="B68" s="487">
        <v>83042</v>
      </c>
      <c r="C68" s="487">
        <v>12061</v>
      </c>
      <c r="D68" s="487">
        <v>9930</v>
      </c>
      <c r="E68" s="488">
        <f t="shared" si="11"/>
        <v>110.93862719427152</v>
      </c>
      <c r="F68" s="488">
        <f t="shared" si="11"/>
        <v>95.593247206150437</v>
      </c>
      <c r="G68" s="488">
        <f t="shared" si="11"/>
        <v>120</v>
      </c>
      <c r="H68" s="489" t="str">
        <f t="shared" si="14"/>
        <v/>
      </c>
      <c r="I68" s="488" t="str">
        <f t="shared" si="12"/>
        <v/>
      </c>
      <c r="J68" s="488" t="str">
        <f t="shared" si="12"/>
        <v/>
      </c>
      <c r="K68" s="488" t="str">
        <f t="shared" si="12"/>
        <v/>
      </c>
      <c r="L68" s="488" t="e">
        <f t="shared" si="13"/>
        <v>#N/A</v>
      </c>
    </row>
    <row r="69" spans="1:12" ht="15" customHeight="1" x14ac:dyDescent="0.2">
      <c r="A69" s="490">
        <v>43344</v>
      </c>
      <c r="B69" s="487">
        <v>84303</v>
      </c>
      <c r="C69" s="487">
        <v>11813</v>
      </c>
      <c r="D69" s="487">
        <v>10131</v>
      </c>
      <c r="E69" s="488">
        <f t="shared" si="11"/>
        <v>112.62323990701898</v>
      </c>
      <c r="F69" s="488">
        <f t="shared" si="11"/>
        <v>93.62764524054846</v>
      </c>
      <c r="G69" s="488">
        <f t="shared" si="11"/>
        <v>122.42900302114803</v>
      </c>
      <c r="H69" s="489">
        <f t="shared" si="14"/>
        <v>43344</v>
      </c>
      <c r="I69" s="488">
        <f t="shared" si="12"/>
        <v>112.62323990701898</v>
      </c>
      <c r="J69" s="488">
        <f t="shared" si="12"/>
        <v>93.62764524054846</v>
      </c>
      <c r="K69" s="488">
        <f t="shared" si="12"/>
        <v>122.42900302114803</v>
      </c>
      <c r="L69" s="488" t="e">
        <f t="shared" si="13"/>
        <v>#N/A</v>
      </c>
    </row>
    <row r="70" spans="1:12" ht="15" customHeight="1" x14ac:dyDescent="0.2">
      <c r="A70" s="490" t="s">
        <v>474</v>
      </c>
      <c r="B70" s="487">
        <v>84211</v>
      </c>
      <c r="C70" s="487">
        <v>11834</v>
      </c>
      <c r="D70" s="487">
        <v>10054</v>
      </c>
      <c r="E70" s="488">
        <f t="shared" si="11"/>
        <v>112.50033398348786</v>
      </c>
      <c r="F70" s="488">
        <f t="shared" si="11"/>
        <v>93.794087342474441</v>
      </c>
      <c r="G70" s="488">
        <f t="shared" si="11"/>
        <v>121.49848942598187</v>
      </c>
      <c r="H70" s="489" t="str">
        <f t="shared" si="14"/>
        <v/>
      </c>
      <c r="I70" s="488" t="str">
        <f t="shared" si="12"/>
        <v/>
      </c>
      <c r="J70" s="488" t="str">
        <f t="shared" si="12"/>
        <v/>
      </c>
      <c r="K70" s="488" t="str">
        <f t="shared" si="12"/>
        <v/>
      </c>
      <c r="L70" s="488" t="e">
        <f t="shared" si="13"/>
        <v>#N/A</v>
      </c>
    </row>
    <row r="71" spans="1:12" ht="15" customHeight="1" x14ac:dyDescent="0.2">
      <c r="A71" s="490" t="s">
        <v>475</v>
      </c>
      <c r="B71" s="487">
        <v>84220</v>
      </c>
      <c r="C71" s="487">
        <v>11857</v>
      </c>
      <c r="D71" s="487">
        <v>10107</v>
      </c>
      <c r="E71" s="491">
        <f t="shared" ref="E71:G75" si="15">IF($A$51=37802,IF(COUNTBLANK(B$51:B$70)&gt;0,#N/A,IF(ISBLANK(B71)=FALSE,B71/B$51*100,#N/A)),IF(COUNTBLANK(B$51:B$75)&gt;0,#N/A,B71/B$51*100))</f>
        <v>112.51235738905068</v>
      </c>
      <c r="F71" s="491">
        <f t="shared" si="15"/>
        <v>93.976381073155267</v>
      </c>
      <c r="G71" s="491">
        <f t="shared" si="15"/>
        <v>122.13897280966768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84410</v>
      </c>
      <c r="C72" s="487">
        <v>12036</v>
      </c>
      <c r="D72" s="487">
        <v>10296</v>
      </c>
      <c r="E72" s="491">
        <f t="shared" si="15"/>
        <v>112.76618483982152</v>
      </c>
      <c r="F72" s="491">
        <f t="shared" si="15"/>
        <v>95.395101846714752</v>
      </c>
      <c r="G72" s="491">
        <f t="shared" si="15"/>
        <v>124.42296072507553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85606</v>
      </c>
      <c r="C73" s="487">
        <v>11676</v>
      </c>
      <c r="D73" s="487">
        <v>10329</v>
      </c>
      <c r="E73" s="491">
        <f t="shared" si="15"/>
        <v>114.36396184572635</v>
      </c>
      <c r="F73" s="491">
        <f t="shared" si="15"/>
        <v>92.541808670840936</v>
      </c>
      <c r="G73" s="491">
        <f t="shared" si="15"/>
        <v>124.82175226586104</v>
      </c>
      <c r="H73" s="492">
        <f>IF(A$51=37802,IF(ISERROR(L73)=TRUE,IF(ISBLANK(A73)=FALSE,IF(MONTH(A73)=MONTH(MAX(A$51:A$75)),A73,""),""),""),IF(ISERROR(L73)=TRUE,IF(MONTH(A73)=MONTH(MAX(A$51:A$75)),A73,""),""))</f>
        <v>43709</v>
      </c>
      <c r="I73" s="488">
        <f t="shared" si="12"/>
        <v>114.36396184572635</v>
      </c>
      <c r="J73" s="488">
        <f t="shared" si="12"/>
        <v>92.541808670840936</v>
      </c>
      <c r="K73" s="488">
        <f t="shared" si="12"/>
        <v>124.82175226586104</v>
      </c>
      <c r="L73" s="488" t="e">
        <f t="shared" si="13"/>
        <v>#N/A</v>
      </c>
    </row>
    <row r="74" spans="1:12" ht="15" customHeight="1" x14ac:dyDescent="0.2">
      <c r="A74" s="490" t="s">
        <v>477</v>
      </c>
      <c r="B74" s="487">
        <v>85179</v>
      </c>
      <c r="C74" s="487">
        <v>11700</v>
      </c>
      <c r="D74" s="487">
        <v>10220</v>
      </c>
      <c r="E74" s="491">
        <f t="shared" si="15"/>
        <v>113.79351804846769</v>
      </c>
      <c r="F74" s="491">
        <f t="shared" si="15"/>
        <v>92.732028215899192</v>
      </c>
      <c r="G74" s="491">
        <f t="shared" si="15"/>
        <v>123.50453172205438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85463</v>
      </c>
      <c r="C75" s="493">
        <v>11232</v>
      </c>
      <c r="D75" s="493">
        <v>9888</v>
      </c>
      <c r="E75" s="491">
        <f t="shared" si="15"/>
        <v>114.1729232906725</v>
      </c>
      <c r="F75" s="491">
        <f t="shared" si="15"/>
        <v>89.022747087263227</v>
      </c>
      <c r="G75" s="491">
        <f t="shared" si="15"/>
        <v>119.49244712990937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114.36396184572635</v>
      </c>
      <c r="J77" s="488">
        <f>IF(J75&lt;&gt;"",J75,IF(J74&lt;&gt;"",J74,IF(J73&lt;&gt;"",J73,IF(J72&lt;&gt;"",J72,IF(J71&lt;&gt;"",J71,IF(J70&lt;&gt;"",J70,""))))))</f>
        <v>92.541808670840936</v>
      </c>
      <c r="K77" s="488">
        <f>IF(K75&lt;&gt;"",K75,IF(K74&lt;&gt;"",K74,IF(K73&lt;&gt;"",K73,IF(K72&lt;&gt;"",K72,IF(K71&lt;&gt;"",K71,IF(K70&lt;&gt;"",K70,""))))))</f>
        <v>124.82175226586104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+14,4%</v>
      </c>
      <c r="J79" s="488" t="str">
        <f>"GeB - ausschließlich: "&amp;IF(J77&gt;100,"+","")&amp;TEXT(J77-100,"0,0")&amp;"%"</f>
        <v>GeB - ausschließlich: -7,5%</v>
      </c>
      <c r="K79" s="488" t="str">
        <f>"GeB - im Nebenjob: "&amp;IF(K77&gt;100,"+","")&amp;TEXT(K77-100,"0,0")&amp;"%"</f>
        <v>GeB - im Nebenjob: +24,8%</v>
      </c>
    </row>
    <row r="81" spans="9:9" ht="15" customHeight="1" x14ac:dyDescent="0.2">
      <c r="I81" s="488" t="str">
        <f>IF(ISERROR(HLOOKUP(1,I$78:K$79,2,FALSE)),"",HLOOKUP(1,I$78:K$79,2,FALSE))</f>
        <v>GeB - im Nebenjob: +24,8%</v>
      </c>
    </row>
    <row r="82" spans="9:9" ht="15" customHeight="1" x14ac:dyDescent="0.2">
      <c r="I82" s="488" t="str">
        <f>IF(ISERROR(HLOOKUP(2,I$78:K$79,2,FALSE)),"",HLOOKUP(2,I$78:K$79,2,FALSE))</f>
        <v>SvB: +14,4%</v>
      </c>
    </row>
    <row r="83" spans="9:9" ht="15" customHeight="1" x14ac:dyDescent="0.2">
      <c r="I83" s="488" t="str">
        <f>IF(ISERROR(HLOOKUP(3,I$78:K$79,2,FALSE)),"",HLOOKUP(3,I$78:K$79,2,FALSE))</f>
        <v>GeB - ausschließlich: -7,5%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85463</v>
      </c>
      <c r="E12" s="114">
        <v>85179</v>
      </c>
      <c r="F12" s="114">
        <v>85606</v>
      </c>
      <c r="G12" s="114">
        <v>84410</v>
      </c>
      <c r="H12" s="114">
        <v>84220</v>
      </c>
      <c r="I12" s="115">
        <v>1243</v>
      </c>
      <c r="J12" s="116">
        <v>1.4758964616480645</v>
      </c>
      <c r="N12" s="117"/>
    </row>
    <row r="13" spans="1:15" s="110" customFormat="1" ht="13.5" customHeight="1" x14ac:dyDescent="0.2">
      <c r="A13" s="118" t="s">
        <v>105</v>
      </c>
      <c r="B13" s="119" t="s">
        <v>106</v>
      </c>
      <c r="C13" s="113">
        <v>56.192738378011541</v>
      </c>
      <c r="D13" s="114">
        <v>48024</v>
      </c>
      <c r="E13" s="114">
        <v>47784</v>
      </c>
      <c r="F13" s="114">
        <v>48222</v>
      </c>
      <c r="G13" s="114">
        <v>47688</v>
      </c>
      <c r="H13" s="114">
        <v>47561</v>
      </c>
      <c r="I13" s="115">
        <v>463</v>
      </c>
      <c r="J13" s="116">
        <v>0.97348668026324092</v>
      </c>
    </row>
    <row r="14" spans="1:15" s="110" customFormat="1" ht="13.5" customHeight="1" x14ac:dyDescent="0.2">
      <c r="A14" s="120"/>
      <c r="B14" s="119" t="s">
        <v>107</v>
      </c>
      <c r="C14" s="113">
        <v>43.807261621988459</v>
      </c>
      <c r="D14" s="114">
        <v>37439</v>
      </c>
      <c r="E14" s="114">
        <v>37395</v>
      </c>
      <c r="F14" s="114">
        <v>37384</v>
      </c>
      <c r="G14" s="114">
        <v>36722</v>
      </c>
      <c r="H14" s="114">
        <v>36659</v>
      </c>
      <c r="I14" s="115">
        <v>780</v>
      </c>
      <c r="J14" s="116">
        <v>2.1277176136828611</v>
      </c>
    </row>
    <row r="15" spans="1:15" s="110" customFormat="1" ht="13.5" customHeight="1" x14ac:dyDescent="0.2">
      <c r="A15" s="118" t="s">
        <v>105</v>
      </c>
      <c r="B15" s="121" t="s">
        <v>108</v>
      </c>
      <c r="C15" s="113">
        <v>12.441641412073061</v>
      </c>
      <c r="D15" s="114">
        <v>10633</v>
      </c>
      <c r="E15" s="114">
        <v>10856</v>
      </c>
      <c r="F15" s="114">
        <v>11088</v>
      </c>
      <c r="G15" s="114">
        <v>10388</v>
      </c>
      <c r="H15" s="114">
        <v>10597</v>
      </c>
      <c r="I15" s="115">
        <v>36</v>
      </c>
      <c r="J15" s="116">
        <v>0.33971878833632158</v>
      </c>
    </row>
    <row r="16" spans="1:15" s="110" customFormat="1" ht="13.5" customHeight="1" x14ac:dyDescent="0.2">
      <c r="A16" s="118"/>
      <c r="B16" s="121" t="s">
        <v>109</v>
      </c>
      <c r="C16" s="113">
        <v>66.562138001240299</v>
      </c>
      <c r="D16" s="114">
        <v>56886</v>
      </c>
      <c r="E16" s="114">
        <v>56557</v>
      </c>
      <c r="F16" s="114">
        <v>56908</v>
      </c>
      <c r="G16" s="114">
        <v>56656</v>
      </c>
      <c r="H16" s="114">
        <v>56566</v>
      </c>
      <c r="I16" s="115">
        <v>320</v>
      </c>
      <c r="J16" s="116">
        <v>0.56571085104126151</v>
      </c>
    </row>
    <row r="17" spans="1:10" s="110" customFormat="1" ht="13.5" customHeight="1" x14ac:dyDescent="0.2">
      <c r="A17" s="118"/>
      <c r="B17" s="121" t="s">
        <v>110</v>
      </c>
      <c r="C17" s="113">
        <v>19.863566689678574</v>
      </c>
      <c r="D17" s="114">
        <v>16976</v>
      </c>
      <c r="E17" s="114">
        <v>16799</v>
      </c>
      <c r="F17" s="114">
        <v>16659</v>
      </c>
      <c r="G17" s="114">
        <v>16464</v>
      </c>
      <c r="H17" s="114">
        <v>16241</v>
      </c>
      <c r="I17" s="115">
        <v>735</v>
      </c>
      <c r="J17" s="116">
        <v>4.5255834000369433</v>
      </c>
    </row>
    <row r="18" spans="1:10" s="110" customFormat="1" ht="13.5" customHeight="1" x14ac:dyDescent="0.2">
      <c r="A18" s="120"/>
      <c r="B18" s="121" t="s">
        <v>111</v>
      </c>
      <c r="C18" s="113">
        <v>1.132653897008062</v>
      </c>
      <c r="D18" s="114">
        <v>968</v>
      </c>
      <c r="E18" s="114">
        <v>967</v>
      </c>
      <c r="F18" s="114">
        <v>951</v>
      </c>
      <c r="G18" s="114">
        <v>902</v>
      </c>
      <c r="H18" s="114">
        <v>816</v>
      </c>
      <c r="I18" s="115">
        <v>152</v>
      </c>
      <c r="J18" s="116">
        <v>18.627450980392158</v>
      </c>
    </row>
    <row r="19" spans="1:10" s="110" customFormat="1" ht="13.5" customHeight="1" x14ac:dyDescent="0.2">
      <c r="A19" s="120"/>
      <c r="B19" s="121" t="s">
        <v>112</v>
      </c>
      <c r="C19" s="113">
        <v>0.30656541427284323</v>
      </c>
      <c r="D19" s="114">
        <v>262</v>
      </c>
      <c r="E19" s="114">
        <v>274</v>
      </c>
      <c r="F19" s="114">
        <v>282</v>
      </c>
      <c r="G19" s="114">
        <v>248</v>
      </c>
      <c r="H19" s="114">
        <v>200</v>
      </c>
      <c r="I19" s="115">
        <v>62</v>
      </c>
      <c r="J19" s="116">
        <v>31</v>
      </c>
    </row>
    <row r="20" spans="1:10" s="110" customFormat="1" ht="13.5" customHeight="1" x14ac:dyDescent="0.2">
      <c r="A20" s="118" t="s">
        <v>113</v>
      </c>
      <c r="B20" s="122" t="s">
        <v>114</v>
      </c>
      <c r="C20" s="113">
        <v>75.226706293951764</v>
      </c>
      <c r="D20" s="114">
        <v>64291</v>
      </c>
      <c r="E20" s="114">
        <v>64200</v>
      </c>
      <c r="F20" s="114">
        <v>64720</v>
      </c>
      <c r="G20" s="114">
        <v>63958</v>
      </c>
      <c r="H20" s="114">
        <v>63980</v>
      </c>
      <c r="I20" s="115">
        <v>311</v>
      </c>
      <c r="J20" s="116">
        <v>0.48608940293841824</v>
      </c>
    </row>
    <row r="21" spans="1:10" s="110" customFormat="1" ht="13.5" customHeight="1" x14ac:dyDescent="0.2">
      <c r="A21" s="120"/>
      <c r="B21" s="122" t="s">
        <v>115</v>
      </c>
      <c r="C21" s="113">
        <v>24.773293706048232</v>
      </c>
      <c r="D21" s="114">
        <v>21172</v>
      </c>
      <c r="E21" s="114">
        <v>20979</v>
      </c>
      <c r="F21" s="114">
        <v>20886</v>
      </c>
      <c r="G21" s="114">
        <v>20452</v>
      </c>
      <c r="H21" s="114">
        <v>20240</v>
      </c>
      <c r="I21" s="115">
        <v>932</v>
      </c>
      <c r="J21" s="116">
        <v>4.6047430830039522</v>
      </c>
    </row>
    <row r="22" spans="1:10" s="110" customFormat="1" ht="13.5" customHeight="1" x14ac:dyDescent="0.2">
      <c r="A22" s="118" t="s">
        <v>113</v>
      </c>
      <c r="B22" s="122" t="s">
        <v>116</v>
      </c>
      <c r="C22" s="113">
        <v>86.231468588746012</v>
      </c>
      <c r="D22" s="114">
        <v>73696</v>
      </c>
      <c r="E22" s="114">
        <v>73789</v>
      </c>
      <c r="F22" s="114">
        <v>74159</v>
      </c>
      <c r="G22" s="114">
        <v>73199</v>
      </c>
      <c r="H22" s="114">
        <v>73116</v>
      </c>
      <c r="I22" s="115">
        <v>580</v>
      </c>
      <c r="J22" s="116">
        <v>0.79326002516549043</v>
      </c>
    </row>
    <row r="23" spans="1:10" s="110" customFormat="1" ht="13.5" customHeight="1" x14ac:dyDescent="0.2">
      <c r="A23" s="123"/>
      <c r="B23" s="124" t="s">
        <v>117</v>
      </c>
      <c r="C23" s="125">
        <v>13.758000538244621</v>
      </c>
      <c r="D23" s="114">
        <v>11758</v>
      </c>
      <c r="E23" s="114">
        <v>11379</v>
      </c>
      <c r="F23" s="114">
        <v>11435</v>
      </c>
      <c r="G23" s="114">
        <v>11195</v>
      </c>
      <c r="H23" s="114">
        <v>11090</v>
      </c>
      <c r="I23" s="115">
        <v>668</v>
      </c>
      <c r="J23" s="116">
        <v>6.0234445446348062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21120</v>
      </c>
      <c r="E26" s="114">
        <v>21920</v>
      </c>
      <c r="F26" s="114">
        <v>22005</v>
      </c>
      <c r="G26" s="114">
        <v>22332</v>
      </c>
      <c r="H26" s="140">
        <v>21964</v>
      </c>
      <c r="I26" s="115">
        <v>-844</v>
      </c>
      <c r="J26" s="116">
        <v>-3.8426516117282827</v>
      </c>
    </row>
    <row r="27" spans="1:10" s="110" customFormat="1" ht="13.5" customHeight="1" x14ac:dyDescent="0.2">
      <c r="A27" s="118" t="s">
        <v>105</v>
      </c>
      <c r="B27" s="119" t="s">
        <v>106</v>
      </c>
      <c r="C27" s="113">
        <v>40.591856060606062</v>
      </c>
      <c r="D27" s="115">
        <v>8573</v>
      </c>
      <c r="E27" s="114">
        <v>8807</v>
      </c>
      <c r="F27" s="114">
        <v>8830</v>
      </c>
      <c r="G27" s="114">
        <v>8930</v>
      </c>
      <c r="H27" s="140">
        <v>8742</v>
      </c>
      <c r="I27" s="115">
        <v>-169</v>
      </c>
      <c r="J27" s="116">
        <v>-1.9331960649736901</v>
      </c>
    </row>
    <row r="28" spans="1:10" s="110" customFormat="1" ht="13.5" customHeight="1" x14ac:dyDescent="0.2">
      <c r="A28" s="120"/>
      <c r="B28" s="119" t="s">
        <v>107</v>
      </c>
      <c r="C28" s="113">
        <v>59.408143939393938</v>
      </c>
      <c r="D28" s="115">
        <v>12547</v>
      </c>
      <c r="E28" s="114">
        <v>13113</v>
      </c>
      <c r="F28" s="114">
        <v>13175</v>
      </c>
      <c r="G28" s="114">
        <v>13402</v>
      </c>
      <c r="H28" s="140">
        <v>13222</v>
      </c>
      <c r="I28" s="115">
        <v>-675</v>
      </c>
      <c r="J28" s="116">
        <v>-5.1051278172742398</v>
      </c>
    </row>
    <row r="29" spans="1:10" s="110" customFormat="1" ht="13.5" customHeight="1" x14ac:dyDescent="0.2">
      <c r="A29" s="118" t="s">
        <v>105</v>
      </c>
      <c r="B29" s="121" t="s">
        <v>108</v>
      </c>
      <c r="C29" s="113">
        <v>14.682765151515152</v>
      </c>
      <c r="D29" s="115">
        <v>3101</v>
      </c>
      <c r="E29" s="114">
        <v>3282</v>
      </c>
      <c r="F29" s="114">
        <v>3344</v>
      </c>
      <c r="G29" s="114">
        <v>3493</v>
      </c>
      <c r="H29" s="140">
        <v>3307</v>
      </c>
      <c r="I29" s="115">
        <v>-206</v>
      </c>
      <c r="J29" s="116">
        <v>-6.2292107650438462</v>
      </c>
    </row>
    <row r="30" spans="1:10" s="110" customFormat="1" ht="13.5" customHeight="1" x14ac:dyDescent="0.2">
      <c r="A30" s="118"/>
      <c r="B30" s="121" t="s">
        <v>109</v>
      </c>
      <c r="C30" s="113">
        <v>50.539772727272727</v>
      </c>
      <c r="D30" s="115">
        <v>10674</v>
      </c>
      <c r="E30" s="114">
        <v>11079</v>
      </c>
      <c r="F30" s="114">
        <v>11091</v>
      </c>
      <c r="G30" s="114">
        <v>11289</v>
      </c>
      <c r="H30" s="140">
        <v>11227</v>
      </c>
      <c r="I30" s="115">
        <v>-553</v>
      </c>
      <c r="J30" s="116">
        <v>-4.9256257237017902</v>
      </c>
    </row>
    <row r="31" spans="1:10" s="110" customFormat="1" ht="13.5" customHeight="1" x14ac:dyDescent="0.2">
      <c r="A31" s="118"/>
      <c r="B31" s="121" t="s">
        <v>110</v>
      </c>
      <c r="C31" s="113">
        <v>18.806818181818183</v>
      </c>
      <c r="D31" s="115">
        <v>3972</v>
      </c>
      <c r="E31" s="114">
        <v>4113</v>
      </c>
      <c r="F31" s="114">
        <v>4103</v>
      </c>
      <c r="G31" s="114">
        <v>4083</v>
      </c>
      <c r="H31" s="140">
        <v>4027</v>
      </c>
      <c r="I31" s="115">
        <v>-55</v>
      </c>
      <c r="J31" s="116">
        <v>-1.3657809783958281</v>
      </c>
    </row>
    <row r="32" spans="1:10" s="110" customFormat="1" ht="13.5" customHeight="1" x14ac:dyDescent="0.2">
      <c r="A32" s="120"/>
      <c r="B32" s="121" t="s">
        <v>111</v>
      </c>
      <c r="C32" s="113">
        <v>15.970643939393939</v>
      </c>
      <c r="D32" s="115">
        <v>3373</v>
      </c>
      <c r="E32" s="114">
        <v>3446</v>
      </c>
      <c r="F32" s="114">
        <v>3467</v>
      </c>
      <c r="G32" s="114">
        <v>3467</v>
      </c>
      <c r="H32" s="140">
        <v>3403</v>
      </c>
      <c r="I32" s="115">
        <v>-30</v>
      </c>
      <c r="J32" s="116">
        <v>-0.88157508081104907</v>
      </c>
    </row>
    <row r="33" spans="1:10" s="110" customFormat="1" ht="13.5" customHeight="1" x14ac:dyDescent="0.2">
      <c r="A33" s="120"/>
      <c r="B33" s="121" t="s">
        <v>112</v>
      </c>
      <c r="C33" s="113">
        <v>1.5767045454545454</v>
      </c>
      <c r="D33" s="115">
        <v>333</v>
      </c>
      <c r="E33" s="114">
        <v>330</v>
      </c>
      <c r="F33" s="114">
        <v>329</v>
      </c>
      <c r="G33" s="114">
        <v>302</v>
      </c>
      <c r="H33" s="140">
        <v>300</v>
      </c>
      <c r="I33" s="115">
        <v>33</v>
      </c>
      <c r="J33" s="116">
        <v>11</v>
      </c>
    </row>
    <row r="34" spans="1:10" s="110" customFormat="1" ht="13.5" customHeight="1" x14ac:dyDescent="0.2">
      <c r="A34" s="118" t="s">
        <v>113</v>
      </c>
      <c r="B34" s="122" t="s">
        <v>116</v>
      </c>
      <c r="C34" s="113">
        <v>89.356060606060609</v>
      </c>
      <c r="D34" s="115">
        <v>18872</v>
      </c>
      <c r="E34" s="114">
        <v>19612</v>
      </c>
      <c r="F34" s="114">
        <v>19725</v>
      </c>
      <c r="G34" s="114">
        <v>20030</v>
      </c>
      <c r="H34" s="140">
        <v>19737</v>
      </c>
      <c r="I34" s="115">
        <v>-865</v>
      </c>
      <c r="J34" s="116">
        <v>-4.3826316056138221</v>
      </c>
    </row>
    <row r="35" spans="1:10" s="110" customFormat="1" ht="13.5" customHeight="1" x14ac:dyDescent="0.2">
      <c r="A35" s="118"/>
      <c r="B35" s="119" t="s">
        <v>117</v>
      </c>
      <c r="C35" s="113">
        <v>10.572916666666666</v>
      </c>
      <c r="D35" s="115">
        <v>2233</v>
      </c>
      <c r="E35" s="114">
        <v>2294</v>
      </c>
      <c r="F35" s="114">
        <v>2267</v>
      </c>
      <c r="G35" s="114">
        <v>2289</v>
      </c>
      <c r="H35" s="140">
        <v>2214</v>
      </c>
      <c r="I35" s="115">
        <v>19</v>
      </c>
      <c r="J35" s="116">
        <v>0.85817524841915083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11232</v>
      </c>
      <c r="E37" s="114">
        <v>11700</v>
      </c>
      <c r="F37" s="114">
        <v>11676</v>
      </c>
      <c r="G37" s="114">
        <v>12036</v>
      </c>
      <c r="H37" s="140">
        <v>11857</v>
      </c>
      <c r="I37" s="115">
        <v>-625</v>
      </c>
      <c r="J37" s="116">
        <v>-5.2711478451547613</v>
      </c>
    </row>
    <row r="38" spans="1:10" s="110" customFormat="1" ht="13.5" customHeight="1" x14ac:dyDescent="0.2">
      <c r="A38" s="118" t="s">
        <v>105</v>
      </c>
      <c r="B38" s="119" t="s">
        <v>106</v>
      </c>
      <c r="C38" s="113">
        <v>35.381054131054128</v>
      </c>
      <c r="D38" s="115">
        <v>3974</v>
      </c>
      <c r="E38" s="114">
        <v>4095</v>
      </c>
      <c r="F38" s="114">
        <v>4056</v>
      </c>
      <c r="G38" s="114">
        <v>4216</v>
      </c>
      <c r="H38" s="140">
        <v>4123</v>
      </c>
      <c r="I38" s="115">
        <v>-149</v>
      </c>
      <c r="J38" s="116">
        <v>-3.6138733931603202</v>
      </c>
    </row>
    <row r="39" spans="1:10" s="110" customFormat="1" ht="13.5" customHeight="1" x14ac:dyDescent="0.2">
      <c r="A39" s="120"/>
      <c r="B39" s="119" t="s">
        <v>107</v>
      </c>
      <c r="C39" s="113">
        <v>64.618945868945872</v>
      </c>
      <c r="D39" s="115">
        <v>7258</v>
      </c>
      <c r="E39" s="114">
        <v>7605</v>
      </c>
      <c r="F39" s="114">
        <v>7620</v>
      </c>
      <c r="G39" s="114">
        <v>7820</v>
      </c>
      <c r="H39" s="140">
        <v>7734</v>
      </c>
      <c r="I39" s="115">
        <v>-476</v>
      </c>
      <c r="J39" s="116">
        <v>-6.1546418412205846</v>
      </c>
    </row>
    <row r="40" spans="1:10" s="110" customFormat="1" ht="13.5" customHeight="1" x14ac:dyDescent="0.2">
      <c r="A40" s="118" t="s">
        <v>105</v>
      </c>
      <c r="B40" s="121" t="s">
        <v>108</v>
      </c>
      <c r="C40" s="113">
        <v>17.548076923076923</v>
      </c>
      <c r="D40" s="115">
        <v>1971</v>
      </c>
      <c r="E40" s="114">
        <v>2067</v>
      </c>
      <c r="F40" s="114">
        <v>2028</v>
      </c>
      <c r="G40" s="114">
        <v>2274</v>
      </c>
      <c r="H40" s="140">
        <v>2120</v>
      </c>
      <c r="I40" s="115">
        <v>-149</v>
      </c>
      <c r="J40" s="116">
        <v>-7.0283018867924527</v>
      </c>
    </row>
    <row r="41" spans="1:10" s="110" customFormat="1" ht="13.5" customHeight="1" x14ac:dyDescent="0.2">
      <c r="A41" s="118"/>
      <c r="B41" s="121" t="s">
        <v>109</v>
      </c>
      <c r="C41" s="113">
        <v>33.511396011396009</v>
      </c>
      <c r="D41" s="115">
        <v>3764</v>
      </c>
      <c r="E41" s="114">
        <v>3981</v>
      </c>
      <c r="F41" s="114">
        <v>3967</v>
      </c>
      <c r="G41" s="114">
        <v>4084</v>
      </c>
      <c r="H41" s="140">
        <v>4109</v>
      </c>
      <c r="I41" s="115">
        <v>-345</v>
      </c>
      <c r="J41" s="116">
        <v>-8.3962034558286689</v>
      </c>
    </row>
    <row r="42" spans="1:10" s="110" customFormat="1" ht="13.5" customHeight="1" x14ac:dyDescent="0.2">
      <c r="A42" s="118"/>
      <c r="B42" s="121" t="s">
        <v>110</v>
      </c>
      <c r="C42" s="113">
        <v>19.853988603988604</v>
      </c>
      <c r="D42" s="115">
        <v>2230</v>
      </c>
      <c r="E42" s="114">
        <v>2314</v>
      </c>
      <c r="F42" s="114">
        <v>2315</v>
      </c>
      <c r="G42" s="114">
        <v>2313</v>
      </c>
      <c r="H42" s="140">
        <v>2320</v>
      </c>
      <c r="I42" s="115">
        <v>-90</v>
      </c>
      <c r="J42" s="116">
        <v>-3.8793103448275863</v>
      </c>
    </row>
    <row r="43" spans="1:10" s="110" customFormat="1" ht="13.5" customHeight="1" x14ac:dyDescent="0.2">
      <c r="A43" s="120"/>
      <c r="B43" s="121" t="s">
        <v>111</v>
      </c>
      <c r="C43" s="113">
        <v>29.08653846153846</v>
      </c>
      <c r="D43" s="115">
        <v>3267</v>
      </c>
      <c r="E43" s="114">
        <v>3338</v>
      </c>
      <c r="F43" s="114">
        <v>3366</v>
      </c>
      <c r="G43" s="114">
        <v>3365</v>
      </c>
      <c r="H43" s="140">
        <v>3308</v>
      </c>
      <c r="I43" s="115">
        <v>-41</v>
      </c>
      <c r="J43" s="116">
        <v>-1.2394195888754533</v>
      </c>
    </row>
    <row r="44" spans="1:10" s="110" customFormat="1" ht="13.5" customHeight="1" x14ac:dyDescent="0.2">
      <c r="A44" s="120"/>
      <c r="B44" s="121" t="s">
        <v>112</v>
      </c>
      <c r="C44" s="113">
        <v>2.6620370370370372</v>
      </c>
      <c r="D44" s="115">
        <v>299</v>
      </c>
      <c r="E44" s="114">
        <v>297</v>
      </c>
      <c r="F44" s="114">
        <v>297</v>
      </c>
      <c r="G44" s="114">
        <v>273</v>
      </c>
      <c r="H44" s="140">
        <v>278</v>
      </c>
      <c r="I44" s="115">
        <v>21</v>
      </c>
      <c r="J44" s="116">
        <v>7.5539568345323742</v>
      </c>
    </row>
    <row r="45" spans="1:10" s="110" customFormat="1" ht="13.5" customHeight="1" x14ac:dyDescent="0.2">
      <c r="A45" s="118" t="s">
        <v>113</v>
      </c>
      <c r="B45" s="122" t="s">
        <v>116</v>
      </c>
      <c r="C45" s="113">
        <v>90.981125356125361</v>
      </c>
      <c r="D45" s="115">
        <v>10219</v>
      </c>
      <c r="E45" s="114">
        <v>10630</v>
      </c>
      <c r="F45" s="114">
        <v>10615</v>
      </c>
      <c r="G45" s="114">
        <v>10950</v>
      </c>
      <c r="H45" s="140">
        <v>10801</v>
      </c>
      <c r="I45" s="115">
        <v>-582</v>
      </c>
      <c r="J45" s="116">
        <v>-5.3883899638922319</v>
      </c>
    </row>
    <row r="46" spans="1:10" s="110" customFormat="1" ht="13.5" customHeight="1" x14ac:dyDescent="0.2">
      <c r="A46" s="118"/>
      <c r="B46" s="119" t="s">
        <v>117</v>
      </c>
      <c r="C46" s="113">
        <v>8.885327635327636</v>
      </c>
      <c r="D46" s="115">
        <v>998</v>
      </c>
      <c r="E46" s="114">
        <v>1056</v>
      </c>
      <c r="F46" s="114">
        <v>1048</v>
      </c>
      <c r="G46" s="114">
        <v>1073</v>
      </c>
      <c r="H46" s="140">
        <v>1043</v>
      </c>
      <c r="I46" s="115">
        <v>-45</v>
      </c>
      <c r="J46" s="116">
        <v>-4.3144774688398853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9888</v>
      </c>
      <c r="E48" s="114">
        <v>10220</v>
      </c>
      <c r="F48" s="114">
        <v>10329</v>
      </c>
      <c r="G48" s="114">
        <v>10296</v>
      </c>
      <c r="H48" s="140">
        <v>10107</v>
      </c>
      <c r="I48" s="115">
        <v>-219</v>
      </c>
      <c r="J48" s="116">
        <v>-2.1668150786583555</v>
      </c>
    </row>
    <row r="49" spans="1:12" s="110" customFormat="1" ht="13.5" customHeight="1" x14ac:dyDescent="0.2">
      <c r="A49" s="118" t="s">
        <v>105</v>
      </c>
      <c r="B49" s="119" t="s">
        <v>106</v>
      </c>
      <c r="C49" s="113">
        <v>46.510922330097088</v>
      </c>
      <c r="D49" s="115">
        <v>4599</v>
      </c>
      <c r="E49" s="114">
        <v>4712</v>
      </c>
      <c r="F49" s="114">
        <v>4774</v>
      </c>
      <c r="G49" s="114">
        <v>4714</v>
      </c>
      <c r="H49" s="140">
        <v>4619</v>
      </c>
      <c r="I49" s="115">
        <v>-20</v>
      </c>
      <c r="J49" s="116">
        <v>-0.43299415457891316</v>
      </c>
    </row>
    <row r="50" spans="1:12" s="110" customFormat="1" ht="13.5" customHeight="1" x14ac:dyDescent="0.2">
      <c r="A50" s="120"/>
      <c r="B50" s="119" t="s">
        <v>107</v>
      </c>
      <c r="C50" s="113">
        <v>53.489077669902912</v>
      </c>
      <c r="D50" s="115">
        <v>5289</v>
      </c>
      <c r="E50" s="114">
        <v>5508</v>
      </c>
      <c r="F50" s="114">
        <v>5555</v>
      </c>
      <c r="G50" s="114">
        <v>5582</v>
      </c>
      <c r="H50" s="140">
        <v>5488</v>
      </c>
      <c r="I50" s="115">
        <v>-199</v>
      </c>
      <c r="J50" s="116">
        <v>-3.6260932944606412</v>
      </c>
    </row>
    <row r="51" spans="1:12" s="110" customFormat="1" ht="13.5" customHeight="1" x14ac:dyDescent="0.2">
      <c r="A51" s="118" t="s">
        <v>105</v>
      </c>
      <c r="B51" s="121" t="s">
        <v>108</v>
      </c>
      <c r="C51" s="113">
        <v>11.427993527508091</v>
      </c>
      <c r="D51" s="115">
        <v>1130</v>
      </c>
      <c r="E51" s="114">
        <v>1215</v>
      </c>
      <c r="F51" s="114">
        <v>1316</v>
      </c>
      <c r="G51" s="114">
        <v>1219</v>
      </c>
      <c r="H51" s="140">
        <v>1187</v>
      </c>
      <c r="I51" s="115">
        <v>-57</v>
      </c>
      <c r="J51" s="116">
        <v>-4.8020219039595622</v>
      </c>
    </row>
    <row r="52" spans="1:12" s="110" customFormat="1" ht="13.5" customHeight="1" x14ac:dyDescent="0.2">
      <c r="A52" s="118"/>
      <c r="B52" s="121" t="s">
        <v>109</v>
      </c>
      <c r="C52" s="113">
        <v>69.882686084142392</v>
      </c>
      <c r="D52" s="115">
        <v>6910</v>
      </c>
      <c r="E52" s="114">
        <v>7098</v>
      </c>
      <c r="F52" s="114">
        <v>7124</v>
      </c>
      <c r="G52" s="114">
        <v>7205</v>
      </c>
      <c r="H52" s="140">
        <v>7118</v>
      </c>
      <c r="I52" s="115">
        <v>-208</v>
      </c>
      <c r="J52" s="116">
        <v>-2.9221691486372579</v>
      </c>
    </row>
    <row r="53" spans="1:12" s="110" customFormat="1" ht="13.5" customHeight="1" x14ac:dyDescent="0.2">
      <c r="A53" s="118"/>
      <c r="B53" s="121" t="s">
        <v>110</v>
      </c>
      <c r="C53" s="113">
        <v>17.617313915857604</v>
      </c>
      <c r="D53" s="115">
        <v>1742</v>
      </c>
      <c r="E53" s="114">
        <v>1799</v>
      </c>
      <c r="F53" s="114">
        <v>1788</v>
      </c>
      <c r="G53" s="114">
        <v>1770</v>
      </c>
      <c r="H53" s="140">
        <v>1707</v>
      </c>
      <c r="I53" s="115">
        <v>35</v>
      </c>
      <c r="J53" s="116">
        <v>2.050380785002929</v>
      </c>
    </row>
    <row r="54" spans="1:12" s="110" customFormat="1" ht="13.5" customHeight="1" x14ac:dyDescent="0.2">
      <c r="A54" s="120"/>
      <c r="B54" s="121" t="s">
        <v>111</v>
      </c>
      <c r="C54" s="113">
        <v>1.0720064724919094</v>
      </c>
      <c r="D54" s="115">
        <v>106</v>
      </c>
      <c r="E54" s="114">
        <v>108</v>
      </c>
      <c r="F54" s="114">
        <v>101</v>
      </c>
      <c r="G54" s="114">
        <v>102</v>
      </c>
      <c r="H54" s="140">
        <v>95</v>
      </c>
      <c r="I54" s="115">
        <v>11</v>
      </c>
      <c r="J54" s="116">
        <v>11.578947368421053</v>
      </c>
    </row>
    <row r="55" spans="1:12" s="110" customFormat="1" ht="13.5" customHeight="1" x14ac:dyDescent="0.2">
      <c r="A55" s="120"/>
      <c r="B55" s="121" t="s">
        <v>112</v>
      </c>
      <c r="C55" s="113">
        <v>0.34385113268608414</v>
      </c>
      <c r="D55" s="115">
        <v>34</v>
      </c>
      <c r="E55" s="114">
        <v>33</v>
      </c>
      <c r="F55" s="114">
        <v>32</v>
      </c>
      <c r="G55" s="114">
        <v>29</v>
      </c>
      <c r="H55" s="140">
        <v>22</v>
      </c>
      <c r="I55" s="115">
        <v>12</v>
      </c>
      <c r="J55" s="116">
        <v>54.545454545454547</v>
      </c>
    </row>
    <row r="56" spans="1:12" s="110" customFormat="1" ht="13.5" customHeight="1" x14ac:dyDescent="0.2">
      <c r="A56" s="118" t="s">
        <v>113</v>
      </c>
      <c r="B56" s="122" t="s">
        <v>116</v>
      </c>
      <c r="C56" s="113">
        <v>87.510113268608421</v>
      </c>
      <c r="D56" s="115">
        <v>8653</v>
      </c>
      <c r="E56" s="114">
        <v>8982</v>
      </c>
      <c r="F56" s="114">
        <v>9110</v>
      </c>
      <c r="G56" s="114">
        <v>9080</v>
      </c>
      <c r="H56" s="140">
        <v>8936</v>
      </c>
      <c r="I56" s="115">
        <v>-283</v>
      </c>
      <c r="J56" s="116">
        <v>-3.166965085049239</v>
      </c>
    </row>
    <row r="57" spans="1:12" s="110" customFormat="1" ht="13.5" customHeight="1" x14ac:dyDescent="0.2">
      <c r="A57" s="142"/>
      <c r="B57" s="124" t="s">
        <v>117</v>
      </c>
      <c r="C57" s="125">
        <v>12.489886731391586</v>
      </c>
      <c r="D57" s="143">
        <v>1235</v>
      </c>
      <c r="E57" s="144">
        <v>1238</v>
      </c>
      <c r="F57" s="144">
        <v>1219</v>
      </c>
      <c r="G57" s="144">
        <v>1216</v>
      </c>
      <c r="H57" s="145">
        <v>1171</v>
      </c>
      <c r="I57" s="143">
        <v>64</v>
      </c>
      <c r="J57" s="146">
        <v>5.4654141759180188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85463</v>
      </c>
      <c r="E12" s="236">
        <v>85179</v>
      </c>
      <c r="F12" s="114">
        <v>85606</v>
      </c>
      <c r="G12" s="114">
        <v>84410</v>
      </c>
      <c r="H12" s="140">
        <v>84220</v>
      </c>
      <c r="I12" s="115">
        <v>1243</v>
      </c>
      <c r="J12" s="116">
        <v>1.4758964616480645</v>
      </c>
    </row>
    <row r="13" spans="1:15" s="110" customFormat="1" ht="12" customHeight="1" x14ac:dyDescent="0.2">
      <c r="A13" s="118" t="s">
        <v>105</v>
      </c>
      <c r="B13" s="119" t="s">
        <v>106</v>
      </c>
      <c r="C13" s="113">
        <v>56.192738378011541</v>
      </c>
      <c r="D13" s="115">
        <v>48024</v>
      </c>
      <c r="E13" s="114">
        <v>47784</v>
      </c>
      <c r="F13" s="114">
        <v>48222</v>
      </c>
      <c r="G13" s="114">
        <v>47688</v>
      </c>
      <c r="H13" s="140">
        <v>47561</v>
      </c>
      <c r="I13" s="115">
        <v>463</v>
      </c>
      <c r="J13" s="116">
        <v>0.97348668026324092</v>
      </c>
    </row>
    <row r="14" spans="1:15" s="110" customFormat="1" ht="12" customHeight="1" x14ac:dyDescent="0.2">
      <c r="A14" s="118"/>
      <c r="B14" s="119" t="s">
        <v>107</v>
      </c>
      <c r="C14" s="113">
        <v>43.807261621988459</v>
      </c>
      <c r="D14" s="115">
        <v>37439</v>
      </c>
      <c r="E14" s="114">
        <v>37395</v>
      </c>
      <c r="F14" s="114">
        <v>37384</v>
      </c>
      <c r="G14" s="114">
        <v>36722</v>
      </c>
      <c r="H14" s="140">
        <v>36659</v>
      </c>
      <c r="I14" s="115">
        <v>780</v>
      </c>
      <c r="J14" s="116">
        <v>2.1277176136828611</v>
      </c>
    </row>
    <row r="15" spans="1:15" s="110" customFormat="1" ht="12" customHeight="1" x14ac:dyDescent="0.2">
      <c r="A15" s="118" t="s">
        <v>105</v>
      </c>
      <c r="B15" s="121" t="s">
        <v>108</v>
      </c>
      <c r="C15" s="113">
        <v>12.441641412073061</v>
      </c>
      <c r="D15" s="115">
        <v>10633</v>
      </c>
      <c r="E15" s="114">
        <v>10856</v>
      </c>
      <c r="F15" s="114">
        <v>11088</v>
      </c>
      <c r="G15" s="114">
        <v>10388</v>
      </c>
      <c r="H15" s="140">
        <v>10597</v>
      </c>
      <c r="I15" s="115">
        <v>36</v>
      </c>
      <c r="J15" s="116">
        <v>0.33971878833632158</v>
      </c>
    </row>
    <row r="16" spans="1:15" s="110" customFormat="1" ht="12" customHeight="1" x14ac:dyDescent="0.2">
      <c r="A16" s="118"/>
      <c r="B16" s="121" t="s">
        <v>109</v>
      </c>
      <c r="C16" s="113">
        <v>66.562138001240299</v>
      </c>
      <c r="D16" s="115">
        <v>56886</v>
      </c>
      <c r="E16" s="114">
        <v>56557</v>
      </c>
      <c r="F16" s="114">
        <v>56908</v>
      </c>
      <c r="G16" s="114">
        <v>56656</v>
      </c>
      <c r="H16" s="140">
        <v>56566</v>
      </c>
      <c r="I16" s="115">
        <v>320</v>
      </c>
      <c r="J16" s="116">
        <v>0.56571085104126151</v>
      </c>
    </row>
    <row r="17" spans="1:10" s="110" customFormat="1" ht="12" customHeight="1" x14ac:dyDescent="0.2">
      <c r="A17" s="118"/>
      <c r="B17" s="121" t="s">
        <v>110</v>
      </c>
      <c r="C17" s="113">
        <v>19.863566689678574</v>
      </c>
      <c r="D17" s="115">
        <v>16976</v>
      </c>
      <c r="E17" s="114">
        <v>16799</v>
      </c>
      <c r="F17" s="114">
        <v>16659</v>
      </c>
      <c r="G17" s="114">
        <v>16464</v>
      </c>
      <c r="H17" s="140">
        <v>16241</v>
      </c>
      <c r="I17" s="115">
        <v>735</v>
      </c>
      <c r="J17" s="116">
        <v>4.5255834000369433</v>
      </c>
    </row>
    <row r="18" spans="1:10" s="110" customFormat="1" ht="12" customHeight="1" x14ac:dyDescent="0.2">
      <c r="A18" s="120"/>
      <c r="B18" s="121" t="s">
        <v>111</v>
      </c>
      <c r="C18" s="113">
        <v>1.132653897008062</v>
      </c>
      <c r="D18" s="115">
        <v>968</v>
      </c>
      <c r="E18" s="114">
        <v>967</v>
      </c>
      <c r="F18" s="114">
        <v>951</v>
      </c>
      <c r="G18" s="114">
        <v>902</v>
      </c>
      <c r="H18" s="140">
        <v>816</v>
      </c>
      <c r="I18" s="115">
        <v>152</v>
      </c>
      <c r="J18" s="116">
        <v>18.627450980392158</v>
      </c>
    </row>
    <row r="19" spans="1:10" s="110" customFormat="1" ht="12" customHeight="1" x14ac:dyDescent="0.2">
      <c r="A19" s="120"/>
      <c r="B19" s="121" t="s">
        <v>112</v>
      </c>
      <c r="C19" s="113">
        <v>0.30656541427284323</v>
      </c>
      <c r="D19" s="115">
        <v>262</v>
      </c>
      <c r="E19" s="114">
        <v>274</v>
      </c>
      <c r="F19" s="114">
        <v>282</v>
      </c>
      <c r="G19" s="114">
        <v>248</v>
      </c>
      <c r="H19" s="140">
        <v>200</v>
      </c>
      <c r="I19" s="115">
        <v>62</v>
      </c>
      <c r="J19" s="116">
        <v>31</v>
      </c>
    </row>
    <row r="20" spans="1:10" s="110" customFormat="1" ht="12" customHeight="1" x14ac:dyDescent="0.2">
      <c r="A20" s="118" t="s">
        <v>113</v>
      </c>
      <c r="B20" s="119" t="s">
        <v>181</v>
      </c>
      <c r="C20" s="113">
        <v>75.226706293951764</v>
      </c>
      <c r="D20" s="115">
        <v>64291</v>
      </c>
      <c r="E20" s="114">
        <v>64200</v>
      </c>
      <c r="F20" s="114">
        <v>64720</v>
      </c>
      <c r="G20" s="114">
        <v>63958</v>
      </c>
      <c r="H20" s="140">
        <v>63980</v>
      </c>
      <c r="I20" s="115">
        <v>311</v>
      </c>
      <c r="J20" s="116">
        <v>0.48608940293841824</v>
      </c>
    </row>
    <row r="21" spans="1:10" s="110" customFormat="1" ht="12" customHeight="1" x14ac:dyDescent="0.2">
      <c r="A21" s="118"/>
      <c r="B21" s="119" t="s">
        <v>182</v>
      </c>
      <c r="C21" s="113">
        <v>24.773293706048232</v>
      </c>
      <c r="D21" s="115">
        <v>21172</v>
      </c>
      <c r="E21" s="114">
        <v>20979</v>
      </c>
      <c r="F21" s="114">
        <v>20886</v>
      </c>
      <c r="G21" s="114">
        <v>20452</v>
      </c>
      <c r="H21" s="140">
        <v>20240</v>
      </c>
      <c r="I21" s="115">
        <v>932</v>
      </c>
      <c r="J21" s="116">
        <v>4.6047430830039522</v>
      </c>
    </row>
    <row r="22" spans="1:10" s="110" customFormat="1" ht="12" customHeight="1" x14ac:dyDescent="0.2">
      <c r="A22" s="118" t="s">
        <v>113</v>
      </c>
      <c r="B22" s="119" t="s">
        <v>116</v>
      </c>
      <c r="C22" s="113">
        <v>86.231468588746012</v>
      </c>
      <c r="D22" s="115">
        <v>73696</v>
      </c>
      <c r="E22" s="114">
        <v>73789</v>
      </c>
      <c r="F22" s="114">
        <v>74159</v>
      </c>
      <c r="G22" s="114">
        <v>73199</v>
      </c>
      <c r="H22" s="140">
        <v>73116</v>
      </c>
      <c r="I22" s="115">
        <v>580</v>
      </c>
      <c r="J22" s="116">
        <v>0.79326002516549043</v>
      </c>
    </row>
    <row r="23" spans="1:10" s="110" customFormat="1" ht="12" customHeight="1" x14ac:dyDescent="0.2">
      <c r="A23" s="118"/>
      <c r="B23" s="119" t="s">
        <v>117</v>
      </c>
      <c r="C23" s="113">
        <v>13.758000538244621</v>
      </c>
      <c r="D23" s="115">
        <v>11758</v>
      </c>
      <c r="E23" s="114">
        <v>11379</v>
      </c>
      <c r="F23" s="114">
        <v>11435</v>
      </c>
      <c r="G23" s="114">
        <v>11195</v>
      </c>
      <c r="H23" s="140">
        <v>11090</v>
      </c>
      <c r="I23" s="115">
        <v>668</v>
      </c>
      <c r="J23" s="116">
        <v>6.0234445446348062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87568</v>
      </c>
      <c r="E64" s="236">
        <v>87345</v>
      </c>
      <c r="F64" s="236">
        <v>87859</v>
      </c>
      <c r="G64" s="236">
        <v>86694</v>
      </c>
      <c r="H64" s="140">
        <v>86549</v>
      </c>
      <c r="I64" s="115">
        <v>1019</v>
      </c>
      <c r="J64" s="116">
        <v>1.1773677338848514</v>
      </c>
    </row>
    <row r="65" spans="1:12" s="110" customFormat="1" ht="12" customHeight="1" x14ac:dyDescent="0.2">
      <c r="A65" s="118" t="s">
        <v>105</v>
      </c>
      <c r="B65" s="119" t="s">
        <v>106</v>
      </c>
      <c r="C65" s="113">
        <v>55.548830623058649</v>
      </c>
      <c r="D65" s="235">
        <v>48643</v>
      </c>
      <c r="E65" s="236">
        <v>48428</v>
      </c>
      <c r="F65" s="236">
        <v>48926</v>
      </c>
      <c r="G65" s="236">
        <v>48304</v>
      </c>
      <c r="H65" s="140">
        <v>48203</v>
      </c>
      <c r="I65" s="115">
        <v>440</v>
      </c>
      <c r="J65" s="116">
        <v>0.91280625687197892</v>
      </c>
    </row>
    <row r="66" spans="1:12" s="110" customFormat="1" ht="12" customHeight="1" x14ac:dyDescent="0.2">
      <c r="A66" s="118"/>
      <c r="B66" s="119" t="s">
        <v>107</v>
      </c>
      <c r="C66" s="113">
        <v>44.451169376941351</v>
      </c>
      <c r="D66" s="235">
        <v>38925</v>
      </c>
      <c r="E66" s="236">
        <v>38917</v>
      </c>
      <c r="F66" s="236">
        <v>38933</v>
      </c>
      <c r="G66" s="236">
        <v>38390</v>
      </c>
      <c r="H66" s="140">
        <v>38346</v>
      </c>
      <c r="I66" s="115">
        <v>579</v>
      </c>
      <c r="J66" s="116">
        <v>1.5099358472852449</v>
      </c>
    </row>
    <row r="67" spans="1:12" s="110" customFormat="1" ht="12" customHeight="1" x14ac:dyDescent="0.2">
      <c r="A67" s="118" t="s">
        <v>105</v>
      </c>
      <c r="B67" s="121" t="s">
        <v>108</v>
      </c>
      <c r="C67" s="113">
        <v>12.305865156221451</v>
      </c>
      <c r="D67" s="235">
        <v>10776</v>
      </c>
      <c r="E67" s="236">
        <v>11002</v>
      </c>
      <c r="F67" s="236">
        <v>11230</v>
      </c>
      <c r="G67" s="236">
        <v>10526</v>
      </c>
      <c r="H67" s="140">
        <v>10783</v>
      </c>
      <c r="I67" s="115">
        <v>-7</v>
      </c>
      <c r="J67" s="116">
        <v>-6.4916998979875726E-2</v>
      </c>
    </row>
    <row r="68" spans="1:12" s="110" customFormat="1" ht="12" customHeight="1" x14ac:dyDescent="0.2">
      <c r="A68" s="118"/>
      <c r="B68" s="121" t="s">
        <v>109</v>
      </c>
      <c r="C68" s="113">
        <v>66.469486570436686</v>
      </c>
      <c r="D68" s="235">
        <v>58206</v>
      </c>
      <c r="E68" s="236">
        <v>57975</v>
      </c>
      <c r="F68" s="236">
        <v>58404</v>
      </c>
      <c r="G68" s="236">
        <v>58200</v>
      </c>
      <c r="H68" s="140">
        <v>58122</v>
      </c>
      <c r="I68" s="115">
        <v>84</v>
      </c>
      <c r="J68" s="116">
        <v>0.14452358831423556</v>
      </c>
    </row>
    <row r="69" spans="1:12" s="110" customFormat="1" ht="12" customHeight="1" x14ac:dyDescent="0.2">
      <c r="A69" s="118"/>
      <c r="B69" s="121" t="s">
        <v>110</v>
      </c>
      <c r="C69" s="113">
        <v>20.066691028686279</v>
      </c>
      <c r="D69" s="235">
        <v>17572</v>
      </c>
      <c r="E69" s="236">
        <v>17371</v>
      </c>
      <c r="F69" s="236">
        <v>17255</v>
      </c>
      <c r="G69" s="236">
        <v>17049</v>
      </c>
      <c r="H69" s="140">
        <v>16797</v>
      </c>
      <c r="I69" s="115">
        <v>775</v>
      </c>
      <c r="J69" s="116">
        <v>4.6139191522295651</v>
      </c>
    </row>
    <row r="70" spans="1:12" s="110" customFormat="1" ht="12" customHeight="1" x14ac:dyDescent="0.2">
      <c r="A70" s="120"/>
      <c r="B70" s="121" t="s">
        <v>111</v>
      </c>
      <c r="C70" s="113">
        <v>1.1579572446555819</v>
      </c>
      <c r="D70" s="235">
        <v>1014</v>
      </c>
      <c r="E70" s="236">
        <v>997</v>
      </c>
      <c r="F70" s="236">
        <v>970</v>
      </c>
      <c r="G70" s="236">
        <v>919</v>
      </c>
      <c r="H70" s="140">
        <v>847</v>
      </c>
      <c r="I70" s="115">
        <v>167</v>
      </c>
      <c r="J70" s="116">
        <v>19.716646989374262</v>
      </c>
    </row>
    <row r="71" spans="1:12" s="110" customFormat="1" ht="12" customHeight="1" x14ac:dyDescent="0.2">
      <c r="A71" s="120"/>
      <c r="B71" s="121" t="s">
        <v>112</v>
      </c>
      <c r="C71" s="113">
        <v>0.3323131737621049</v>
      </c>
      <c r="D71" s="235">
        <v>291</v>
      </c>
      <c r="E71" s="236">
        <v>296</v>
      </c>
      <c r="F71" s="236">
        <v>297</v>
      </c>
      <c r="G71" s="236">
        <v>256</v>
      </c>
      <c r="H71" s="140">
        <v>204</v>
      </c>
      <c r="I71" s="115">
        <v>87</v>
      </c>
      <c r="J71" s="116">
        <v>42.647058823529413</v>
      </c>
    </row>
    <row r="72" spans="1:12" s="110" customFormat="1" ht="12" customHeight="1" x14ac:dyDescent="0.2">
      <c r="A72" s="118" t="s">
        <v>113</v>
      </c>
      <c r="B72" s="119" t="s">
        <v>181</v>
      </c>
      <c r="C72" s="113">
        <v>74.844692124977158</v>
      </c>
      <c r="D72" s="235">
        <v>65540</v>
      </c>
      <c r="E72" s="236">
        <v>65479</v>
      </c>
      <c r="F72" s="236">
        <v>66093</v>
      </c>
      <c r="G72" s="236">
        <v>65181</v>
      </c>
      <c r="H72" s="140">
        <v>65259</v>
      </c>
      <c r="I72" s="115">
        <v>281</v>
      </c>
      <c r="J72" s="116">
        <v>0.43059194900320263</v>
      </c>
    </row>
    <row r="73" spans="1:12" s="110" customFormat="1" ht="12" customHeight="1" x14ac:dyDescent="0.2">
      <c r="A73" s="118"/>
      <c r="B73" s="119" t="s">
        <v>182</v>
      </c>
      <c r="C73" s="113">
        <v>25.155307875022839</v>
      </c>
      <c r="D73" s="115">
        <v>22028</v>
      </c>
      <c r="E73" s="114">
        <v>21866</v>
      </c>
      <c r="F73" s="114">
        <v>21766</v>
      </c>
      <c r="G73" s="114">
        <v>21513</v>
      </c>
      <c r="H73" s="140">
        <v>21290</v>
      </c>
      <c r="I73" s="115">
        <v>738</v>
      </c>
      <c r="J73" s="116">
        <v>3.4664161578205732</v>
      </c>
    </row>
    <row r="74" spans="1:12" s="110" customFormat="1" ht="12" customHeight="1" x14ac:dyDescent="0.2">
      <c r="A74" s="118" t="s">
        <v>113</v>
      </c>
      <c r="B74" s="119" t="s">
        <v>116</v>
      </c>
      <c r="C74" s="113">
        <v>86.456239722272983</v>
      </c>
      <c r="D74" s="115">
        <v>75708</v>
      </c>
      <c r="E74" s="114">
        <v>75820</v>
      </c>
      <c r="F74" s="114">
        <v>76201</v>
      </c>
      <c r="G74" s="114">
        <v>75300</v>
      </c>
      <c r="H74" s="140">
        <v>75384</v>
      </c>
      <c r="I74" s="115">
        <v>324</v>
      </c>
      <c r="J74" s="116">
        <v>0.42979942693409739</v>
      </c>
    </row>
    <row r="75" spans="1:12" s="110" customFormat="1" ht="12" customHeight="1" x14ac:dyDescent="0.2">
      <c r="A75" s="142"/>
      <c r="B75" s="124" t="s">
        <v>117</v>
      </c>
      <c r="C75" s="125">
        <v>13.52891467202631</v>
      </c>
      <c r="D75" s="143">
        <v>11847</v>
      </c>
      <c r="E75" s="144">
        <v>11512</v>
      </c>
      <c r="F75" s="144">
        <v>11643</v>
      </c>
      <c r="G75" s="144">
        <v>11378</v>
      </c>
      <c r="H75" s="145">
        <v>11148</v>
      </c>
      <c r="I75" s="143">
        <v>699</v>
      </c>
      <c r="J75" s="146">
        <v>6.2701829924650161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85463</v>
      </c>
      <c r="G11" s="114">
        <v>85179</v>
      </c>
      <c r="H11" s="114">
        <v>85606</v>
      </c>
      <c r="I11" s="114">
        <v>84410</v>
      </c>
      <c r="J11" s="140">
        <v>84220</v>
      </c>
      <c r="K11" s="114">
        <v>1243</v>
      </c>
      <c r="L11" s="116">
        <v>1.4758964616480645</v>
      </c>
    </row>
    <row r="12" spans="1:17" s="110" customFormat="1" ht="24.95" customHeight="1" x14ac:dyDescent="0.2">
      <c r="A12" s="604" t="s">
        <v>185</v>
      </c>
      <c r="B12" s="605"/>
      <c r="C12" s="605"/>
      <c r="D12" s="606"/>
      <c r="E12" s="113">
        <v>56.192738378011541</v>
      </c>
      <c r="F12" s="115">
        <v>48024</v>
      </c>
      <c r="G12" s="114">
        <v>47784</v>
      </c>
      <c r="H12" s="114">
        <v>48222</v>
      </c>
      <c r="I12" s="114">
        <v>47688</v>
      </c>
      <c r="J12" s="140">
        <v>47561</v>
      </c>
      <c r="K12" s="114">
        <v>463</v>
      </c>
      <c r="L12" s="116">
        <v>0.97348668026324092</v>
      </c>
    </row>
    <row r="13" spans="1:17" s="110" customFormat="1" ht="15" customHeight="1" x14ac:dyDescent="0.2">
      <c r="A13" s="120"/>
      <c r="B13" s="612" t="s">
        <v>107</v>
      </c>
      <c r="C13" s="612"/>
      <c r="E13" s="113">
        <v>43.807261621988459</v>
      </c>
      <c r="F13" s="115">
        <v>37439</v>
      </c>
      <c r="G13" s="114">
        <v>37395</v>
      </c>
      <c r="H13" s="114">
        <v>37384</v>
      </c>
      <c r="I13" s="114">
        <v>36722</v>
      </c>
      <c r="J13" s="140">
        <v>36659</v>
      </c>
      <c r="K13" s="114">
        <v>780</v>
      </c>
      <c r="L13" s="116">
        <v>2.1277176136828611</v>
      </c>
    </row>
    <row r="14" spans="1:17" s="110" customFormat="1" ht="24.95" customHeight="1" x14ac:dyDescent="0.2">
      <c r="A14" s="604" t="s">
        <v>186</v>
      </c>
      <c r="B14" s="605"/>
      <c r="C14" s="605"/>
      <c r="D14" s="606"/>
      <c r="E14" s="113">
        <v>12.441641412073061</v>
      </c>
      <c r="F14" s="115">
        <v>10633</v>
      </c>
      <c r="G14" s="114">
        <v>10856</v>
      </c>
      <c r="H14" s="114">
        <v>11088</v>
      </c>
      <c r="I14" s="114">
        <v>10388</v>
      </c>
      <c r="J14" s="140">
        <v>10597</v>
      </c>
      <c r="K14" s="114">
        <v>36</v>
      </c>
      <c r="L14" s="116">
        <v>0.33971878833632158</v>
      </c>
    </row>
    <row r="15" spans="1:17" s="110" customFormat="1" ht="15" customHeight="1" x14ac:dyDescent="0.2">
      <c r="A15" s="120"/>
      <c r="B15" s="119"/>
      <c r="C15" s="258" t="s">
        <v>106</v>
      </c>
      <c r="E15" s="113">
        <v>59.099031317596165</v>
      </c>
      <c r="F15" s="115">
        <v>6284</v>
      </c>
      <c r="G15" s="114">
        <v>6390</v>
      </c>
      <c r="H15" s="114">
        <v>6567</v>
      </c>
      <c r="I15" s="114">
        <v>6083</v>
      </c>
      <c r="J15" s="140">
        <v>6210</v>
      </c>
      <c r="K15" s="114">
        <v>74</v>
      </c>
      <c r="L15" s="116">
        <v>1.1916264090177133</v>
      </c>
    </row>
    <row r="16" spans="1:17" s="110" customFormat="1" ht="15" customHeight="1" x14ac:dyDescent="0.2">
      <c r="A16" s="120"/>
      <c r="B16" s="119"/>
      <c r="C16" s="258" t="s">
        <v>107</v>
      </c>
      <c r="E16" s="113">
        <v>40.900968682403835</v>
      </c>
      <c r="F16" s="115">
        <v>4349</v>
      </c>
      <c r="G16" s="114">
        <v>4466</v>
      </c>
      <c r="H16" s="114">
        <v>4521</v>
      </c>
      <c r="I16" s="114">
        <v>4305</v>
      </c>
      <c r="J16" s="140">
        <v>4387</v>
      </c>
      <c r="K16" s="114">
        <v>-38</v>
      </c>
      <c r="L16" s="116">
        <v>-0.86619557784362888</v>
      </c>
    </row>
    <row r="17" spans="1:12" s="110" customFormat="1" ht="15" customHeight="1" x14ac:dyDescent="0.2">
      <c r="A17" s="120"/>
      <c r="B17" s="121" t="s">
        <v>109</v>
      </c>
      <c r="C17" s="258"/>
      <c r="E17" s="113">
        <v>66.562138001240299</v>
      </c>
      <c r="F17" s="115">
        <v>56886</v>
      </c>
      <c r="G17" s="114">
        <v>56557</v>
      </c>
      <c r="H17" s="114">
        <v>56908</v>
      </c>
      <c r="I17" s="114">
        <v>56656</v>
      </c>
      <c r="J17" s="140">
        <v>56566</v>
      </c>
      <c r="K17" s="114">
        <v>320</v>
      </c>
      <c r="L17" s="116">
        <v>0.56571085104126151</v>
      </c>
    </row>
    <row r="18" spans="1:12" s="110" customFormat="1" ht="15" customHeight="1" x14ac:dyDescent="0.2">
      <c r="A18" s="120"/>
      <c r="B18" s="119"/>
      <c r="C18" s="258" t="s">
        <v>106</v>
      </c>
      <c r="E18" s="113">
        <v>56.442709981366242</v>
      </c>
      <c r="F18" s="115">
        <v>32108</v>
      </c>
      <c r="G18" s="114">
        <v>31922</v>
      </c>
      <c r="H18" s="114">
        <v>32222</v>
      </c>
      <c r="I18" s="114">
        <v>32276</v>
      </c>
      <c r="J18" s="140">
        <v>32202</v>
      </c>
      <c r="K18" s="114">
        <v>-94</v>
      </c>
      <c r="L18" s="116">
        <v>-0.29190733494813986</v>
      </c>
    </row>
    <row r="19" spans="1:12" s="110" customFormat="1" ht="15" customHeight="1" x14ac:dyDescent="0.2">
      <c r="A19" s="120"/>
      <c r="B19" s="119"/>
      <c r="C19" s="258" t="s">
        <v>107</v>
      </c>
      <c r="E19" s="113">
        <v>43.557290018633758</v>
      </c>
      <c r="F19" s="115">
        <v>24778</v>
      </c>
      <c r="G19" s="114">
        <v>24635</v>
      </c>
      <c r="H19" s="114">
        <v>24686</v>
      </c>
      <c r="I19" s="114">
        <v>24380</v>
      </c>
      <c r="J19" s="140">
        <v>24364</v>
      </c>
      <c r="K19" s="114">
        <v>414</v>
      </c>
      <c r="L19" s="116">
        <v>1.699228369725825</v>
      </c>
    </row>
    <row r="20" spans="1:12" s="110" customFormat="1" ht="15" customHeight="1" x14ac:dyDescent="0.2">
      <c r="A20" s="120"/>
      <c r="B20" s="121" t="s">
        <v>110</v>
      </c>
      <c r="C20" s="258"/>
      <c r="E20" s="113">
        <v>19.863566689678574</v>
      </c>
      <c r="F20" s="115">
        <v>16976</v>
      </c>
      <c r="G20" s="114">
        <v>16799</v>
      </c>
      <c r="H20" s="114">
        <v>16659</v>
      </c>
      <c r="I20" s="114">
        <v>16464</v>
      </c>
      <c r="J20" s="140">
        <v>16241</v>
      </c>
      <c r="K20" s="114">
        <v>735</v>
      </c>
      <c r="L20" s="116">
        <v>4.5255834000369433</v>
      </c>
    </row>
    <row r="21" spans="1:12" s="110" customFormat="1" ht="15" customHeight="1" x14ac:dyDescent="0.2">
      <c r="A21" s="120"/>
      <c r="B21" s="119"/>
      <c r="C21" s="258" t="s">
        <v>106</v>
      </c>
      <c r="E21" s="113">
        <v>53.228086710650331</v>
      </c>
      <c r="F21" s="115">
        <v>9036</v>
      </c>
      <c r="G21" s="114">
        <v>8884</v>
      </c>
      <c r="H21" s="114">
        <v>8844</v>
      </c>
      <c r="I21" s="114">
        <v>8781</v>
      </c>
      <c r="J21" s="140">
        <v>8648</v>
      </c>
      <c r="K21" s="114">
        <v>388</v>
      </c>
      <c r="L21" s="116">
        <v>4.4865864939870495</v>
      </c>
    </row>
    <row r="22" spans="1:12" s="110" customFormat="1" ht="15" customHeight="1" x14ac:dyDescent="0.2">
      <c r="A22" s="120"/>
      <c r="B22" s="119"/>
      <c r="C22" s="258" t="s">
        <v>107</v>
      </c>
      <c r="E22" s="113">
        <v>46.771913289349669</v>
      </c>
      <c r="F22" s="115">
        <v>7940</v>
      </c>
      <c r="G22" s="114">
        <v>7915</v>
      </c>
      <c r="H22" s="114">
        <v>7815</v>
      </c>
      <c r="I22" s="114">
        <v>7683</v>
      </c>
      <c r="J22" s="140">
        <v>7593</v>
      </c>
      <c r="K22" s="114">
        <v>347</v>
      </c>
      <c r="L22" s="116">
        <v>4.5699986829974977</v>
      </c>
    </row>
    <row r="23" spans="1:12" s="110" customFormat="1" ht="15" customHeight="1" x14ac:dyDescent="0.2">
      <c r="A23" s="120"/>
      <c r="B23" s="121" t="s">
        <v>111</v>
      </c>
      <c r="C23" s="258"/>
      <c r="E23" s="113">
        <v>1.132653897008062</v>
      </c>
      <c r="F23" s="115">
        <v>968</v>
      </c>
      <c r="G23" s="114">
        <v>967</v>
      </c>
      <c r="H23" s="114">
        <v>951</v>
      </c>
      <c r="I23" s="114">
        <v>902</v>
      </c>
      <c r="J23" s="140">
        <v>816</v>
      </c>
      <c r="K23" s="114">
        <v>152</v>
      </c>
      <c r="L23" s="116">
        <v>18.627450980392158</v>
      </c>
    </row>
    <row r="24" spans="1:12" s="110" customFormat="1" ht="15" customHeight="1" x14ac:dyDescent="0.2">
      <c r="A24" s="120"/>
      <c r="B24" s="119"/>
      <c r="C24" s="258" t="s">
        <v>106</v>
      </c>
      <c r="E24" s="113">
        <v>61.570247933884296</v>
      </c>
      <c r="F24" s="115">
        <v>596</v>
      </c>
      <c r="G24" s="114">
        <v>588</v>
      </c>
      <c r="H24" s="114">
        <v>589</v>
      </c>
      <c r="I24" s="114">
        <v>548</v>
      </c>
      <c r="J24" s="140">
        <v>501</v>
      </c>
      <c r="K24" s="114">
        <v>95</v>
      </c>
      <c r="L24" s="116">
        <v>18.962075848303392</v>
      </c>
    </row>
    <row r="25" spans="1:12" s="110" customFormat="1" ht="15" customHeight="1" x14ac:dyDescent="0.2">
      <c r="A25" s="120"/>
      <c r="B25" s="119"/>
      <c r="C25" s="258" t="s">
        <v>107</v>
      </c>
      <c r="E25" s="113">
        <v>38.429752066115704</v>
      </c>
      <c r="F25" s="115">
        <v>372</v>
      </c>
      <c r="G25" s="114">
        <v>379</v>
      </c>
      <c r="H25" s="114">
        <v>362</v>
      </c>
      <c r="I25" s="114">
        <v>354</v>
      </c>
      <c r="J25" s="140">
        <v>315</v>
      </c>
      <c r="K25" s="114">
        <v>57</v>
      </c>
      <c r="L25" s="116">
        <v>18.095238095238095</v>
      </c>
    </row>
    <row r="26" spans="1:12" s="110" customFormat="1" ht="15" customHeight="1" x14ac:dyDescent="0.2">
      <c r="A26" s="120"/>
      <c r="C26" s="121" t="s">
        <v>187</v>
      </c>
      <c r="D26" s="110" t="s">
        <v>188</v>
      </c>
      <c r="E26" s="113">
        <v>0.30656541427284323</v>
      </c>
      <c r="F26" s="115">
        <v>262</v>
      </c>
      <c r="G26" s="114">
        <v>274</v>
      </c>
      <c r="H26" s="114">
        <v>282</v>
      </c>
      <c r="I26" s="114">
        <v>248</v>
      </c>
      <c r="J26" s="140">
        <v>200</v>
      </c>
      <c r="K26" s="114">
        <v>62</v>
      </c>
      <c r="L26" s="116">
        <v>31</v>
      </c>
    </row>
    <row r="27" spans="1:12" s="110" customFormat="1" ht="15" customHeight="1" x14ac:dyDescent="0.2">
      <c r="A27" s="120"/>
      <c r="B27" s="119"/>
      <c r="D27" s="259" t="s">
        <v>106</v>
      </c>
      <c r="E27" s="113">
        <v>55.725190839694655</v>
      </c>
      <c r="F27" s="115">
        <v>146</v>
      </c>
      <c r="G27" s="114">
        <v>153</v>
      </c>
      <c r="H27" s="114">
        <v>164</v>
      </c>
      <c r="I27" s="114">
        <v>129</v>
      </c>
      <c r="J27" s="140">
        <v>106</v>
      </c>
      <c r="K27" s="114">
        <v>40</v>
      </c>
      <c r="L27" s="116">
        <v>37.735849056603776</v>
      </c>
    </row>
    <row r="28" spans="1:12" s="110" customFormat="1" ht="15" customHeight="1" x14ac:dyDescent="0.2">
      <c r="A28" s="120"/>
      <c r="B28" s="119"/>
      <c r="D28" s="259" t="s">
        <v>107</v>
      </c>
      <c r="E28" s="113">
        <v>44.274809160305345</v>
      </c>
      <c r="F28" s="115">
        <v>116</v>
      </c>
      <c r="G28" s="114">
        <v>121</v>
      </c>
      <c r="H28" s="114">
        <v>118</v>
      </c>
      <c r="I28" s="114">
        <v>119</v>
      </c>
      <c r="J28" s="140">
        <v>94</v>
      </c>
      <c r="K28" s="114">
        <v>22</v>
      </c>
      <c r="L28" s="116">
        <v>23.404255319148938</v>
      </c>
    </row>
    <row r="29" spans="1:12" s="110" customFormat="1" ht="24.95" customHeight="1" x14ac:dyDescent="0.2">
      <c r="A29" s="604" t="s">
        <v>189</v>
      </c>
      <c r="B29" s="605"/>
      <c r="C29" s="605"/>
      <c r="D29" s="606"/>
      <c r="E29" s="113">
        <v>86.231468588746012</v>
      </c>
      <c r="F29" s="115">
        <v>73696</v>
      </c>
      <c r="G29" s="114">
        <v>73789</v>
      </c>
      <c r="H29" s="114">
        <v>74159</v>
      </c>
      <c r="I29" s="114">
        <v>73199</v>
      </c>
      <c r="J29" s="140">
        <v>73116</v>
      </c>
      <c r="K29" s="114">
        <v>580</v>
      </c>
      <c r="L29" s="116">
        <v>0.79326002516549043</v>
      </c>
    </row>
    <row r="30" spans="1:12" s="110" customFormat="1" ht="15" customHeight="1" x14ac:dyDescent="0.2">
      <c r="A30" s="120"/>
      <c r="B30" s="119"/>
      <c r="C30" s="258" t="s">
        <v>106</v>
      </c>
      <c r="E30" s="113">
        <v>54.735670864090316</v>
      </c>
      <c r="F30" s="115">
        <v>40338</v>
      </c>
      <c r="G30" s="114">
        <v>40358</v>
      </c>
      <c r="H30" s="114">
        <v>40686</v>
      </c>
      <c r="I30" s="114">
        <v>40278</v>
      </c>
      <c r="J30" s="140">
        <v>40216</v>
      </c>
      <c r="K30" s="114">
        <v>122</v>
      </c>
      <c r="L30" s="116">
        <v>0.30336184603143029</v>
      </c>
    </row>
    <row r="31" spans="1:12" s="110" customFormat="1" ht="15" customHeight="1" x14ac:dyDescent="0.2">
      <c r="A31" s="120"/>
      <c r="B31" s="119"/>
      <c r="C31" s="258" t="s">
        <v>107</v>
      </c>
      <c r="E31" s="113">
        <v>45.264329135909684</v>
      </c>
      <c r="F31" s="115">
        <v>33358</v>
      </c>
      <c r="G31" s="114">
        <v>33431</v>
      </c>
      <c r="H31" s="114">
        <v>33473</v>
      </c>
      <c r="I31" s="114">
        <v>32921</v>
      </c>
      <c r="J31" s="140">
        <v>32900</v>
      </c>
      <c r="K31" s="114">
        <v>458</v>
      </c>
      <c r="L31" s="116">
        <v>1.3920972644376899</v>
      </c>
    </row>
    <row r="32" spans="1:12" s="110" customFormat="1" ht="15" customHeight="1" x14ac:dyDescent="0.2">
      <c r="A32" s="120"/>
      <c r="B32" s="119" t="s">
        <v>117</v>
      </c>
      <c r="C32" s="258"/>
      <c r="E32" s="113">
        <v>13.758000538244621</v>
      </c>
      <c r="F32" s="115">
        <v>11758</v>
      </c>
      <c r="G32" s="114">
        <v>11379</v>
      </c>
      <c r="H32" s="114">
        <v>11435</v>
      </c>
      <c r="I32" s="114">
        <v>11195</v>
      </c>
      <c r="J32" s="140">
        <v>11090</v>
      </c>
      <c r="K32" s="114">
        <v>668</v>
      </c>
      <c r="L32" s="116">
        <v>6.0234445446348062</v>
      </c>
    </row>
    <row r="33" spans="1:12" s="110" customFormat="1" ht="15" customHeight="1" x14ac:dyDescent="0.2">
      <c r="A33" s="120"/>
      <c r="B33" s="119"/>
      <c r="C33" s="258" t="s">
        <v>106</v>
      </c>
      <c r="E33" s="113">
        <v>65.308725973805068</v>
      </c>
      <c r="F33" s="115">
        <v>7679</v>
      </c>
      <c r="G33" s="114">
        <v>7417</v>
      </c>
      <c r="H33" s="114">
        <v>7526</v>
      </c>
      <c r="I33" s="114">
        <v>7397</v>
      </c>
      <c r="J33" s="140">
        <v>7334</v>
      </c>
      <c r="K33" s="114">
        <v>345</v>
      </c>
      <c r="L33" s="116">
        <v>4.7041178074720476</v>
      </c>
    </row>
    <row r="34" spans="1:12" s="110" customFormat="1" ht="15" customHeight="1" x14ac:dyDescent="0.2">
      <c r="A34" s="120"/>
      <c r="B34" s="119"/>
      <c r="C34" s="258" t="s">
        <v>107</v>
      </c>
      <c r="E34" s="113">
        <v>34.691274026194932</v>
      </c>
      <c r="F34" s="115">
        <v>4079</v>
      </c>
      <c r="G34" s="114">
        <v>3962</v>
      </c>
      <c r="H34" s="114">
        <v>3909</v>
      </c>
      <c r="I34" s="114">
        <v>3798</v>
      </c>
      <c r="J34" s="140">
        <v>3756</v>
      </c>
      <c r="K34" s="114">
        <v>323</v>
      </c>
      <c r="L34" s="116">
        <v>8.5995740149094786</v>
      </c>
    </row>
    <row r="35" spans="1:12" s="110" customFormat="1" ht="24.95" customHeight="1" x14ac:dyDescent="0.2">
      <c r="A35" s="604" t="s">
        <v>190</v>
      </c>
      <c r="B35" s="605"/>
      <c r="C35" s="605"/>
      <c r="D35" s="606"/>
      <c r="E35" s="113">
        <v>75.226706293951764</v>
      </c>
      <c r="F35" s="115">
        <v>64291</v>
      </c>
      <c r="G35" s="114">
        <v>64200</v>
      </c>
      <c r="H35" s="114">
        <v>64720</v>
      </c>
      <c r="I35" s="114">
        <v>63958</v>
      </c>
      <c r="J35" s="140">
        <v>63980</v>
      </c>
      <c r="K35" s="114">
        <v>311</v>
      </c>
      <c r="L35" s="116">
        <v>0.48608940293841824</v>
      </c>
    </row>
    <row r="36" spans="1:12" s="110" customFormat="1" ht="15" customHeight="1" x14ac:dyDescent="0.2">
      <c r="A36" s="120"/>
      <c r="B36" s="119"/>
      <c r="C36" s="258" t="s">
        <v>106</v>
      </c>
      <c r="E36" s="113">
        <v>69.737599352942098</v>
      </c>
      <c r="F36" s="115">
        <v>44835</v>
      </c>
      <c r="G36" s="114">
        <v>44689</v>
      </c>
      <c r="H36" s="114">
        <v>45111</v>
      </c>
      <c r="I36" s="114">
        <v>44660</v>
      </c>
      <c r="J36" s="140">
        <v>44606</v>
      </c>
      <c r="K36" s="114">
        <v>229</v>
      </c>
      <c r="L36" s="116">
        <v>0.51338384970631756</v>
      </c>
    </row>
    <row r="37" spans="1:12" s="110" customFormat="1" ht="15" customHeight="1" x14ac:dyDescent="0.2">
      <c r="A37" s="120"/>
      <c r="B37" s="119"/>
      <c r="C37" s="258" t="s">
        <v>107</v>
      </c>
      <c r="E37" s="113">
        <v>30.262400647057909</v>
      </c>
      <c r="F37" s="115">
        <v>19456</v>
      </c>
      <c r="G37" s="114">
        <v>19511</v>
      </c>
      <c r="H37" s="114">
        <v>19609</v>
      </c>
      <c r="I37" s="114">
        <v>19298</v>
      </c>
      <c r="J37" s="140">
        <v>19374</v>
      </c>
      <c r="K37" s="114">
        <v>82</v>
      </c>
      <c r="L37" s="116">
        <v>0.42324765149168991</v>
      </c>
    </row>
    <row r="38" spans="1:12" s="110" customFormat="1" ht="15" customHeight="1" x14ac:dyDescent="0.2">
      <c r="A38" s="120"/>
      <c r="B38" s="119" t="s">
        <v>182</v>
      </c>
      <c r="C38" s="258"/>
      <c r="E38" s="113">
        <v>24.773293706048232</v>
      </c>
      <c r="F38" s="115">
        <v>21172</v>
      </c>
      <c r="G38" s="114">
        <v>20979</v>
      </c>
      <c r="H38" s="114">
        <v>20886</v>
      </c>
      <c r="I38" s="114">
        <v>20452</v>
      </c>
      <c r="J38" s="140">
        <v>20240</v>
      </c>
      <c r="K38" s="114">
        <v>932</v>
      </c>
      <c r="L38" s="116">
        <v>4.6047430830039522</v>
      </c>
    </row>
    <row r="39" spans="1:12" s="110" customFormat="1" ht="15" customHeight="1" x14ac:dyDescent="0.2">
      <c r="A39" s="120"/>
      <c r="B39" s="119"/>
      <c r="C39" s="258" t="s">
        <v>106</v>
      </c>
      <c r="E39" s="113">
        <v>15.062346495371244</v>
      </c>
      <c r="F39" s="115">
        <v>3189</v>
      </c>
      <c r="G39" s="114">
        <v>3095</v>
      </c>
      <c r="H39" s="114">
        <v>3111</v>
      </c>
      <c r="I39" s="114">
        <v>3028</v>
      </c>
      <c r="J39" s="140">
        <v>2955</v>
      </c>
      <c r="K39" s="114">
        <v>234</v>
      </c>
      <c r="L39" s="116">
        <v>7.9187817258883246</v>
      </c>
    </row>
    <row r="40" spans="1:12" s="110" customFormat="1" ht="15" customHeight="1" x14ac:dyDescent="0.2">
      <c r="A40" s="120"/>
      <c r="B40" s="119"/>
      <c r="C40" s="258" t="s">
        <v>107</v>
      </c>
      <c r="E40" s="113">
        <v>84.937653504628756</v>
      </c>
      <c r="F40" s="115">
        <v>17983</v>
      </c>
      <c r="G40" s="114">
        <v>17884</v>
      </c>
      <c r="H40" s="114">
        <v>17775</v>
      </c>
      <c r="I40" s="114">
        <v>17424</v>
      </c>
      <c r="J40" s="140">
        <v>17285</v>
      </c>
      <c r="K40" s="114">
        <v>698</v>
      </c>
      <c r="L40" s="116">
        <v>4.0381833960080993</v>
      </c>
    </row>
    <row r="41" spans="1:12" s="110" customFormat="1" ht="24.75" customHeight="1" x14ac:dyDescent="0.2">
      <c r="A41" s="604" t="s">
        <v>517</v>
      </c>
      <c r="B41" s="605"/>
      <c r="C41" s="605"/>
      <c r="D41" s="606"/>
      <c r="E41" s="113">
        <v>5.3391526157518454</v>
      </c>
      <c r="F41" s="115">
        <v>4563</v>
      </c>
      <c r="G41" s="114">
        <v>5100</v>
      </c>
      <c r="H41" s="114">
        <v>5135</v>
      </c>
      <c r="I41" s="114">
        <v>4493</v>
      </c>
      <c r="J41" s="140">
        <v>4531</v>
      </c>
      <c r="K41" s="114">
        <v>32</v>
      </c>
      <c r="L41" s="116">
        <v>0.7062458618406533</v>
      </c>
    </row>
    <row r="42" spans="1:12" s="110" customFormat="1" ht="15" customHeight="1" x14ac:dyDescent="0.2">
      <c r="A42" s="120"/>
      <c r="B42" s="119"/>
      <c r="C42" s="258" t="s">
        <v>106</v>
      </c>
      <c r="E42" s="113">
        <v>58.864781941705019</v>
      </c>
      <c r="F42" s="115">
        <v>2686</v>
      </c>
      <c r="G42" s="114">
        <v>3065</v>
      </c>
      <c r="H42" s="114">
        <v>3088</v>
      </c>
      <c r="I42" s="114">
        <v>2621</v>
      </c>
      <c r="J42" s="140">
        <v>2645</v>
      </c>
      <c r="K42" s="114">
        <v>41</v>
      </c>
      <c r="L42" s="116">
        <v>1.550094517958412</v>
      </c>
    </row>
    <row r="43" spans="1:12" s="110" customFormat="1" ht="15" customHeight="1" x14ac:dyDescent="0.2">
      <c r="A43" s="123"/>
      <c r="B43" s="124"/>
      <c r="C43" s="260" t="s">
        <v>107</v>
      </c>
      <c r="D43" s="261"/>
      <c r="E43" s="125">
        <v>41.135218058294981</v>
      </c>
      <c r="F43" s="143">
        <v>1877</v>
      </c>
      <c r="G43" s="144">
        <v>2035</v>
      </c>
      <c r="H43" s="144">
        <v>2047</v>
      </c>
      <c r="I43" s="144">
        <v>1872</v>
      </c>
      <c r="J43" s="145">
        <v>1886</v>
      </c>
      <c r="K43" s="144">
        <v>-9</v>
      </c>
      <c r="L43" s="146">
        <v>-0.47720042417815484</v>
      </c>
    </row>
    <row r="44" spans="1:12" s="110" customFormat="1" ht="45.75" customHeight="1" x14ac:dyDescent="0.2">
      <c r="A44" s="604" t="s">
        <v>191</v>
      </c>
      <c r="B44" s="605"/>
      <c r="C44" s="605"/>
      <c r="D44" s="606"/>
      <c r="E44" s="113">
        <v>1.2648748581257385</v>
      </c>
      <c r="F44" s="115">
        <v>1081</v>
      </c>
      <c r="G44" s="114">
        <v>1098</v>
      </c>
      <c r="H44" s="114">
        <v>1105</v>
      </c>
      <c r="I44" s="114">
        <v>1108</v>
      </c>
      <c r="J44" s="140">
        <v>1118</v>
      </c>
      <c r="K44" s="114">
        <v>-37</v>
      </c>
      <c r="L44" s="116">
        <v>-3.3094812164579608</v>
      </c>
    </row>
    <row r="45" spans="1:12" s="110" customFormat="1" ht="15" customHeight="1" x14ac:dyDescent="0.2">
      <c r="A45" s="120"/>
      <c r="B45" s="119"/>
      <c r="C45" s="258" t="s">
        <v>106</v>
      </c>
      <c r="E45" s="113">
        <v>61.517113783533766</v>
      </c>
      <c r="F45" s="115">
        <v>665</v>
      </c>
      <c r="G45" s="114">
        <v>670</v>
      </c>
      <c r="H45" s="114">
        <v>676</v>
      </c>
      <c r="I45" s="114">
        <v>675</v>
      </c>
      <c r="J45" s="140">
        <v>679</v>
      </c>
      <c r="K45" s="114">
        <v>-14</v>
      </c>
      <c r="L45" s="116">
        <v>-2.0618556701030926</v>
      </c>
    </row>
    <row r="46" spans="1:12" s="110" customFormat="1" ht="15" customHeight="1" x14ac:dyDescent="0.2">
      <c r="A46" s="123"/>
      <c r="B46" s="124"/>
      <c r="C46" s="260" t="s">
        <v>107</v>
      </c>
      <c r="D46" s="261"/>
      <c r="E46" s="125">
        <v>38.482886216466234</v>
      </c>
      <c r="F46" s="143">
        <v>416</v>
      </c>
      <c r="G46" s="144">
        <v>428</v>
      </c>
      <c r="H46" s="144">
        <v>429</v>
      </c>
      <c r="I46" s="144">
        <v>433</v>
      </c>
      <c r="J46" s="145">
        <v>439</v>
      </c>
      <c r="K46" s="144">
        <v>-23</v>
      </c>
      <c r="L46" s="146">
        <v>-5.2391799544419131</v>
      </c>
    </row>
    <row r="47" spans="1:12" s="110" customFormat="1" ht="39" customHeight="1" x14ac:dyDescent="0.2">
      <c r="A47" s="604" t="s">
        <v>518</v>
      </c>
      <c r="B47" s="607"/>
      <c r="C47" s="607"/>
      <c r="D47" s="608"/>
      <c r="E47" s="113">
        <v>0.22816891520307034</v>
      </c>
      <c r="F47" s="115">
        <v>195</v>
      </c>
      <c r="G47" s="114">
        <v>196</v>
      </c>
      <c r="H47" s="114">
        <v>196</v>
      </c>
      <c r="I47" s="114">
        <v>206</v>
      </c>
      <c r="J47" s="140">
        <v>229</v>
      </c>
      <c r="K47" s="114">
        <v>-34</v>
      </c>
      <c r="L47" s="116">
        <v>-14.847161572052402</v>
      </c>
    </row>
    <row r="48" spans="1:12" s="110" customFormat="1" ht="15" customHeight="1" x14ac:dyDescent="0.2">
      <c r="A48" s="120"/>
      <c r="B48" s="119"/>
      <c r="C48" s="258" t="s">
        <v>106</v>
      </c>
      <c r="E48" s="113">
        <v>35.897435897435898</v>
      </c>
      <c r="F48" s="115">
        <v>70</v>
      </c>
      <c r="G48" s="114">
        <v>62</v>
      </c>
      <c r="H48" s="114">
        <v>64</v>
      </c>
      <c r="I48" s="114">
        <v>60</v>
      </c>
      <c r="J48" s="140">
        <v>69</v>
      </c>
      <c r="K48" s="114">
        <v>1</v>
      </c>
      <c r="L48" s="116">
        <v>1.4492753623188406</v>
      </c>
    </row>
    <row r="49" spans="1:12" s="110" customFormat="1" ht="15" customHeight="1" x14ac:dyDescent="0.2">
      <c r="A49" s="123"/>
      <c r="B49" s="124"/>
      <c r="C49" s="260" t="s">
        <v>107</v>
      </c>
      <c r="D49" s="261"/>
      <c r="E49" s="125">
        <v>64.102564102564102</v>
      </c>
      <c r="F49" s="143">
        <v>125</v>
      </c>
      <c r="G49" s="144">
        <v>134</v>
      </c>
      <c r="H49" s="144">
        <v>132</v>
      </c>
      <c r="I49" s="144">
        <v>146</v>
      </c>
      <c r="J49" s="145">
        <v>160</v>
      </c>
      <c r="K49" s="144">
        <v>-35</v>
      </c>
      <c r="L49" s="146">
        <v>-21.875</v>
      </c>
    </row>
    <row r="50" spans="1:12" s="110" customFormat="1" ht="24.95" customHeight="1" x14ac:dyDescent="0.2">
      <c r="A50" s="609" t="s">
        <v>192</v>
      </c>
      <c r="B50" s="610"/>
      <c r="C50" s="610"/>
      <c r="D50" s="611"/>
      <c r="E50" s="262">
        <v>14.764283959140213</v>
      </c>
      <c r="F50" s="263">
        <v>12618</v>
      </c>
      <c r="G50" s="264">
        <v>12915</v>
      </c>
      <c r="H50" s="264">
        <v>13117</v>
      </c>
      <c r="I50" s="264">
        <v>12269</v>
      </c>
      <c r="J50" s="265">
        <v>12467</v>
      </c>
      <c r="K50" s="263">
        <v>151</v>
      </c>
      <c r="L50" s="266">
        <v>1.211197561562525</v>
      </c>
    </row>
    <row r="51" spans="1:12" s="110" customFormat="1" ht="15" customHeight="1" x14ac:dyDescent="0.2">
      <c r="A51" s="120"/>
      <c r="B51" s="119"/>
      <c r="C51" s="258" t="s">
        <v>106</v>
      </c>
      <c r="E51" s="113">
        <v>56.577904580757647</v>
      </c>
      <c r="F51" s="115">
        <v>7139</v>
      </c>
      <c r="G51" s="114">
        <v>7237</v>
      </c>
      <c r="H51" s="114">
        <v>7447</v>
      </c>
      <c r="I51" s="114">
        <v>6926</v>
      </c>
      <c r="J51" s="140">
        <v>6992</v>
      </c>
      <c r="K51" s="114">
        <v>147</v>
      </c>
      <c r="L51" s="116">
        <v>2.1024027459954233</v>
      </c>
    </row>
    <row r="52" spans="1:12" s="110" customFormat="1" ht="15" customHeight="1" x14ac:dyDescent="0.2">
      <c r="A52" s="120"/>
      <c r="B52" s="119"/>
      <c r="C52" s="258" t="s">
        <v>107</v>
      </c>
      <c r="E52" s="113">
        <v>43.422095419242353</v>
      </c>
      <c r="F52" s="115">
        <v>5479</v>
      </c>
      <c r="G52" s="114">
        <v>5678</v>
      </c>
      <c r="H52" s="114">
        <v>5670</v>
      </c>
      <c r="I52" s="114">
        <v>5343</v>
      </c>
      <c r="J52" s="140">
        <v>5475</v>
      </c>
      <c r="K52" s="114">
        <v>4</v>
      </c>
      <c r="L52" s="116">
        <v>7.3059360730593603E-2</v>
      </c>
    </row>
    <row r="53" spans="1:12" s="110" customFormat="1" ht="15" customHeight="1" x14ac:dyDescent="0.2">
      <c r="A53" s="120"/>
      <c r="B53" s="119"/>
      <c r="C53" s="258" t="s">
        <v>187</v>
      </c>
      <c r="D53" s="110" t="s">
        <v>193</v>
      </c>
      <c r="E53" s="113">
        <v>26.588999841496275</v>
      </c>
      <c r="F53" s="115">
        <v>3355</v>
      </c>
      <c r="G53" s="114">
        <v>3817</v>
      </c>
      <c r="H53" s="114">
        <v>3934</v>
      </c>
      <c r="I53" s="114">
        <v>3085</v>
      </c>
      <c r="J53" s="140">
        <v>3279</v>
      </c>
      <c r="K53" s="114">
        <v>76</v>
      </c>
      <c r="L53" s="116">
        <v>2.3177798109179628</v>
      </c>
    </row>
    <row r="54" spans="1:12" s="110" customFormat="1" ht="15" customHeight="1" x14ac:dyDescent="0.2">
      <c r="A54" s="120"/>
      <c r="B54" s="119"/>
      <c r="D54" s="267" t="s">
        <v>194</v>
      </c>
      <c r="E54" s="113">
        <v>61.073025335320416</v>
      </c>
      <c r="F54" s="115">
        <v>2049</v>
      </c>
      <c r="G54" s="114">
        <v>2310</v>
      </c>
      <c r="H54" s="114">
        <v>2429</v>
      </c>
      <c r="I54" s="114">
        <v>1904</v>
      </c>
      <c r="J54" s="140">
        <v>1998</v>
      </c>
      <c r="K54" s="114">
        <v>51</v>
      </c>
      <c r="L54" s="116">
        <v>2.5525525525525525</v>
      </c>
    </row>
    <row r="55" spans="1:12" s="110" customFormat="1" ht="15" customHeight="1" x14ac:dyDescent="0.2">
      <c r="A55" s="120"/>
      <c r="B55" s="119"/>
      <c r="D55" s="267" t="s">
        <v>195</v>
      </c>
      <c r="E55" s="113">
        <v>38.926974664679584</v>
      </c>
      <c r="F55" s="115">
        <v>1306</v>
      </c>
      <c r="G55" s="114">
        <v>1507</v>
      </c>
      <c r="H55" s="114">
        <v>1505</v>
      </c>
      <c r="I55" s="114">
        <v>1181</v>
      </c>
      <c r="J55" s="140">
        <v>1281</v>
      </c>
      <c r="K55" s="114">
        <v>25</v>
      </c>
      <c r="L55" s="116">
        <v>1.9516003122560499</v>
      </c>
    </row>
    <row r="56" spans="1:12" s="110" customFormat="1" ht="15" customHeight="1" x14ac:dyDescent="0.2">
      <c r="A56" s="120"/>
      <c r="B56" s="119" t="s">
        <v>196</v>
      </c>
      <c r="C56" s="258"/>
      <c r="E56" s="113">
        <v>65.961878239706067</v>
      </c>
      <c r="F56" s="115">
        <v>56373</v>
      </c>
      <c r="G56" s="114">
        <v>55999</v>
      </c>
      <c r="H56" s="114">
        <v>56152</v>
      </c>
      <c r="I56" s="114">
        <v>55942</v>
      </c>
      <c r="J56" s="140">
        <v>55708</v>
      </c>
      <c r="K56" s="114">
        <v>665</v>
      </c>
      <c r="L56" s="116">
        <v>1.193724420190996</v>
      </c>
    </row>
    <row r="57" spans="1:12" s="110" customFormat="1" ht="15" customHeight="1" x14ac:dyDescent="0.2">
      <c r="A57" s="120"/>
      <c r="B57" s="119"/>
      <c r="C57" s="258" t="s">
        <v>106</v>
      </c>
      <c r="E57" s="113">
        <v>54.944743050751249</v>
      </c>
      <c r="F57" s="115">
        <v>30974</v>
      </c>
      <c r="G57" s="114">
        <v>30791</v>
      </c>
      <c r="H57" s="114">
        <v>30965</v>
      </c>
      <c r="I57" s="114">
        <v>30987</v>
      </c>
      <c r="J57" s="140">
        <v>30858</v>
      </c>
      <c r="K57" s="114">
        <v>116</v>
      </c>
      <c r="L57" s="116">
        <v>0.37591548382915291</v>
      </c>
    </row>
    <row r="58" spans="1:12" s="110" customFormat="1" ht="15" customHeight="1" x14ac:dyDescent="0.2">
      <c r="A58" s="120"/>
      <c r="B58" s="119"/>
      <c r="C58" s="258" t="s">
        <v>107</v>
      </c>
      <c r="E58" s="113">
        <v>45.055256949248751</v>
      </c>
      <c r="F58" s="115">
        <v>25399</v>
      </c>
      <c r="G58" s="114">
        <v>25208</v>
      </c>
      <c r="H58" s="114">
        <v>25187</v>
      </c>
      <c r="I58" s="114">
        <v>24955</v>
      </c>
      <c r="J58" s="140">
        <v>24850</v>
      </c>
      <c r="K58" s="114">
        <v>549</v>
      </c>
      <c r="L58" s="116">
        <v>2.2092555331991952</v>
      </c>
    </row>
    <row r="59" spans="1:12" s="110" customFormat="1" ht="15" customHeight="1" x14ac:dyDescent="0.2">
      <c r="A59" s="120"/>
      <c r="B59" s="119"/>
      <c r="C59" s="258" t="s">
        <v>105</v>
      </c>
      <c r="D59" s="110" t="s">
        <v>197</v>
      </c>
      <c r="E59" s="113">
        <v>89.329998403491032</v>
      </c>
      <c r="F59" s="115">
        <v>50358</v>
      </c>
      <c r="G59" s="114">
        <v>49985</v>
      </c>
      <c r="H59" s="114">
        <v>50160</v>
      </c>
      <c r="I59" s="114">
        <v>50079</v>
      </c>
      <c r="J59" s="140">
        <v>49876</v>
      </c>
      <c r="K59" s="114">
        <v>482</v>
      </c>
      <c r="L59" s="116">
        <v>0.96639666372604061</v>
      </c>
    </row>
    <row r="60" spans="1:12" s="110" customFormat="1" ht="15" customHeight="1" x14ac:dyDescent="0.2">
      <c r="A60" s="120"/>
      <c r="B60" s="119"/>
      <c r="C60" s="258"/>
      <c r="D60" s="267" t="s">
        <v>198</v>
      </c>
      <c r="E60" s="113">
        <v>52.245919218396281</v>
      </c>
      <c r="F60" s="115">
        <v>26310</v>
      </c>
      <c r="G60" s="114">
        <v>26131</v>
      </c>
      <c r="H60" s="114">
        <v>26297</v>
      </c>
      <c r="I60" s="114">
        <v>26414</v>
      </c>
      <c r="J60" s="140">
        <v>26303</v>
      </c>
      <c r="K60" s="114">
        <v>7</v>
      </c>
      <c r="L60" s="116">
        <v>2.6612933885868533E-2</v>
      </c>
    </row>
    <row r="61" spans="1:12" s="110" customFormat="1" ht="15" customHeight="1" x14ac:dyDescent="0.2">
      <c r="A61" s="120"/>
      <c r="B61" s="119"/>
      <c r="C61" s="258"/>
      <c r="D61" s="267" t="s">
        <v>199</v>
      </c>
      <c r="E61" s="113">
        <v>47.754080781603719</v>
      </c>
      <c r="F61" s="115">
        <v>24048</v>
      </c>
      <c r="G61" s="114">
        <v>23854</v>
      </c>
      <c r="H61" s="114">
        <v>23863</v>
      </c>
      <c r="I61" s="114">
        <v>23665</v>
      </c>
      <c r="J61" s="140">
        <v>23573</v>
      </c>
      <c r="K61" s="114">
        <v>475</v>
      </c>
      <c r="L61" s="116">
        <v>2.0150171806728037</v>
      </c>
    </row>
    <row r="62" spans="1:12" s="110" customFormat="1" ht="15" customHeight="1" x14ac:dyDescent="0.2">
      <c r="A62" s="120"/>
      <c r="B62" s="119"/>
      <c r="C62" s="258"/>
      <c r="D62" s="258" t="s">
        <v>200</v>
      </c>
      <c r="E62" s="113">
        <v>10.670001596508968</v>
      </c>
      <c r="F62" s="115">
        <v>6015</v>
      </c>
      <c r="G62" s="114">
        <v>6014</v>
      </c>
      <c r="H62" s="114">
        <v>5992</v>
      </c>
      <c r="I62" s="114">
        <v>5863</v>
      </c>
      <c r="J62" s="140">
        <v>5832</v>
      </c>
      <c r="K62" s="114">
        <v>183</v>
      </c>
      <c r="L62" s="116">
        <v>3.1378600823045266</v>
      </c>
    </row>
    <row r="63" spans="1:12" s="110" customFormat="1" ht="15" customHeight="1" x14ac:dyDescent="0.2">
      <c r="A63" s="120"/>
      <c r="B63" s="119"/>
      <c r="C63" s="258"/>
      <c r="D63" s="267" t="s">
        <v>198</v>
      </c>
      <c r="E63" s="113">
        <v>77.539484621778882</v>
      </c>
      <c r="F63" s="115">
        <v>4664</v>
      </c>
      <c r="G63" s="114">
        <v>4660</v>
      </c>
      <c r="H63" s="114">
        <v>4668</v>
      </c>
      <c r="I63" s="114">
        <v>4573</v>
      </c>
      <c r="J63" s="140">
        <v>4555</v>
      </c>
      <c r="K63" s="114">
        <v>109</v>
      </c>
      <c r="L63" s="116">
        <v>2.3929747530186609</v>
      </c>
    </row>
    <row r="64" spans="1:12" s="110" customFormat="1" ht="15" customHeight="1" x14ac:dyDescent="0.2">
      <c r="A64" s="120"/>
      <c r="B64" s="119"/>
      <c r="C64" s="258"/>
      <c r="D64" s="267" t="s">
        <v>199</v>
      </c>
      <c r="E64" s="113">
        <v>22.460515378221114</v>
      </c>
      <c r="F64" s="115">
        <v>1351</v>
      </c>
      <c r="G64" s="114">
        <v>1354</v>
      </c>
      <c r="H64" s="114">
        <v>1324</v>
      </c>
      <c r="I64" s="114">
        <v>1290</v>
      </c>
      <c r="J64" s="140">
        <v>1277</v>
      </c>
      <c r="K64" s="114">
        <v>74</v>
      </c>
      <c r="L64" s="116">
        <v>5.7948316366483947</v>
      </c>
    </row>
    <row r="65" spans="1:12" s="110" customFormat="1" ht="15" customHeight="1" x14ac:dyDescent="0.2">
      <c r="A65" s="120"/>
      <c r="B65" s="119" t="s">
        <v>201</v>
      </c>
      <c r="C65" s="258"/>
      <c r="E65" s="113">
        <v>11.202508687970234</v>
      </c>
      <c r="F65" s="115">
        <v>9574</v>
      </c>
      <c r="G65" s="114">
        <v>9460</v>
      </c>
      <c r="H65" s="114">
        <v>9364</v>
      </c>
      <c r="I65" s="114">
        <v>9303</v>
      </c>
      <c r="J65" s="140">
        <v>9080</v>
      </c>
      <c r="K65" s="114">
        <v>494</v>
      </c>
      <c r="L65" s="116">
        <v>5.4405286343612334</v>
      </c>
    </row>
    <row r="66" spans="1:12" s="110" customFormat="1" ht="15" customHeight="1" x14ac:dyDescent="0.2">
      <c r="A66" s="120"/>
      <c r="B66" s="119"/>
      <c r="C66" s="258" t="s">
        <v>106</v>
      </c>
      <c r="E66" s="113">
        <v>60.267390850219343</v>
      </c>
      <c r="F66" s="115">
        <v>5770</v>
      </c>
      <c r="G66" s="114">
        <v>5705</v>
      </c>
      <c r="H66" s="114">
        <v>5635</v>
      </c>
      <c r="I66" s="114">
        <v>5641</v>
      </c>
      <c r="J66" s="140">
        <v>5528</v>
      </c>
      <c r="K66" s="114">
        <v>242</v>
      </c>
      <c r="L66" s="116">
        <v>4.3777134587554265</v>
      </c>
    </row>
    <row r="67" spans="1:12" s="110" customFormat="1" ht="15" customHeight="1" x14ac:dyDescent="0.2">
      <c r="A67" s="120"/>
      <c r="B67" s="119"/>
      <c r="C67" s="258" t="s">
        <v>107</v>
      </c>
      <c r="E67" s="113">
        <v>39.732609149780657</v>
      </c>
      <c r="F67" s="115">
        <v>3804</v>
      </c>
      <c r="G67" s="114">
        <v>3755</v>
      </c>
      <c r="H67" s="114">
        <v>3729</v>
      </c>
      <c r="I67" s="114">
        <v>3662</v>
      </c>
      <c r="J67" s="140">
        <v>3552</v>
      </c>
      <c r="K67" s="114">
        <v>252</v>
      </c>
      <c r="L67" s="116">
        <v>7.0945945945945947</v>
      </c>
    </row>
    <row r="68" spans="1:12" s="110" customFormat="1" ht="15" customHeight="1" x14ac:dyDescent="0.2">
      <c r="A68" s="120"/>
      <c r="B68" s="119"/>
      <c r="C68" s="258" t="s">
        <v>105</v>
      </c>
      <c r="D68" s="110" t="s">
        <v>202</v>
      </c>
      <c r="E68" s="113">
        <v>28.305828284938375</v>
      </c>
      <c r="F68" s="115">
        <v>2710</v>
      </c>
      <c r="G68" s="114">
        <v>2648</v>
      </c>
      <c r="H68" s="114">
        <v>2584</v>
      </c>
      <c r="I68" s="114">
        <v>2547</v>
      </c>
      <c r="J68" s="140">
        <v>2429</v>
      </c>
      <c r="K68" s="114">
        <v>281</v>
      </c>
      <c r="L68" s="116">
        <v>11.568546727048169</v>
      </c>
    </row>
    <row r="69" spans="1:12" s="110" customFormat="1" ht="15" customHeight="1" x14ac:dyDescent="0.2">
      <c r="A69" s="120"/>
      <c r="B69" s="119"/>
      <c r="C69" s="258"/>
      <c r="D69" s="267" t="s">
        <v>198</v>
      </c>
      <c r="E69" s="113">
        <v>58.671586715867157</v>
      </c>
      <c r="F69" s="115">
        <v>1590</v>
      </c>
      <c r="G69" s="114">
        <v>1557</v>
      </c>
      <c r="H69" s="114">
        <v>1515</v>
      </c>
      <c r="I69" s="114">
        <v>1509</v>
      </c>
      <c r="J69" s="140">
        <v>1442</v>
      </c>
      <c r="K69" s="114">
        <v>148</v>
      </c>
      <c r="L69" s="116">
        <v>10.263522884882109</v>
      </c>
    </row>
    <row r="70" spans="1:12" s="110" customFormat="1" ht="15" customHeight="1" x14ac:dyDescent="0.2">
      <c r="A70" s="120"/>
      <c r="B70" s="119"/>
      <c r="C70" s="258"/>
      <c r="D70" s="267" t="s">
        <v>199</v>
      </c>
      <c r="E70" s="113">
        <v>41.328413284132843</v>
      </c>
      <c r="F70" s="115">
        <v>1120</v>
      </c>
      <c r="G70" s="114">
        <v>1091</v>
      </c>
      <c r="H70" s="114">
        <v>1069</v>
      </c>
      <c r="I70" s="114">
        <v>1038</v>
      </c>
      <c r="J70" s="140">
        <v>987</v>
      </c>
      <c r="K70" s="114">
        <v>133</v>
      </c>
      <c r="L70" s="116">
        <v>13.475177304964539</v>
      </c>
    </row>
    <row r="71" spans="1:12" s="110" customFormat="1" ht="15" customHeight="1" x14ac:dyDescent="0.2">
      <c r="A71" s="120"/>
      <c r="B71" s="119"/>
      <c r="C71" s="258"/>
      <c r="D71" s="110" t="s">
        <v>203</v>
      </c>
      <c r="E71" s="113">
        <v>66.200125339461039</v>
      </c>
      <c r="F71" s="115">
        <v>6338</v>
      </c>
      <c r="G71" s="114">
        <v>6291</v>
      </c>
      <c r="H71" s="114">
        <v>6263</v>
      </c>
      <c r="I71" s="114">
        <v>6245</v>
      </c>
      <c r="J71" s="140">
        <v>6152</v>
      </c>
      <c r="K71" s="114">
        <v>186</v>
      </c>
      <c r="L71" s="116">
        <v>3.0234070221066318</v>
      </c>
    </row>
    <row r="72" spans="1:12" s="110" customFormat="1" ht="15" customHeight="1" x14ac:dyDescent="0.2">
      <c r="A72" s="120"/>
      <c r="B72" s="119"/>
      <c r="C72" s="258"/>
      <c r="D72" s="267" t="s">
        <v>198</v>
      </c>
      <c r="E72" s="113">
        <v>60.934048595771536</v>
      </c>
      <c r="F72" s="115">
        <v>3862</v>
      </c>
      <c r="G72" s="114">
        <v>3834</v>
      </c>
      <c r="H72" s="114">
        <v>3810</v>
      </c>
      <c r="I72" s="114">
        <v>3820</v>
      </c>
      <c r="J72" s="140">
        <v>3780</v>
      </c>
      <c r="K72" s="114">
        <v>82</v>
      </c>
      <c r="L72" s="116">
        <v>2.1693121693121693</v>
      </c>
    </row>
    <row r="73" spans="1:12" s="110" customFormat="1" ht="15" customHeight="1" x14ac:dyDescent="0.2">
      <c r="A73" s="120"/>
      <c r="B73" s="119"/>
      <c r="C73" s="258"/>
      <c r="D73" s="267" t="s">
        <v>199</v>
      </c>
      <c r="E73" s="113">
        <v>39.065951404228464</v>
      </c>
      <c r="F73" s="115">
        <v>2476</v>
      </c>
      <c r="G73" s="114">
        <v>2457</v>
      </c>
      <c r="H73" s="114">
        <v>2453</v>
      </c>
      <c r="I73" s="114">
        <v>2425</v>
      </c>
      <c r="J73" s="140">
        <v>2372</v>
      </c>
      <c r="K73" s="114">
        <v>104</v>
      </c>
      <c r="L73" s="116">
        <v>4.3844856661045535</v>
      </c>
    </row>
    <row r="74" spans="1:12" s="110" customFormat="1" ht="15" customHeight="1" x14ac:dyDescent="0.2">
      <c r="A74" s="120"/>
      <c r="B74" s="119"/>
      <c r="C74" s="258"/>
      <c r="D74" s="110" t="s">
        <v>204</v>
      </c>
      <c r="E74" s="113">
        <v>5.4940463756005853</v>
      </c>
      <c r="F74" s="115">
        <v>526</v>
      </c>
      <c r="G74" s="114">
        <v>521</v>
      </c>
      <c r="H74" s="114">
        <v>517</v>
      </c>
      <c r="I74" s="114">
        <v>511</v>
      </c>
      <c r="J74" s="140">
        <v>499</v>
      </c>
      <c r="K74" s="114">
        <v>27</v>
      </c>
      <c r="L74" s="116">
        <v>5.4108216432865728</v>
      </c>
    </row>
    <row r="75" spans="1:12" s="110" customFormat="1" ht="15" customHeight="1" x14ac:dyDescent="0.2">
      <c r="A75" s="120"/>
      <c r="B75" s="119"/>
      <c r="C75" s="258"/>
      <c r="D75" s="267" t="s">
        <v>198</v>
      </c>
      <c r="E75" s="113">
        <v>60.456273764258555</v>
      </c>
      <c r="F75" s="115">
        <v>318</v>
      </c>
      <c r="G75" s="114">
        <v>314</v>
      </c>
      <c r="H75" s="114">
        <v>310</v>
      </c>
      <c r="I75" s="114">
        <v>312</v>
      </c>
      <c r="J75" s="140">
        <v>306</v>
      </c>
      <c r="K75" s="114">
        <v>12</v>
      </c>
      <c r="L75" s="116">
        <v>3.9215686274509802</v>
      </c>
    </row>
    <row r="76" spans="1:12" s="110" customFormat="1" ht="15" customHeight="1" x14ac:dyDescent="0.2">
      <c r="A76" s="120"/>
      <c r="B76" s="119"/>
      <c r="C76" s="258"/>
      <c r="D76" s="267" t="s">
        <v>199</v>
      </c>
      <c r="E76" s="113">
        <v>39.543726235741445</v>
      </c>
      <c r="F76" s="115">
        <v>208</v>
      </c>
      <c r="G76" s="114">
        <v>207</v>
      </c>
      <c r="H76" s="114">
        <v>207</v>
      </c>
      <c r="I76" s="114">
        <v>199</v>
      </c>
      <c r="J76" s="140">
        <v>193</v>
      </c>
      <c r="K76" s="114">
        <v>15</v>
      </c>
      <c r="L76" s="116">
        <v>7.7720207253886011</v>
      </c>
    </row>
    <row r="77" spans="1:12" s="110" customFormat="1" ht="15" customHeight="1" x14ac:dyDescent="0.2">
      <c r="A77" s="534"/>
      <c r="B77" s="119" t="s">
        <v>205</v>
      </c>
      <c r="C77" s="268"/>
      <c r="D77" s="182"/>
      <c r="E77" s="113">
        <v>8.0713291131834826</v>
      </c>
      <c r="F77" s="115">
        <v>6898</v>
      </c>
      <c r="G77" s="114">
        <v>6805</v>
      </c>
      <c r="H77" s="114">
        <v>6973</v>
      </c>
      <c r="I77" s="114">
        <v>6896</v>
      </c>
      <c r="J77" s="140">
        <v>6965</v>
      </c>
      <c r="K77" s="114">
        <v>-67</v>
      </c>
      <c r="L77" s="116">
        <v>-0.96195262024407757</v>
      </c>
    </row>
    <row r="78" spans="1:12" s="110" customFormat="1" ht="15" customHeight="1" x14ac:dyDescent="0.2">
      <c r="A78" s="120"/>
      <c r="B78" s="119"/>
      <c r="C78" s="268" t="s">
        <v>106</v>
      </c>
      <c r="D78" s="182"/>
      <c r="E78" s="113">
        <v>60.031893302406495</v>
      </c>
      <c r="F78" s="115">
        <v>4141</v>
      </c>
      <c r="G78" s="114">
        <v>4051</v>
      </c>
      <c r="H78" s="114">
        <v>4175</v>
      </c>
      <c r="I78" s="114">
        <v>4134</v>
      </c>
      <c r="J78" s="140">
        <v>4183</v>
      </c>
      <c r="K78" s="114">
        <v>-42</v>
      </c>
      <c r="L78" s="116">
        <v>-1.0040640688501077</v>
      </c>
    </row>
    <row r="79" spans="1:12" s="110" customFormat="1" ht="15" customHeight="1" x14ac:dyDescent="0.2">
      <c r="A79" s="123"/>
      <c r="B79" s="124"/>
      <c r="C79" s="260" t="s">
        <v>107</v>
      </c>
      <c r="D79" s="261"/>
      <c r="E79" s="125">
        <v>39.968106697593505</v>
      </c>
      <c r="F79" s="143">
        <v>2757</v>
      </c>
      <c r="G79" s="144">
        <v>2754</v>
      </c>
      <c r="H79" s="144">
        <v>2798</v>
      </c>
      <c r="I79" s="144">
        <v>2762</v>
      </c>
      <c r="J79" s="145">
        <v>2782</v>
      </c>
      <c r="K79" s="144">
        <v>-25</v>
      </c>
      <c r="L79" s="146">
        <v>-0.89863407620416969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85463</v>
      </c>
      <c r="E11" s="114">
        <v>85179</v>
      </c>
      <c r="F11" s="114">
        <v>85606</v>
      </c>
      <c r="G11" s="114">
        <v>84410</v>
      </c>
      <c r="H11" s="140">
        <v>84220</v>
      </c>
      <c r="I11" s="115">
        <v>1243</v>
      </c>
      <c r="J11" s="116">
        <v>1.4758964616480645</v>
      </c>
    </row>
    <row r="12" spans="1:15" s="110" customFormat="1" ht="24.95" customHeight="1" x14ac:dyDescent="0.2">
      <c r="A12" s="193" t="s">
        <v>132</v>
      </c>
      <c r="B12" s="194" t="s">
        <v>133</v>
      </c>
      <c r="C12" s="113">
        <v>0.68099645460608682</v>
      </c>
      <c r="D12" s="115">
        <v>582</v>
      </c>
      <c r="E12" s="114">
        <v>541</v>
      </c>
      <c r="F12" s="114">
        <v>579</v>
      </c>
      <c r="G12" s="114">
        <v>599</v>
      </c>
      <c r="H12" s="140">
        <v>579</v>
      </c>
      <c r="I12" s="115">
        <v>3</v>
      </c>
      <c r="J12" s="116">
        <v>0.51813471502590669</v>
      </c>
    </row>
    <row r="13" spans="1:15" s="110" customFormat="1" ht="24.95" customHeight="1" x14ac:dyDescent="0.2">
      <c r="A13" s="193" t="s">
        <v>134</v>
      </c>
      <c r="B13" s="199" t="s">
        <v>214</v>
      </c>
      <c r="C13" s="113">
        <v>1.5164457133496367</v>
      </c>
      <c r="D13" s="115">
        <v>1296</v>
      </c>
      <c r="E13" s="114">
        <v>1290</v>
      </c>
      <c r="F13" s="114">
        <v>1296</v>
      </c>
      <c r="G13" s="114">
        <v>1279</v>
      </c>
      <c r="H13" s="140">
        <v>1282</v>
      </c>
      <c r="I13" s="115">
        <v>14</v>
      </c>
      <c r="J13" s="116">
        <v>1.0920436817472698</v>
      </c>
    </row>
    <row r="14" spans="1:15" s="287" customFormat="1" ht="24" customHeight="1" x14ac:dyDescent="0.2">
      <c r="A14" s="193" t="s">
        <v>215</v>
      </c>
      <c r="B14" s="199" t="s">
        <v>137</v>
      </c>
      <c r="C14" s="113">
        <v>36.225033055240281</v>
      </c>
      <c r="D14" s="115">
        <v>30959</v>
      </c>
      <c r="E14" s="114">
        <v>31083</v>
      </c>
      <c r="F14" s="114">
        <v>31306</v>
      </c>
      <c r="G14" s="114">
        <v>30967</v>
      </c>
      <c r="H14" s="140">
        <v>31041</v>
      </c>
      <c r="I14" s="115">
        <v>-82</v>
      </c>
      <c r="J14" s="116">
        <v>-0.26416674720530908</v>
      </c>
      <c r="K14" s="110"/>
      <c r="L14" s="110"/>
      <c r="M14" s="110"/>
      <c r="N14" s="110"/>
      <c r="O14" s="110"/>
    </row>
    <row r="15" spans="1:15" s="110" customFormat="1" ht="24.75" customHeight="1" x14ac:dyDescent="0.2">
      <c r="A15" s="193" t="s">
        <v>216</v>
      </c>
      <c r="B15" s="199" t="s">
        <v>217</v>
      </c>
      <c r="C15" s="113">
        <v>6.1476896434714439</v>
      </c>
      <c r="D15" s="115">
        <v>5254</v>
      </c>
      <c r="E15" s="114">
        <v>5264</v>
      </c>
      <c r="F15" s="114">
        <v>5251</v>
      </c>
      <c r="G15" s="114">
        <v>5167</v>
      </c>
      <c r="H15" s="140">
        <v>5228</v>
      </c>
      <c r="I15" s="115">
        <v>26</v>
      </c>
      <c r="J15" s="116">
        <v>0.49732211170619739</v>
      </c>
    </row>
    <row r="16" spans="1:15" s="287" customFormat="1" ht="24.95" customHeight="1" x14ac:dyDescent="0.2">
      <c r="A16" s="193" t="s">
        <v>218</v>
      </c>
      <c r="B16" s="199" t="s">
        <v>141</v>
      </c>
      <c r="C16" s="113">
        <v>24.184734914524412</v>
      </c>
      <c r="D16" s="115">
        <v>20669</v>
      </c>
      <c r="E16" s="114">
        <v>20774</v>
      </c>
      <c r="F16" s="114">
        <v>20932</v>
      </c>
      <c r="G16" s="114">
        <v>20686</v>
      </c>
      <c r="H16" s="140">
        <v>20657</v>
      </c>
      <c r="I16" s="115">
        <v>12</v>
      </c>
      <c r="J16" s="116">
        <v>5.8091688047635183E-2</v>
      </c>
      <c r="K16" s="110"/>
      <c r="L16" s="110"/>
      <c r="M16" s="110"/>
      <c r="N16" s="110"/>
      <c r="O16" s="110"/>
    </row>
    <row r="17" spans="1:15" s="110" customFormat="1" ht="24.95" customHeight="1" x14ac:dyDescent="0.2">
      <c r="A17" s="193" t="s">
        <v>219</v>
      </c>
      <c r="B17" s="199" t="s">
        <v>220</v>
      </c>
      <c r="C17" s="113">
        <v>5.8926084972444217</v>
      </c>
      <c r="D17" s="115">
        <v>5036</v>
      </c>
      <c r="E17" s="114">
        <v>5045</v>
      </c>
      <c r="F17" s="114">
        <v>5123</v>
      </c>
      <c r="G17" s="114">
        <v>5114</v>
      </c>
      <c r="H17" s="140">
        <v>5156</v>
      </c>
      <c r="I17" s="115">
        <v>-120</v>
      </c>
      <c r="J17" s="116">
        <v>-2.3273855702094646</v>
      </c>
    </row>
    <row r="18" spans="1:15" s="287" customFormat="1" ht="24.95" customHeight="1" x14ac:dyDescent="0.2">
      <c r="A18" s="201" t="s">
        <v>144</v>
      </c>
      <c r="B18" s="202" t="s">
        <v>145</v>
      </c>
      <c r="C18" s="113">
        <v>7.765933795911681</v>
      </c>
      <c r="D18" s="115">
        <v>6637</v>
      </c>
      <c r="E18" s="114">
        <v>6536</v>
      </c>
      <c r="F18" s="114">
        <v>6576</v>
      </c>
      <c r="G18" s="114">
        <v>6465</v>
      </c>
      <c r="H18" s="140">
        <v>6380</v>
      </c>
      <c r="I18" s="115">
        <v>257</v>
      </c>
      <c r="J18" s="116">
        <v>4.0282131661442007</v>
      </c>
      <c r="K18" s="110"/>
      <c r="L18" s="110"/>
      <c r="M18" s="110"/>
      <c r="N18" s="110"/>
      <c r="O18" s="110"/>
    </row>
    <row r="19" spans="1:15" s="110" customFormat="1" ht="24.95" customHeight="1" x14ac:dyDescent="0.2">
      <c r="A19" s="193" t="s">
        <v>146</v>
      </c>
      <c r="B19" s="199" t="s">
        <v>147</v>
      </c>
      <c r="C19" s="113">
        <v>10.747340954565134</v>
      </c>
      <c r="D19" s="115">
        <v>9185</v>
      </c>
      <c r="E19" s="114">
        <v>9176</v>
      </c>
      <c r="F19" s="114">
        <v>9190</v>
      </c>
      <c r="G19" s="114">
        <v>8926</v>
      </c>
      <c r="H19" s="140">
        <v>8952</v>
      </c>
      <c r="I19" s="115">
        <v>233</v>
      </c>
      <c r="J19" s="116">
        <v>2.6027703306523682</v>
      </c>
    </row>
    <row r="20" spans="1:15" s="287" customFormat="1" ht="24.95" customHeight="1" x14ac:dyDescent="0.2">
      <c r="A20" s="193" t="s">
        <v>148</v>
      </c>
      <c r="B20" s="199" t="s">
        <v>149</v>
      </c>
      <c r="C20" s="113">
        <v>4.6359243181259728</v>
      </c>
      <c r="D20" s="115">
        <v>3962</v>
      </c>
      <c r="E20" s="114">
        <v>3938</v>
      </c>
      <c r="F20" s="114">
        <v>3927</v>
      </c>
      <c r="G20" s="114">
        <v>3896</v>
      </c>
      <c r="H20" s="140">
        <v>3872</v>
      </c>
      <c r="I20" s="115">
        <v>90</v>
      </c>
      <c r="J20" s="116">
        <v>2.3243801652892562</v>
      </c>
      <c r="K20" s="110"/>
      <c r="L20" s="110"/>
      <c r="M20" s="110"/>
      <c r="N20" s="110"/>
      <c r="O20" s="110"/>
    </row>
    <row r="21" spans="1:15" s="110" customFormat="1" ht="24.95" customHeight="1" x14ac:dyDescent="0.2">
      <c r="A21" s="201" t="s">
        <v>150</v>
      </c>
      <c r="B21" s="202" t="s">
        <v>151</v>
      </c>
      <c r="C21" s="113">
        <v>2.1401074149046955</v>
      </c>
      <c r="D21" s="115">
        <v>1829</v>
      </c>
      <c r="E21" s="114">
        <v>1809</v>
      </c>
      <c r="F21" s="114">
        <v>1810</v>
      </c>
      <c r="G21" s="114">
        <v>1856</v>
      </c>
      <c r="H21" s="140">
        <v>1778</v>
      </c>
      <c r="I21" s="115">
        <v>51</v>
      </c>
      <c r="J21" s="116">
        <v>2.8683914510686166</v>
      </c>
    </row>
    <row r="22" spans="1:15" s="110" customFormat="1" ht="24.95" customHeight="1" x14ac:dyDescent="0.2">
      <c r="A22" s="201" t="s">
        <v>152</v>
      </c>
      <c r="B22" s="199" t="s">
        <v>153</v>
      </c>
      <c r="C22" s="113">
        <v>1.0109638088997579</v>
      </c>
      <c r="D22" s="115">
        <v>864</v>
      </c>
      <c r="E22" s="114">
        <v>859</v>
      </c>
      <c r="F22" s="114">
        <v>868</v>
      </c>
      <c r="G22" s="114">
        <v>879</v>
      </c>
      <c r="H22" s="140">
        <v>875</v>
      </c>
      <c r="I22" s="115">
        <v>-11</v>
      </c>
      <c r="J22" s="116">
        <v>-1.2571428571428571</v>
      </c>
    </row>
    <row r="23" spans="1:15" s="110" customFormat="1" ht="24.95" customHeight="1" x14ac:dyDescent="0.2">
      <c r="A23" s="193" t="s">
        <v>154</v>
      </c>
      <c r="B23" s="199" t="s">
        <v>155</v>
      </c>
      <c r="C23" s="113">
        <v>4.8629231363280017</v>
      </c>
      <c r="D23" s="115">
        <v>4156</v>
      </c>
      <c r="E23" s="114">
        <v>4183</v>
      </c>
      <c r="F23" s="114">
        <v>4151</v>
      </c>
      <c r="G23" s="114">
        <v>4064</v>
      </c>
      <c r="H23" s="140">
        <v>4047</v>
      </c>
      <c r="I23" s="115">
        <v>109</v>
      </c>
      <c r="J23" s="116">
        <v>2.6933531010625154</v>
      </c>
    </row>
    <row r="24" spans="1:15" s="110" customFormat="1" ht="24.95" customHeight="1" x14ac:dyDescent="0.2">
      <c r="A24" s="193" t="s">
        <v>156</v>
      </c>
      <c r="B24" s="199" t="s">
        <v>221</v>
      </c>
      <c r="C24" s="113">
        <v>3.9830101915448792</v>
      </c>
      <c r="D24" s="115">
        <v>3404</v>
      </c>
      <c r="E24" s="114">
        <v>3333</v>
      </c>
      <c r="F24" s="114">
        <v>3360</v>
      </c>
      <c r="G24" s="114">
        <v>3323</v>
      </c>
      <c r="H24" s="140">
        <v>3339</v>
      </c>
      <c r="I24" s="115">
        <v>65</v>
      </c>
      <c r="J24" s="116">
        <v>1.9466906259359089</v>
      </c>
    </row>
    <row r="25" spans="1:15" s="110" customFormat="1" ht="24.95" customHeight="1" x14ac:dyDescent="0.2">
      <c r="A25" s="193" t="s">
        <v>222</v>
      </c>
      <c r="B25" s="204" t="s">
        <v>159</v>
      </c>
      <c r="C25" s="113">
        <v>3.5102910031241592</v>
      </c>
      <c r="D25" s="115">
        <v>3000</v>
      </c>
      <c r="E25" s="114">
        <v>2976</v>
      </c>
      <c r="F25" s="114">
        <v>2943</v>
      </c>
      <c r="G25" s="114">
        <v>2847</v>
      </c>
      <c r="H25" s="140">
        <v>2796</v>
      </c>
      <c r="I25" s="115">
        <v>204</v>
      </c>
      <c r="J25" s="116">
        <v>7.296137339055794</v>
      </c>
    </row>
    <row r="26" spans="1:15" s="110" customFormat="1" ht="24.95" customHeight="1" x14ac:dyDescent="0.2">
      <c r="A26" s="201">
        <v>782.78300000000002</v>
      </c>
      <c r="B26" s="203" t="s">
        <v>160</v>
      </c>
      <c r="C26" s="113">
        <v>3.0422522027076044</v>
      </c>
      <c r="D26" s="115">
        <v>2600</v>
      </c>
      <c r="E26" s="114">
        <v>2467</v>
      </c>
      <c r="F26" s="114">
        <v>2671</v>
      </c>
      <c r="G26" s="114">
        <v>2654</v>
      </c>
      <c r="H26" s="140">
        <v>2716</v>
      </c>
      <c r="I26" s="115">
        <v>-116</v>
      </c>
      <c r="J26" s="116">
        <v>-4.2709867452135493</v>
      </c>
    </row>
    <row r="27" spans="1:15" s="110" customFormat="1" ht="24.95" customHeight="1" x14ac:dyDescent="0.2">
      <c r="A27" s="193" t="s">
        <v>161</v>
      </c>
      <c r="B27" s="199" t="s">
        <v>223</v>
      </c>
      <c r="C27" s="113">
        <v>4.2076688157448254</v>
      </c>
      <c r="D27" s="115">
        <v>3596</v>
      </c>
      <c r="E27" s="114">
        <v>3611</v>
      </c>
      <c r="F27" s="114">
        <v>3610</v>
      </c>
      <c r="G27" s="114">
        <v>3535</v>
      </c>
      <c r="H27" s="140">
        <v>3528</v>
      </c>
      <c r="I27" s="115">
        <v>68</v>
      </c>
      <c r="J27" s="116">
        <v>1.9274376417233561</v>
      </c>
    </row>
    <row r="28" spans="1:15" s="110" customFormat="1" ht="24.95" customHeight="1" x14ac:dyDescent="0.2">
      <c r="A28" s="193" t="s">
        <v>163</v>
      </c>
      <c r="B28" s="199" t="s">
        <v>164</v>
      </c>
      <c r="C28" s="113">
        <v>2.2711582790213307</v>
      </c>
      <c r="D28" s="115">
        <v>1941</v>
      </c>
      <c r="E28" s="114">
        <v>1961</v>
      </c>
      <c r="F28" s="114">
        <v>1961</v>
      </c>
      <c r="G28" s="114">
        <v>1930</v>
      </c>
      <c r="H28" s="140">
        <v>1924</v>
      </c>
      <c r="I28" s="115">
        <v>17</v>
      </c>
      <c r="J28" s="116">
        <v>0.88357588357588357</v>
      </c>
    </row>
    <row r="29" spans="1:15" s="110" customFormat="1" ht="24.95" customHeight="1" x14ac:dyDescent="0.2">
      <c r="A29" s="193">
        <v>86</v>
      </c>
      <c r="B29" s="199" t="s">
        <v>165</v>
      </c>
      <c r="C29" s="113">
        <v>4.8032481892748908</v>
      </c>
      <c r="D29" s="115">
        <v>4105</v>
      </c>
      <c r="E29" s="114">
        <v>4108</v>
      </c>
      <c r="F29" s="114">
        <v>4049</v>
      </c>
      <c r="G29" s="114">
        <v>4008</v>
      </c>
      <c r="H29" s="140">
        <v>3999</v>
      </c>
      <c r="I29" s="115">
        <v>106</v>
      </c>
      <c r="J29" s="116">
        <v>2.6506626656664167</v>
      </c>
    </row>
    <row r="30" spans="1:15" s="110" customFormat="1" ht="24.95" customHeight="1" x14ac:dyDescent="0.2">
      <c r="A30" s="193">
        <v>87.88</v>
      </c>
      <c r="B30" s="204" t="s">
        <v>166</v>
      </c>
      <c r="C30" s="113">
        <v>6.7748616360296268</v>
      </c>
      <c r="D30" s="115">
        <v>5790</v>
      </c>
      <c r="E30" s="114">
        <v>5749</v>
      </c>
      <c r="F30" s="114">
        <v>5733</v>
      </c>
      <c r="G30" s="114">
        <v>5579</v>
      </c>
      <c r="H30" s="140">
        <v>5568</v>
      </c>
      <c r="I30" s="115">
        <v>222</v>
      </c>
      <c r="J30" s="116">
        <v>3.9870689655172415</v>
      </c>
    </row>
    <row r="31" spans="1:15" s="110" customFormat="1" ht="24.95" customHeight="1" x14ac:dyDescent="0.2">
      <c r="A31" s="193" t="s">
        <v>167</v>
      </c>
      <c r="B31" s="199" t="s">
        <v>168</v>
      </c>
      <c r="C31" s="113">
        <v>1.8218410306214385</v>
      </c>
      <c r="D31" s="115">
        <v>1557</v>
      </c>
      <c r="E31" s="114">
        <v>1559</v>
      </c>
      <c r="F31" s="114">
        <v>1576</v>
      </c>
      <c r="G31" s="114">
        <v>1603</v>
      </c>
      <c r="H31" s="140">
        <v>1544</v>
      </c>
      <c r="I31" s="115">
        <v>13</v>
      </c>
      <c r="J31" s="116">
        <v>0.84196891191709844</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0.68099645460608682</v>
      </c>
      <c r="D34" s="115">
        <v>582</v>
      </c>
      <c r="E34" s="114">
        <v>541</v>
      </c>
      <c r="F34" s="114">
        <v>579</v>
      </c>
      <c r="G34" s="114">
        <v>599</v>
      </c>
      <c r="H34" s="140">
        <v>579</v>
      </c>
      <c r="I34" s="115">
        <v>3</v>
      </c>
      <c r="J34" s="116">
        <v>0.51813471502590669</v>
      </c>
    </row>
    <row r="35" spans="1:10" s="110" customFormat="1" ht="24.95" customHeight="1" x14ac:dyDescent="0.2">
      <c r="A35" s="292" t="s">
        <v>171</v>
      </c>
      <c r="B35" s="293" t="s">
        <v>172</v>
      </c>
      <c r="C35" s="113">
        <v>45.5074125645016</v>
      </c>
      <c r="D35" s="115">
        <v>38892</v>
      </c>
      <c r="E35" s="114">
        <v>38909</v>
      </c>
      <c r="F35" s="114">
        <v>39178</v>
      </c>
      <c r="G35" s="114">
        <v>38711</v>
      </c>
      <c r="H35" s="140">
        <v>38703</v>
      </c>
      <c r="I35" s="115">
        <v>189</v>
      </c>
      <c r="J35" s="116">
        <v>0.48833423765599565</v>
      </c>
    </row>
    <row r="36" spans="1:10" s="110" customFormat="1" ht="24.95" customHeight="1" x14ac:dyDescent="0.2">
      <c r="A36" s="294" t="s">
        <v>173</v>
      </c>
      <c r="B36" s="295" t="s">
        <v>174</v>
      </c>
      <c r="C36" s="125">
        <v>53.811590980892319</v>
      </c>
      <c r="D36" s="143">
        <v>45989</v>
      </c>
      <c r="E36" s="144">
        <v>45729</v>
      </c>
      <c r="F36" s="144">
        <v>45849</v>
      </c>
      <c r="G36" s="144">
        <v>45100</v>
      </c>
      <c r="H36" s="145">
        <v>44938</v>
      </c>
      <c r="I36" s="143">
        <v>1051</v>
      </c>
      <c r="J36" s="146">
        <v>2.3387778717343894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2020-09-25T09:53:52Z</dcterms:created>
  <dcterms:modified xsi:type="dcterms:W3CDTF">2020-09-28T08:09:46Z</dcterms:modified>
</cp:coreProperties>
</file>