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27" i="24"/>
  <c r="L57" i="15"/>
  <c r="K57" i="15"/>
  <c r="C38" i="24"/>
  <c r="C37" i="24"/>
  <c r="C35" i="24"/>
  <c r="C34" i="24"/>
  <c r="C33" i="24"/>
  <c r="C32" i="24"/>
  <c r="G32" i="24" s="1"/>
  <c r="C31" i="24"/>
  <c r="C30" i="24"/>
  <c r="C29" i="24"/>
  <c r="C28"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9" i="24" l="1"/>
  <c r="M9" i="24"/>
  <c r="E9" i="24"/>
  <c r="L9" i="24"/>
  <c r="I9" i="24"/>
  <c r="D38" i="24"/>
  <c r="K38" i="24"/>
  <c r="J38" i="24"/>
  <c r="H38" i="24"/>
  <c r="F38" i="24"/>
  <c r="G35" i="24"/>
  <c r="M35" i="24"/>
  <c r="E35" i="24"/>
  <c r="L35" i="24"/>
  <c r="I35" i="24"/>
  <c r="F21" i="24"/>
  <c r="D21" i="24"/>
  <c r="J21" i="24"/>
  <c r="H21" i="24"/>
  <c r="K21" i="24"/>
  <c r="G7" i="24"/>
  <c r="M7" i="24"/>
  <c r="E7" i="24"/>
  <c r="L7" i="24"/>
  <c r="I7" i="24"/>
  <c r="G19" i="24"/>
  <c r="M19" i="24"/>
  <c r="E19" i="24"/>
  <c r="L19" i="24"/>
  <c r="I19" i="24"/>
  <c r="F7" i="24"/>
  <c r="D7" i="24"/>
  <c r="J7" i="24"/>
  <c r="K7" i="24"/>
  <c r="H7" i="24"/>
  <c r="F9" i="24"/>
  <c r="D9" i="24"/>
  <c r="J9" i="24"/>
  <c r="H9" i="24"/>
  <c r="K9" i="24"/>
  <c r="F29" i="24"/>
  <c r="D29" i="24"/>
  <c r="J29" i="24"/>
  <c r="H29" i="24"/>
  <c r="K29" i="24"/>
  <c r="F27" i="24"/>
  <c r="D27" i="24"/>
  <c r="J27" i="24"/>
  <c r="K27" i="24"/>
  <c r="H27" i="24"/>
  <c r="I37" i="24"/>
  <c r="G37" i="24"/>
  <c r="L37" i="24"/>
  <c r="E37" i="24"/>
  <c r="G27" i="24"/>
  <c r="M27" i="24"/>
  <c r="E27" i="24"/>
  <c r="L27" i="24"/>
  <c r="I27" i="24"/>
  <c r="F15" i="24"/>
  <c r="D15" i="24"/>
  <c r="J15" i="24"/>
  <c r="K15" i="24"/>
  <c r="H15" i="24"/>
  <c r="K18" i="24"/>
  <c r="J18" i="24"/>
  <c r="H18" i="24"/>
  <c r="F18" i="24"/>
  <c r="D18" i="24"/>
  <c r="F31" i="24"/>
  <c r="D31" i="24"/>
  <c r="J31" i="24"/>
  <c r="K31" i="24"/>
  <c r="H31" i="24"/>
  <c r="K34" i="24"/>
  <c r="J34" i="24"/>
  <c r="H34" i="24"/>
  <c r="F34" i="24"/>
  <c r="D34" i="24"/>
  <c r="I26" i="24"/>
  <c r="M26" i="24"/>
  <c r="E26" i="24"/>
  <c r="G26" i="24"/>
  <c r="L26" i="24"/>
  <c r="K58" i="24"/>
  <c r="J58" i="24"/>
  <c r="I58" i="24"/>
  <c r="K28" i="24"/>
  <c r="J28" i="24"/>
  <c r="H28" i="24"/>
  <c r="F28" i="24"/>
  <c r="D28" i="24"/>
  <c r="I16" i="24"/>
  <c r="M16" i="24"/>
  <c r="E16" i="24"/>
  <c r="L16" i="24"/>
  <c r="I20" i="24"/>
  <c r="M20" i="24"/>
  <c r="E20" i="24"/>
  <c r="L20" i="24"/>
  <c r="G20" i="24"/>
  <c r="G33" i="24"/>
  <c r="M33" i="24"/>
  <c r="E33" i="24"/>
  <c r="L33" i="24"/>
  <c r="I33" i="24"/>
  <c r="G29" i="24"/>
  <c r="M29" i="24"/>
  <c r="E29" i="24"/>
  <c r="L29" i="24"/>
  <c r="I29" i="24"/>
  <c r="F25" i="24"/>
  <c r="D25" i="24"/>
  <c r="J25" i="24"/>
  <c r="K25" i="24"/>
  <c r="H25" i="24"/>
  <c r="K16" i="24"/>
  <c r="J16" i="24"/>
  <c r="H16" i="24"/>
  <c r="F16" i="24"/>
  <c r="D16" i="24"/>
  <c r="K22" i="24"/>
  <c r="J22" i="24"/>
  <c r="H22" i="24"/>
  <c r="F22" i="24"/>
  <c r="D22" i="24"/>
  <c r="K32" i="24"/>
  <c r="J32" i="24"/>
  <c r="H32" i="24"/>
  <c r="F32" i="24"/>
  <c r="D32" i="24"/>
  <c r="B39" i="24"/>
  <c r="B45" i="24"/>
  <c r="I8" i="24"/>
  <c r="M8" i="24"/>
  <c r="E8" i="24"/>
  <c r="L8" i="24"/>
  <c r="G8" i="24"/>
  <c r="G23" i="24"/>
  <c r="M23" i="24"/>
  <c r="E23" i="24"/>
  <c r="L23" i="24"/>
  <c r="I23" i="24"/>
  <c r="I30" i="24"/>
  <c r="M30" i="24"/>
  <c r="E30" i="24"/>
  <c r="L30" i="24"/>
  <c r="G30" i="24"/>
  <c r="M38" i="24"/>
  <c r="E38" i="24"/>
  <c r="L38" i="24"/>
  <c r="G38" i="24"/>
  <c r="I38" i="24"/>
  <c r="K74" i="24"/>
  <c r="J74" i="24"/>
  <c r="I74" i="24"/>
  <c r="I77" i="24" s="1"/>
  <c r="F19" i="24"/>
  <c r="D19" i="24"/>
  <c r="J19" i="24"/>
  <c r="K19" i="24"/>
  <c r="H19" i="24"/>
  <c r="F35" i="24"/>
  <c r="D35" i="24"/>
  <c r="J35" i="24"/>
  <c r="K35" i="24"/>
  <c r="H35" i="24"/>
  <c r="G17" i="24"/>
  <c r="M17" i="24"/>
  <c r="E17" i="24"/>
  <c r="L17" i="24"/>
  <c r="I17" i="24"/>
  <c r="I34" i="24"/>
  <c r="M34" i="24"/>
  <c r="E34" i="24"/>
  <c r="G34" i="24"/>
  <c r="L34" i="24"/>
  <c r="G16" i="24"/>
  <c r="G15" i="24"/>
  <c r="M15" i="24"/>
  <c r="E15" i="24"/>
  <c r="L15" i="24"/>
  <c r="I15" i="24"/>
  <c r="F23" i="24"/>
  <c r="D23" i="24"/>
  <c r="J23" i="24"/>
  <c r="K23" i="24"/>
  <c r="H23" i="24"/>
  <c r="K26" i="24"/>
  <c r="J26" i="24"/>
  <c r="H26" i="24"/>
  <c r="F26" i="24"/>
  <c r="D26" i="24"/>
  <c r="C14" i="24"/>
  <c r="C6" i="24"/>
  <c r="G21" i="24"/>
  <c r="M21" i="24"/>
  <c r="E21" i="24"/>
  <c r="L21" i="24"/>
  <c r="I21" i="24"/>
  <c r="I24" i="24"/>
  <c r="M24" i="24"/>
  <c r="E24" i="24"/>
  <c r="L24" i="24"/>
  <c r="I28" i="24"/>
  <c r="M28" i="24"/>
  <c r="E28" i="24"/>
  <c r="L28" i="24"/>
  <c r="G28" i="24"/>
  <c r="I32" i="24"/>
  <c r="M32" i="24"/>
  <c r="E32" i="24"/>
  <c r="L32" i="24"/>
  <c r="F17" i="24"/>
  <c r="D17" i="24"/>
  <c r="J17" i="24"/>
  <c r="K17" i="24"/>
  <c r="H17" i="24"/>
  <c r="K20" i="24"/>
  <c r="J20" i="24"/>
  <c r="H20" i="24"/>
  <c r="F20" i="24"/>
  <c r="D20" i="24"/>
  <c r="F33" i="24"/>
  <c r="D33" i="24"/>
  <c r="J33" i="24"/>
  <c r="K33" i="24"/>
  <c r="H33" i="24"/>
  <c r="H37" i="24"/>
  <c r="F37" i="24"/>
  <c r="D37" i="24"/>
  <c r="K37" i="24"/>
  <c r="J37" i="24"/>
  <c r="I18" i="24"/>
  <c r="M18" i="24"/>
  <c r="E18" i="24"/>
  <c r="G18" i="24"/>
  <c r="L18" i="24"/>
  <c r="G31" i="24"/>
  <c r="M31" i="24"/>
  <c r="E31" i="24"/>
  <c r="L31" i="24"/>
  <c r="I31" i="24"/>
  <c r="C45" i="24"/>
  <c r="C39" i="24"/>
  <c r="M37" i="24"/>
  <c r="K66" i="24"/>
  <c r="J66" i="24"/>
  <c r="I66" i="24"/>
  <c r="I22" i="24"/>
  <c r="M22" i="24"/>
  <c r="E22" i="24"/>
  <c r="L22" i="24"/>
  <c r="G22" i="24"/>
  <c r="K8" i="24"/>
  <c r="J8" i="24"/>
  <c r="H8" i="24"/>
  <c r="F8" i="24"/>
  <c r="D8" i="24"/>
  <c r="B14" i="24"/>
  <c r="B6" i="24"/>
  <c r="K24" i="24"/>
  <c r="J24" i="24"/>
  <c r="H24" i="24"/>
  <c r="F24" i="24"/>
  <c r="D24" i="24"/>
  <c r="K30" i="24"/>
  <c r="J30" i="24"/>
  <c r="H30" i="24"/>
  <c r="F30" i="24"/>
  <c r="D30" i="24"/>
  <c r="G25" i="24"/>
  <c r="M25" i="24"/>
  <c r="E25" i="24"/>
  <c r="L25" i="24"/>
  <c r="I25" i="24"/>
  <c r="G24"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J77" i="24" s="1"/>
  <c r="H41" i="24"/>
  <c r="F41" i="24"/>
  <c r="D41" i="24"/>
  <c r="K41" i="24"/>
  <c r="K56" i="24"/>
  <c r="J56" i="24"/>
  <c r="K64" i="24"/>
  <c r="J64" i="24"/>
  <c r="K72" i="24"/>
  <c r="J72" i="24"/>
  <c r="G40" i="24"/>
  <c r="G42" i="24"/>
  <c r="G44" i="24"/>
  <c r="H40" i="24"/>
  <c r="L41" i="24"/>
  <c r="H42" i="24"/>
  <c r="L43" i="24"/>
  <c r="H44" i="24"/>
  <c r="J44" i="24"/>
  <c r="E40" i="24"/>
  <c r="E42" i="24"/>
  <c r="E44" i="24"/>
  <c r="I79" i="24" l="1"/>
  <c r="I6" i="24"/>
  <c r="M6" i="24"/>
  <c r="E6" i="24"/>
  <c r="G6" i="24"/>
  <c r="L6" i="24"/>
  <c r="I14" i="24"/>
  <c r="M14" i="24"/>
  <c r="E14" i="24"/>
  <c r="L14" i="24"/>
  <c r="G14" i="24"/>
  <c r="K77" i="24"/>
  <c r="H45" i="24"/>
  <c r="F45" i="24"/>
  <c r="D45" i="24"/>
  <c r="K45" i="24"/>
  <c r="J45" i="24"/>
  <c r="J79" i="24"/>
  <c r="J78" i="24"/>
  <c r="I39" i="24"/>
  <c r="G39" i="24"/>
  <c r="L39" i="24"/>
  <c r="M39" i="24"/>
  <c r="E39" i="24"/>
  <c r="H39" i="24"/>
  <c r="F39" i="24"/>
  <c r="D39" i="24"/>
  <c r="K39" i="24"/>
  <c r="J39" i="24"/>
  <c r="K6" i="24"/>
  <c r="J6" i="24"/>
  <c r="H6" i="24"/>
  <c r="F6" i="24"/>
  <c r="D6" i="24"/>
  <c r="K14" i="24"/>
  <c r="J14" i="24"/>
  <c r="H14" i="24"/>
  <c r="F14" i="24"/>
  <c r="D14" i="24"/>
  <c r="I45" i="24"/>
  <c r="G45" i="24"/>
  <c r="M45" i="24"/>
  <c r="E45" i="24"/>
  <c r="L45" i="24"/>
  <c r="K79" i="24" l="1"/>
  <c r="K78" i="24"/>
  <c r="I78" i="24"/>
  <c r="I83" i="24" l="1"/>
  <c r="I82" i="24"/>
  <c r="I81" i="24"/>
</calcChain>
</file>

<file path=xl/sharedStrings.xml><?xml version="1.0" encoding="utf-8"?>
<sst xmlns="http://schemas.openxmlformats.org/spreadsheetml/2006/main" count="1744" uniqueCount="521">
  <si>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</si>
  <si>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</si>
  <si>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</si>
  <si>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</si>
  <si>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</si>
  <si>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</si>
  <si>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</si>
  <si>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</si>
  <si>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</si>
  <si>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</si>
  <si>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</si>
  <si>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</si>
  <si>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</si>
  <si>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Main-Tauber-Kreis (08128)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</si>
  <si>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</si>
  <si>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</si>
  <si>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</si>
  <si>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</si>
  <si>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</si>
  <si>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</si>
  <si>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</si>
  <si>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</si>
  <si>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</si>
  <si>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</si>
  <si>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</si>
  <si>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</si>
  <si>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</si>
  <si>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</si>
  <si>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</si>
  <si>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</si>
  <si>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</si>
  <si>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</si>
  <si>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</si>
  <si>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</si>
  <si>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</si>
  <si>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</si>
  <si>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</si>
  <si>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</si>
  <si>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</si>
  <si>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</si>
  <si>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</si>
  <si>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</si>
  <si>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</si>
  <si>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</si>
  <si>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</si>
  <si>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</si>
  <si>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</si>
  <si>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</si>
  <si>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</si>
  <si>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</si>
  <si>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</si>
  <si>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</si>
  <si>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</si>
  <si>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</si>
  <si>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</si>
  <si>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</si>
  <si>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</si>
  <si>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</si>
  <si>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</si>
  <si>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</si>
  <si>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</si>
  <si>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</si>
  <si>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</si>
  <si>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</si>
  <si>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</si>
  <si>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</si>
  <si>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</si>
  <si>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</si>
  <si>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</si>
  <si>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</si>
  <si>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</si>
  <si>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</si>
  <si>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</si>
  <si>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</si>
  <si>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</si>
  <si>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</si>
  <si>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</si>
  <si>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</si>
  <si>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</si>
  <si>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</si>
  <si>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</si>
  <si>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</si>
  <si>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</si>
  <si>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</si>
  <si>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</si>
  <si>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</si>
  <si>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</si>
  <si>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</si>
  <si>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</si>
  <si>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</si>
  <si>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</si>
  <si>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</si>
  <si>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Main-Tauber-Kreis (08128);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</si>
  <si>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</si>
  <si>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</si>
  <si>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</si>
  <si>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</si>
  <si>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</si>
  <si>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</si>
  <si>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</si>
  <si>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</si>
  <si>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</si>
  <si>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</si>
  <si>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</si>
  <si>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</si>
  <si>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</si>
  <si>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</si>
  <si>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</si>
  <si>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</si>
  <si>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</si>
  <si>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</si>
  <si>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</si>
  <si>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</si>
  <si>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</si>
  <si>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</si>
  <si>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</si>
  <si>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</si>
  <si>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</si>
  <si>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</si>
  <si>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</si>
  <si>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</si>
  <si>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</si>
  <si>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</si>
  <si>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</si>
  <si>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</si>
  <si>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</si>
  <si>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</si>
  <si>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</si>
  <si>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</si>
  <si>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</si>
  <si>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</si>
  <si>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</si>
  <si>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</si>
  <si>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</si>
  <si>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</si>
  <si>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</si>
  <si>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</si>
  <si>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</si>
  <si>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</si>
  <si>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</si>
  <si>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</si>
  <si>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</si>
  <si>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</si>
  <si>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</si>
  <si>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</si>
  <si>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</si>
  <si>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</si>
  <si>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</si>
  <si>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</si>
  <si>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</si>
  <si>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</si>
  <si>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</si>
  <si>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</si>
  <si>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</si>
  <si>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</si>
  <si>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</si>
  <si>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</si>
  <si>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</si>
  <si>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</si>
  <si>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</si>
  <si>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</si>
  <si>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</si>
  <si>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</si>
  <si>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</si>
  <si>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</si>
  <si>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</si>
  <si>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</si>
  <si>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</si>
  <si>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</si>
  <si>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</si>
  <si>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</si>
  <si>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</si>
  <si>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</si>
  <si>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</si>
  <si>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</si>
  <si>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</si>
  <si>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</si>
  <si>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</si>
  <si>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</si>
  <si>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</si>
  <si>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</si>
  <si>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</si>
  <si>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</si>
  <si>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Main-Tauber-Kreis (08128)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</si>
  <si>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</si>
  <si>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</si>
  <si>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</si>
  <si>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</si>
  <si>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</si>
  <si>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</si>
  <si>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</si>
  <si>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</si>
  <si>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</si>
  <si>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</si>
  <si>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</si>
  <si>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</si>
  <si>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</si>
  <si>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</si>
  <si>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</si>
  <si>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</si>
  <si>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</si>
  <si>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</si>
  <si>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</si>
  <si>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</si>
  <si>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</si>
  <si>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</si>
  <si>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</si>
  <si>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</si>
  <si>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</si>
  <si>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</si>
  <si>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</si>
  <si>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</si>
  <si>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</si>
  <si>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</si>
  <si>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</si>
  <si>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</si>
  <si>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</si>
  <si>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</si>
  <si>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</si>
  <si>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</si>
  <si>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</si>
  <si>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</si>
  <si>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</si>
  <si>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</si>
  <si>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</si>
  <si>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</si>
  <si>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</si>
  <si>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</si>
  <si>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</si>
  <si>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</si>
  <si>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</si>
  <si>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</si>
  <si>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</si>
  <si>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</si>
  <si>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</si>
  <si>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</si>
  <si>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</si>
  <si>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</si>
  <si>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</si>
  <si>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</si>
  <si>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</si>
  <si>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</si>
  <si>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</si>
  <si>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</si>
  <si>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</si>
  <si>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</si>
  <si>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</si>
  <si>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</si>
  <si>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</si>
  <si>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</si>
  <si>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</si>
  <si>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</si>
  <si>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</si>
  <si>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</si>
  <si>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</si>
  <si>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</si>
  <si>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</si>
  <si>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</si>
  <si>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</si>
  <si>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</si>
  <si>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</si>
  <si>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</si>
  <si>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</si>
  <si>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</si>
  <si>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</si>
  <si>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</si>
  <si>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</si>
  <si>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</si>
  <si>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</si>
  <si>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</si>
  <si>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</si>
  <si>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</si>
  <si>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</si>
  <si>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</si>
  <si>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</si>
  <si>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</si>
  <si>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</si>
  <si>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</si>
  <si>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</si>
  <si>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</si>
  <si>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</si>
  <si>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</si>
  <si>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</si>
  <si>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</si>
  <si>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</si>
  <si>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</si>
  <si>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</si>
  <si>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</si>
  <si>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</si>
  <si>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</si>
  <si>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</si>
  <si>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</si>
  <si>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</si>
  <si>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</si>
  <si>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</si>
  <si>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</si>
  <si>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</si>
  <si>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</si>
  <si>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</si>
  <si>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</si>
  <si>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</si>
  <si>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</si>
  <si>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</si>
  <si>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</si>
  <si>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</si>
  <si>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</si>
  <si>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</si>
  <si>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</si>
  <si>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</si>
  <si>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</si>
  <si>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</si>
  <si>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</si>
  <si>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</si>
  <si>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</si>
  <si>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</si>
  <si>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</si>
  <si>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</si>
  <si>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</si>
  <si>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</si>
  <si>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</si>
  <si>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</si>
  <si>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</si>
  <si>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</si>
  <si>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</si>
  <si>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</si>
  <si>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</si>
  <si>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</si>
  <si>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</si>
  <si>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</si>
  <si>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</si>
  <si>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</si>
  <si>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</si>
  <si>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</si>
  <si>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</si>
  <si>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</si>
  <si>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</si>
  <si>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</si>
  <si>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</si>
  <si>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</si>
  <si>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</si>
  <si>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</si>
  <si>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</si>
  <si>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</si>
  <si>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</si>
  <si>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</si>
  <si>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</si>
  <si>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</si>
  <si>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</si>
  <si>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</si>
  <si>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</si>
  <si>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</si>
  <si>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</si>
  <si>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</si>
  <si>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</si>
  <si>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</si>
  <si>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</si>
  <si>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</si>
  <si>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</si>
  <si>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</si>
  <si>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</si>
  <si>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</si>
  <si>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</si>
  <si>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</si>
  <si>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</si>
  <si>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</si>
  <si>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</si>
  <si>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</si>
  <si>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</si>
  <si>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</si>
  <si>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</si>
  <si>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</si>
  <si>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</si>
  <si>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</si>
  <si>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Main-Tauber-Kreis (08128);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</si>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</sst>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{ED92B9E1-F143-439E-A124-E4756136BABC}</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324C-4EBF-BBB8-2B16B36E495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{2B328056-7F72-44CD-9605-4E5C7FD182D5}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324C-4EBF-BBB8-2B16B36E495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{FCD38F43-65E0-4F3A-B2F4-E0D2DC7F3DD2}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24C-4EBF-BBB8-2B16B36E495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{9EF2C325-C870-4F49-BE24-731B4C3A4115}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24C-4EBF-BBB8-2B16B36E495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-0.30622178953889723</c:v>
                </c:pt>
                <c:pt idx="1">
                  <c:v>0.77822269034374059</c:v>
                </c:pt>
                <c:pt idx="2">
                  <c:v>1.1186464311118853</c:v>
                </c:pt>
                <c:pt idx="3">
                  <c:v>1.0875687030768</c:v>
                </c:pt>
              </c:numCache>
            </c:numRef>
          </c:val>
          <c:extLst>
            <c:ext xmlns:c16="http://schemas.microsoft.com/office/drawing/2014/chart" uri="{C3380CC4-5D6E-409C-BE32-E72D297353CC}">
              <c16:uniqueId val="{00000004-324C-4EBF-BBB8-2B16B36E495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{1BDF5D1F-0329-4ACC-AE27-F847960E8DBF}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24C-4EBF-BBB8-2B16B36E495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{CB16D151-F80A-4070-AB11-B0C73CF08DA6}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24C-4EBF-BBB8-2B16B36E495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{84A4AA4B-80E1-4F4A-B757-391F4C6E62F8}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24C-4EBF-BBB8-2B16B36E495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{3314341B-CA48-42E6-9297-A1D21E053C2F}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24C-4EBF-BBB8-2B16B36E49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4C-4EBF-BBB8-2B16B36E495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4C-4EBF-BBB8-2B16B36E495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{EBA4727F-0717-491D-A44C-50B8E5C5B526}</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489D-43C6-8287-26C597FFB802}"/>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{F518D50E-C510-4D45-AD8D-2AC41E0BF741}</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89D-43C6-8287-26C597FFB80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{879FF3FA-B624-4A9E-8360-B90F9969201F}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89D-43C6-8287-26C597FFB80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{4AA81C1F-6DE8-482D-8774-4FA62C7F1E6F}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89D-43C6-8287-26C597FFB8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-2.7995927865037813</c:v>
                </c:pt>
                <c:pt idx="1">
                  <c:v>-2.6975865719528453</c:v>
                </c:pt>
                <c:pt idx="2">
                  <c:v>-2.7637010795899166</c:v>
                </c:pt>
                <c:pt idx="3">
                  <c:v>-2.8655893304673015</c:v>
                </c:pt>
              </c:numCache>
            </c:numRef>
          </c:val>
          <c:extLst>
            <c:ext xmlns:c16="http://schemas.microsoft.com/office/drawing/2014/chart" uri="{C3380CC4-5D6E-409C-BE32-E72D297353CC}">
              <c16:uniqueId val="{00000004-489D-43C6-8287-26C597FFB80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{0B2C424C-EC6A-420D-A279-B88CD5976EAC}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89D-43C6-8287-26C597FFB80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{74F4AE94-068D-45A6-AAA9-8A74B4EE0A9F}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89D-43C6-8287-26C597FFB80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{532E67C1-7344-4E67-B7A9-423A014A7F1E}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89D-43C6-8287-26C597FFB80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{4917BBDF-E859-414F-A038-08018D102DC7}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89D-43C6-8287-26C597FFB8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9D-43C6-8287-26C597FFB80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9D-43C6-8287-26C597FFB80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{9F70306E-2C82-45D0-8510-864B9F62E0AE}</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BE0D-47C6-A2E5-D1081DBE61AE}"/>
                </c:ext>
              </c:extLst>
            </c:dLbl>
            <c:dLbl>
              <c:idx val="1"/>
              <c:tx>
                <c:strRef>
                  <c:f>Daten_Diagramme!$D$15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{2A4C108B-AFDD-4A1A-8950-06DBD8063881}</c15:txfldGUID>
                      <c15:f>Daten_Diagramme!$D$15</c15:f>
                      <c15:dlblFieldTableCache>
                        <c:ptCount val="1"/>
                        <c:pt idx="0">
                          <c:v>5.4</c:v>
                        </c:pt>
                      </c15:dlblFieldTableCache>
                    </c15:dlblFTEntry>
                  </c15:dlblFieldTable>
                  <c15:showDataLabelsRange val="0"/>
                </c:ext>
                <c:ext xmlns:c16="http://schemas.microsoft.com/office/drawing/2014/chart" uri="{C3380CC4-5D6E-409C-BE32-E72D297353CC}">
                  <c16:uniqueId val="{00000001-BE0D-47C6-A2E5-D1081DBE61AE}"/>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{070663F6-8429-4FD1-81E8-0F13964990AD}</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BE0D-47C6-A2E5-D1081DBE61AE}"/>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{DBCD4835-231D-48A8-85D4-6FBC449F581C}</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BE0D-47C6-A2E5-D1081DBE61AE}"/>
                </c:ext>
              </c:extLst>
            </c:dLbl>
            <c:dLbl>
              <c:idx val="4"/>
              <c:tx>
                <c:strRef>
                  <c:f>Daten_Diagramme!$D$18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{15A35732-DC1B-4DD7-BBE7-AB9E4B14BCE5}</c15:txfldGUID>
                      <c15:f>Daten_Diagramme!$D$18</c15:f>
                      <c15:dlblFieldTableCache>
                        <c:ptCount val="1"/>
                        <c:pt idx="0">
                          <c:v>-5.3</c:v>
                        </c:pt>
                      </c15:dlblFieldTableCache>
                    </c15:dlblFTEntry>
                  </c15:dlblFieldTable>
                  <c15:showDataLabelsRange val="0"/>
                </c:ext>
                <c:ext xmlns:c16="http://schemas.microsoft.com/office/drawing/2014/chart" uri="{C3380CC4-5D6E-409C-BE32-E72D297353CC}">
                  <c16:uniqueId val="{00000004-BE0D-47C6-A2E5-D1081DBE61AE}"/>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{22EE0EA4-53AF-4C01-8A81-1CF55ADF0D83}</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BE0D-47C6-A2E5-D1081DBE61AE}"/>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{7206F81C-398B-4A2F-8285-19FA5A09E39F}</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BE0D-47C6-A2E5-D1081DBE61AE}"/>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{62A95CC4-62BE-4320-BAA2-2F96AA26829E}</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BE0D-47C6-A2E5-D1081DBE61AE}"/>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{094CC811-0BC7-498E-8895-3E627391E588}</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BE0D-47C6-A2E5-D1081DBE61AE}"/>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{7718B698-1B86-4FA2-8D9E-FC0EBABA6376}</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BE0D-47C6-A2E5-D1081DBE61AE}"/>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{AF915252-20D1-4188-9AAE-3DF6DEF6DA7C}</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BE0D-47C6-A2E5-D1081DBE61AE}"/>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{9E46C07E-A138-4915-AD16-297DFA0FA9E9}</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BE0D-47C6-A2E5-D1081DBE61AE}"/>
                </c:ext>
              </c:extLst>
            </c:dLbl>
            <c:dLbl>
              <c:idx val="12"/>
              <c:tx>
                <c:strRef>
                  <c:f>Daten_Diagramme!$D$26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{72D0EDC7-1B4C-4F1B-8D55-E89FA3DF8381}</c15:txfldGUID>
                      <c15:f>Daten_Diagramme!$D$26</c15:f>
                      <c15:dlblFieldTableCache>
                        <c:ptCount val="1"/>
                        <c:pt idx="0">
                          <c:v>-5.3</c:v>
                        </c:pt>
                      </c15:dlblFieldTableCache>
                    </c15:dlblFTEntry>
                  </c15:dlblFieldTable>
                  <c15:showDataLabelsRange val="0"/>
                </c:ext>
                <c:ext xmlns:c16="http://schemas.microsoft.com/office/drawing/2014/chart" uri="{C3380CC4-5D6E-409C-BE32-E72D297353CC}">
                  <c16:uniqueId val="{0000000C-BE0D-47C6-A2E5-D1081DBE61AE}"/>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{5B20FA00-D2AF-43EB-BD75-18BD8F7C6F7B}</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BE0D-47C6-A2E5-D1081DBE61AE}"/>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{401EA03F-82BC-4A80-B47F-9B66A6288D22}</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BE0D-47C6-A2E5-D1081DBE61AE}"/>
                </c:ext>
              </c:extLst>
            </c:dLbl>
            <c:dLbl>
              <c:idx val="15"/>
              <c:tx>
                <c:strRef>
                  <c:f>Daten_Diagramme!$D$29</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{8F1F8911-93E2-4A11-B27E-6F471508EE57}</c15:txfldGUID>
                      <c15:f>Daten_Diagramme!$D$29</c15:f>
                      <c15:dlblFieldTableCache>
                        <c:ptCount val="1"/>
                        <c:pt idx="0">
                          <c:v>-13.2</c:v>
                        </c:pt>
                      </c15:dlblFieldTableCache>
                    </c15:dlblFTEntry>
                  </c15:dlblFieldTable>
                  <c15:showDataLabelsRange val="0"/>
                </c:ext>
                <c:ext xmlns:c16="http://schemas.microsoft.com/office/drawing/2014/chart" uri="{C3380CC4-5D6E-409C-BE32-E72D297353CC}">
                  <c16:uniqueId val="{0000000F-BE0D-47C6-A2E5-D1081DBE61AE}"/>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{FB2964F1-9883-4DB6-9E60-74FB662086A0}</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BE0D-47C6-A2E5-D1081DBE61AE}"/>
                </c:ext>
              </c:extLst>
            </c:dLbl>
            <c:dLbl>
              <c:idx val="17"/>
              <c:tx>
                <c:strRef>
                  <c:f>Daten_Diagramme!$D$31</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{317D795B-6D74-4AC3-86D8-360EA40871CB}</c15:txfldGUID>
                      <c15:f>Daten_Diagramme!$D$31</c15:f>
                      <c15:dlblFieldTableCache>
                        <c:ptCount val="1"/>
                        <c:pt idx="0">
                          <c:v>6.9</c:v>
                        </c:pt>
                      </c15:dlblFieldTableCache>
                    </c15:dlblFTEntry>
                  </c15:dlblFieldTable>
                  <c15:showDataLabelsRange val="0"/>
                </c:ext>
                <c:ext xmlns:c16="http://schemas.microsoft.com/office/drawing/2014/chart" uri="{C3380CC4-5D6E-409C-BE32-E72D297353CC}">
                  <c16:uniqueId val="{00000011-BE0D-47C6-A2E5-D1081DBE61AE}"/>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{64120462-CB59-4744-B915-61489C515D7D}</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BE0D-47C6-A2E5-D1081DBE61AE}"/>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{EE67AB75-3AFB-45D8-9955-DA4DC0BFE49A}</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BE0D-47C6-A2E5-D1081DBE61AE}"/>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{2DF59B4B-D5A7-40D6-84EB-43C8790BA3E0}</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BE0D-47C6-A2E5-D1081DBE61A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{68E0971B-EADC-466B-98F3-18DE78A1A99B}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E0D-47C6-A2E5-D1081DBE61A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{53E29CA1-EE6F-4E3D-8894-7A45E88BEFC1}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E0D-47C6-A2E5-D1081DBE61AE}"/>
                </c:ext>
              </c:extLst>
            </c:dLbl>
            <c:dLbl>
              <c:idx val="23"/>
              <c:tx>
                <c:strRef>
                  <c:f>Daten_Diagramme!$D$37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{2DC3EE02-0AEC-4873-B518-3549B11BCB76}</c15:txfldGUID>
                      <c15:f>Daten_Diagramme!$D$37</c15:f>
                      <c15:dlblFieldTableCache>
                        <c:ptCount val="1"/>
                        <c:pt idx="0">
                          <c:v>5.4</c:v>
                        </c:pt>
                      </c15:dlblFieldTableCache>
                    </c15:dlblFTEntry>
                  </c15:dlblFieldTable>
                  <c15:showDataLabelsRange val="0"/>
                </c:ext>
                <c:ext xmlns:c16="http://schemas.microsoft.com/office/drawing/2014/chart" uri="{C3380CC4-5D6E-409C-BE32-E72D297353CC}">
                  <c16:uniqueId val="{00000017-BE0D-47C6-A2E5-D1081DBE61AE}"/>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{84ECE0AE-2656-4F6A-8B87-7E4C7C97F9B9}</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BE0D-47C6-A2E5-D1081DBE61AE}"/>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{54B8D20C-2799-4C16-88BC-AB025B4C7489}</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BE0D-47C6-A2E5-D1081DBE61A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{FB7493BE-0978-45D6-B9B7-4DA6BE39B911}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E0D-47C6-A2E5-D1081DBE61A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{36A3B51B-D4E7-4245-9F7F-A7381C4FC9F2}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E0D-47C6-A2E5-D1081DBE61A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{37704158-C894-49E7-A7D1-E4D365D5B3F1}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E0D-47C6-A2E5-D1081DBE61A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{796E0B0B-3645-4FCE-A733-4B216C504932}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E0D-47C6-A2E5-D1081DBE61A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{D6916A9E-82E1-40A6-97C6-7C40D07197AD}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E0D-47C6-A2E5-D1081DBE61AE}"/>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{27CD012C-4117-44C7-9B65-8F47CA66954C}</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BE0D-47C6-A2E5-D1081DBE61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-0.30622178953889723</c:v>
                </c:pt>
                <c:pt idx="1">
                  <c:v>5.4298642533936654</c:v>
                </c:pt>
                <c:pt idx="2">
                  <c:v>-0.51107325383304936</c:v>
                </c:pt>
                <c:pt idx="3">
                  <c:v>-1.6705923405740208</c:v>
                </c:pt>
                <c:pt idx="4">
                  <c:v>-5.2878304894055876</c:v>
                </c:pt>
                <c:pt idx="5">
                  <c:v>-0.19599303135888502</c:v>
                </c:pt>
                <c:pt idx="6">
                  <c:v>-1.9386953104532356</c:v>
                </c:pt>
                <c:pt idx="7">
                  <c:v>2.633790977864948</c:v>
                </c:pt>
                <c:pt idx="8">
                  <c:v>0.66233441639590107</c:v>
                </c:pt>
                <c:pt idx="9">
                  <c:v>2.9053420805998127</c:v>
                </c:pt>
                <c:pt idx="10">
                  <c:v>-0.3436426116838488</c:v>
                </c:pt>
                <c:pt idx="11">
                  <c:v>4.5553145336225596</c:v>
                </c:pt>
                <c:pt idx="12">
                  <c:v>-5.2718286655683686</c:v>
                </c:pt>
                <c:pt idx="13">
                  <c:v>0.29368575624082233</c:v>
                </c:pt>
                <c:pt idx="14">
                  <c:v>1.7127799736495388</c:v>
                </c:pt>
                <c:pt idx="15">
                  <c:v>-13.244444444444444</c:v>
                </c:pt>
                <c:pt idx="16">
                  <c:v>0.87077673284569834</c:v>
                </c:pt>
                <c:pt idx="17">
                  <c:v>6.875477463712758</c:v>
                </c:pt>
                <c:pt idx="18">
                  <c:v>0.20811654526534859</c:v>
                </c:pt>
                <c:pt idx="19">
                  <c:v>2.5674786043449638</c:v>
                </c:pt>
                <c:pt idx="20">
                  <c:v>-0.6097560975609756</c:v>
                </c:pt>
                <c:pt idx="21">
                  <c:v>0</c:v>
                </c:pt>
                <c:pt idx="23">
                  <c:v>5.4298642533936654</c:v>
                </c:pt>
                <c:pt idx="24">
                  <c:v>-1.0782069271102577</c:v>
                </c:pt>
                <c:pt idx="25">
                  <c:v>0.34967432293452178</c:v>
                </c:pt>
              </c:numCache>
            </c:numRef>
          </c:val>
          <c:extLst>
            <c:ext xmlns:c16="http://schemas.microsoft.com/office/drawing/2014/chart" uri="{C3380CC4-5D6E-409C-BE32-E72D297353CC}">
              <c16:uniqueId val="{00000020-BE0D-47C6-A2E5-D1081DBE61A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{E03A2282-FE57-4AC8-B346-A2508D9AF443}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E0D-47C6-A2E5-D1081DBE61A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{1584EB4A-6FF4-4560-9A9D-9C222881A815}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E0D-47C6-A2E5-D1081DBE61A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{5E751116-E40E-4AB2-B132-F36FF9A0819F}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E0D-47C6-A2E5-D1081DBE61A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{7756CC44-F539-4874-AB65-31FAFF92D20E}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E0D-47C6-A2E5-D1081DBE61A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{DC6AA867-F25E-4139-8063-B4F88FC261C5}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E0D-47C6-A2E5-D1081DBE61A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{C1593A45-82D5-4454-A184-7FB6B95624CE}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E0D-47C6-A2E5-D1081DBE61A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{33889918-41C9-4F0A-BDF5-839C5A30897C}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E0D-47C6-A2E5-D1081DBE61A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{DFE47479-E6FA-4610-A980-BE41CE9586B4}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E0D-47C6-A2E5-D1081DBE61A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{048D5E50-9BFD-4016-9D28-2D8D1AE73D20}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E0D-47C6-A2E5-D1081DBE61A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{D221AF58-F3CC-4096-902E-4D00C2182807}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E0D-47C6-A2E5-D1081DBE61A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{BF15D7CB-6F20-4427-A0C5-47078124EA43}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E0D-47C6-A2E5-D1081DBE61A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{938BC262-543C-4B4D-A35B-0B2FF29C592D}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E0D-47C6-A2E5-D1081DBE61A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{D335F7D6-D324-402C-B281-CA929B2E685C}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E0D-47C6-A2E5-D1081DBE61A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{ABB82EBA-9C0F-4422-8267-8D0206888BF8}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E0D-47C6-A2E5-D1081DBE61A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{145A2CA5-3E48-4E20-93CD-2F71FC8E9963}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E0D-47C6-A2E5-D1081DBE61A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{DAF46279-EF76-4B07-8D0C-FCC4AA3D497A}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E0D-47C6-A2E5-D1081DBE61A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{6BE41C18-024A-40E3-8EE2-0B5718DFFC26}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E0D-47C6-A2E5-D1081DBE61A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{335F42E0-4324-482F-BD30-44CD46B40AFB}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E0D-47C6-A2E5-D1081DBE61A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{9D85DB68-4BF7-444F-8966-8366802D5026}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E0D-47C6-A2E5-D1081DBE61A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{74F32CD9-3C96-4AE3-A9AF-202988D51924}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E0D-47C6-A2E5-D1081DBE61A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{09BB0260-B606-42B7-81B1-637ED33EB8B4}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E0D-47C6-A2E5-D1081DBE61A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{8B97E869-029F-4D23-A057-AE40DBF5AF03}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E0D-47C6-A2E5-D1081DBE61A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{B0A106BE-9541-4557-8615-84E88926EFE7}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E0D-47C6-A2E5-D1081DBE61A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{13D48CC2-1D0B-4061-9654-B89FE2142AF2}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E0D-47C6-A2E5-D1081DBE61A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{548B44C4-5C7F-4666-8003-E877D4A82FE1}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E0D-47C6-A2E5-D1081DBE61A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{2AB926A4-FC1C-4368-A2A0-CCE7436EF802}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E0D-47C6-A2E5-D1081DBE61A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{23A42389-60A6-455A-8C61-0AE24EC5FB67}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E0D-47C6-A2E5-D1081DBE61A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{D62BD575-BB46-4FB0-907D-1667045C8661}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E0D-47C6-A2E5-D1081DBE61A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{3EA576C2-FAA6-46C3-8BD8-00A4755B397D}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E0D-47C6-A2E5-D1081DBE61A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{2CD30FDB-D434-4DA6-B580-E74E06CD4005}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E0D-47C6-A2E5-D1081DBE61A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{19BF4FF8-38C4-4D2B-B46C-92D575706CD2}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E0D-47C6-A2E5-D1081DBE61A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{D2855370-D963-422B-A71C-C10DC6EB65AC}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E0D-47C6-A2E5-D1081DBE61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E0D-47C6-A2E5-D1081DBE61A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E0D-47C6-A2E5-D1081DBE61A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{FDA8804C-2E4C-4B46-9589-1A8033ECC09A}</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C1E1-46C3-A819-2707C32E2E7B}"/>
                </c:ext>
              </c:extLst>
            </c:dLbl>
            <c:dLbl>
              <c:idx val="1"/>
              <c:tx>
                <c:strRef>
                  <c:f>Daten_Diagramme!$E$15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{93A805E9-8EC3-4C8C-B6B2-BCB3B6CA4E32}</c15:txfldGUID>
                      <c15:f>Daten_Diagramme!$E$15</c15:f>
                      <c15:dlblFieldTableCache>
                        <c:ptCount val="1"/>
                        <c:pt idx="0">
                          <c:v>6.3</c:v>
                        </c:pt>
                      </c15:dlblFieldTableCache>
                    </c15:dlblFTEntry>
                  </c15:dlblFieldTable>
                  <c15:showDataLabelsRange val="0"/>
                </c:ext>
                <c:ext xmlns:c16="http://schemas.microsoft.com/office/drawing/2014/chart" uri="{C3380CC4-5D6E-409C-BE32-E72D297353CC}">
                  <c16:uniqueId val="{00000001-C1E1-46C3-A819-2707C32E2E7B}"/>
                </c:ext>
              </c:extLst>
            </c:dLbl>
            <c:dLbl>
              <c:idx val="2"/>
              <c:tx>
                <c:strRef>
                  <c:f>Daten_Diagramme!$E$16</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{4EC33C86-A997-411B-AF10-3630F75A41FA}</c15:txfldGUID>
                      <c15:f>Daten_Diagramme!$E$16</c15:f>
                      <c15:dlblFieldTableCache>
                        <c:ptCount val="1"/>
                        <c:pt idx="0">
                          <c:v>10.3</c:v>
                        </c:pt>
                      </c15:dlblFieldTableCache>
                    </c15:dlblFTEntry>
                  </c15:dlblFieldTable>
                  <c15:showDataLabelsRange val="0"/>
                </c:ext>
                <c:ext xmlns:c16="http://schemas.microsoft.com/office/drawing/2014/chart" uri="{C3380CC4-5D6E-409C-BE32-E72D297353CC}">
                  <c16:uniqueId val="{00000002-C1E1-46C3-A819-2707C32E2E7B}"/>
                </c:ext>
              </c:extLst>
            </c:dLbl>
            <c:dLbl>
              <c:idx val="3"/>
              <c:tx>
                <c:strRef>
                  <c:f>Daten_Diagramme!$E$17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{F393FAF3-E811-4EC0-A264-B40A3C025A42}</c15:txfldGUID>
                      <c15:f>Daten_Diagramme!$E$17</c15:f>
                      <c15:dlblFieldTableCache>
                        <c:ptCount val="1"/>
                        <c:pt idx="0">
                          <c:v>-10.0</c:v>
                        </c:pt>
                      </c15:dlblFieldTableCache>
                    </c15:dlblFTEntry>
                  </c15:dlblFieldTable>
                  <c15:showDataLabelsRange val="0"/>
                </c:ext>
                <c:ext xmlns:c16="http://schemas.microsoft.com/office/drawing/2014/chart" uri="{C3380CC4-5D6E-409C-BE32-E72D297353CC}">
                  <c16:uniqueId val="{00000003-C1E1-46C3-A819-2707C32E2E7B}"/>
                </c:ext>
              </c:extLst>
            </c:dLbl>
            <c:dLbl>
              <c:idx val="4"/>
              <c:tx>
                <c:strRef>
                  <c:f>Daten_Diagramme!$E$18</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{01F7DF79-0600-4D88-A963-FDE7429A7FD8}</c15:txfldGUID>
                      <c15:f>Daten_Diagramme!$E$18</c15:f>
                      <c15:dlblFieldTableCache>
                        <c:ptCount val="1"/>
                        <c:pt idx="0">
                          <c:v>-10.5</c:v>
                        </c:pt>
                      </c15:dlblFieldTableCache>
                    </c15:dlblFTEntry>
                  </c15:dlblFieldTable>
                  <c15:showDataLabelsRange val="0"/>
                </c:ext>
                <c:ext xmlns:c16="http://schemas.microsoft.com/office/drawing/2014/chart" uri="{C3380CC4-5D6E-409C-BE32-E72D297353CC}">
                  <c16:uniqueId val="{00000004-C1E1-46C3-A819-2707C32E2E7B}"/>
                </c:ext>
              </c:extLst>
            </c:dLbl>
            <c:dLbl>
              <c:idx val="5"/>
              <c:tx>
                <c:strRef>
                  <c:f>Daten_Diagramme!$E$19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{B2212B50-4B1D-4F79-8570-26F6A387CE45}</c15:txfldGUID>
                      <c15:f>Daten_Diagramme!$E$19</c15:f>
                      <c15:dlblFieldTableCache>
                        <c:ptCount val="1"/>
                        <c:pt idx="0">
                          <c:v>-11.4</c:v>
                        </c:pt>
                      </c15:dlblFieldTableCache>
                    </c15:dlblFTEntry>
                  </c15:dlblFieldTable>
                  <c15:showDataLabelsRange val="0"/>
                </c:ext>
                <c:ext xmlns:c16="http://schemas.microsoft.com/office/drawing/2014/chart" uri="{C3380CC4-5D6E-409C-BE32-E72D297353CC}">
                  <c16:uniqueId val="{00000005-C1E1-46C3-A819-2707C32E2E7B}"/>
                </c:ext>
              </c:extLst>
            </c:dLbl>
            <c:dLbl>
              <c:idx val="6"/>
              <c:tx>
                <c:strRef>
                  <c:f>Daten_Diagramme!$E$20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{4A22E63E-AC0B-4411-A337-136A7E53E4A9}</c15:txfldGUID>
                      <c15:f>Daten_Diagramme!$E$20</c15:f>
                      <c15:dlblFieldTableCache>
                        <c:ptCount val="1"/>
                        <c:pt idx="0">
                          <c:v>-4.4</c:v>
                        </c:pt>
                      </c15:dlblFieldTableCache>
                    </c15:dlblFTEntry>
                  </c15:dlblFieldTable>
                  <c15:showDataLabelsRange val="0"/>
                </c:ext>
                <c:ext xmlns:c16="http://schemas.microsoft.com/office/drawing/2014/chart" uri="{C3380CC4-5D6E-409C-BE32-E72D297353CC}">
                  <c16:uniqueId val="{00000006-C1E1-46C3-A819-2707C32E2E7B}"/>
                </c:ext>
              </c:extLst>
            </c:dLbl>
            <c:dLbl>
              <c:idx val="7"/>
              <c:tx>
                <c:strRef>
                  <c:f>Daten_Diagramme!$E$21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{EE1A71DA-3528-42CF-928A-41D2C47A9D99}</c15:txfldGUID>
                      <c15:f>Daten_Diagramme!$E$21</c15:f>
                      <c15:dlblFieldTableCache>
                        <c:ptCount val="1"/>
                        <c:pt idx="0">
                          <c:v>7.3</c:v>
                        </c:pt>
                      </c15:dlblFieldTableCache>
                    </c15:dlblFTEntry>
                  </c15:dlblFieldTable>
                  <c15:showDataLabelsRange val="0"/>
                </c:ext>
                <c:ext xmlns:c16="http://schemas.microsoft.com/office/drawing/2014/chart" uri="{C3380CC4-5D6E-409C-BE32-E72D297353CC}">
                  <c16:uniqueId val="{00000007-C1E1-46C3-A819-2707C32E2E7B}"/>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{ADF45904-BC0E-4531-AB52-FF12FAA81955}</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C1E1-46C3-A819-2707C32E2E7B}"/>
                </c:ext>
              </c:extLst>
            </c:dLbl>
            <c:dLbl>
              <c:idx val="9"/>
              <c:tx>
                <c:strRef>
                  <c:f>Daten_Diagramme!$E$23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{2D7B1762-A5D4-4D51-9E9F-E21A233CAA74}</c15:txfldGUID>
                      <c15:f>Daten_Diagramme!$E$23</c15:f>
                      <c15:dlblFieldTableCache>
                        <c:ptCount val="1"/>
                        <c:pt idx="0">
                          <c:v>-0.4</c:v>
                        </c:pt>
                      </c15:dlblFieldTableCache>
                    </c15:dlblFTEntry>
                  </c15:dlblFieldTable>
                  <c15:showDataLabelsRange val="0"/>
                </c:ext>
                <c:ext xmlns:c16="http://schemas.microsoft.com/office/drawing/2014/chart" uri="{C3380CC4-5D6E-409C-BE32-E72D297353CC}">
                  <c16:uniqueId val="{00000009-C1E1-46C3-A819-2707C32E2E7B}"/>
                </c:ext>
              </c:extLst>
            </c:dLbl>
            <c:dLbl>
              <c:idx val="10"/>
              <c:tx>
                <c:strRef>
                  <c:f>Daten_Diagramme!$E$24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{102496A4-DF0B-41FA-B302-DB7669A4C14E}</c15:txfldGUID>
                      <c15:f>Daten_Diagramme!$E$24</c15:f>
                      <c15:dlblFieldTableCache>
                        <c:ptCount val="1"/>
                        <c:pt idx="0">
                          <c:v>-6.3</c:v>
                        </c:pt>
                      </c15:dlblFieldTableCache>
                    </c15:dlblFTEntry>
                  </c15:dlblFieldTable>
                  <c15:showDataLabelsRange val="0"/>
                </c:ext>
                <c:ext xmlns:c16="http://schemas.microsoft.com/office/drawing/2014/chart" uri="{C3380CC4-5D6E-409C-BE32-E72D297353CC}">
                  <c16:uniqueId val="{0000000A-C1E1-46C3-A819-2707C32E2E7B}"/>
                </c:ext>
              </c:extLst>
            </c:dLbl>
            <c:dLbl>
              <c:idx val="11"/>
              <c:tx>
                <c:strRef>
                  <c:f>Daten_Diagramme!$E$25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{30541DDE-2BBD-45A2-8AD4-F67C7A0322B0}</c15:txfldGUID>
                      <c15:f>Daten_Diagramme!$E$25</c15:f>
                      <c15:dlblFieldTableCache>
                        <c:ptCount val="1"/>
                        <c:pt idx="0">
                          <c:v>10.1</c:v>
                        </c:pt>
                      </c15:dlblFieldTableCache>
                    </c15:dlblFTEntry>
                  </c15:dlblFieldTable>
                  <c15:showDataLabelsRange val="0"/>
                </c:ext>
                <c:ext xmlns:c16="http://schemas.microsoft.com/office/drawing/2014/chart" uri="{C3380CC4-5D6E-409C-BE32-E72D297353CC}">
                  <c16:uniqueId val="{0000000B-C1E1-46C3-A819-2707C32E2E7B}"/>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{952654F8-DF27-4A8D-98BD-F7D0E574872D}</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C1E1-46C3-A819-2707C32E2E7B}"/>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{BD1BA2A0-79F5-4C2B-A487-EEDF357A94D1}</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C1E1-46C3-A819-2707C32E2E7B}"/>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{70985AB9-E3A0-49AD-8413-3F88B37A95DB}</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C1E1-46C3-A819-2707C32E2E7B}"/>
                </c:ext>
              </c:extLst>
            </c:dLbl>
            <c:dLbl>
              <c:idx val="15"/>
              <c:tx>
                <c:strRef>
                  <c:f>Daten_Diagramme!$E$29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{32F3C939-C13E-46C1-9F89-A037778A1245}</c15:txfldGUID>
                      <c15:f>Daten_Diagramme!$E$29</c15:f>
                      <c15:dlblFieldTableCache>
                        <c:ptCount val="1"/>
                        <c:pt idx="0">
                          <c:v>-6.7</c:v>
                        </c:pt>
                      </c15:dlblFieldTableCache>
                    </c15:dlblFTEntry>
                  </c15:dlblFieldTable>
                  <c15:showDataLabelsRange val="0"/>
                </c:ext>
                <c:ext xmlns:c16="http://schemas.microsoft.com/office/drawing/2014/chart" uri="{C3380CC4-5D6E-409C-BE32-E72D297353CC}">
                  <c16:uniqueId val="{0000000F-C1E1-46C3-A819-2707C32E2E7B}"/>
                </c:ext>
              </c:extLst>
            </c:dLbl>
            <c:dLbl>
              <c:idx val="16"/>
              <c:tx>
                <c:strRef>
                  <c:f>Daten_Diagramme!$E$30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{33003123-F6AE-40A2-8296-3D8D0E852085}</c15:txfldGUID>
                      <c15:f>Daten_Diagramme!$E$30</c15:f>
                      <c15:dlblFieldTableCache>
                        <c:ptCount val="1"/>
                        <c:pt idx="0">
                          <c:v>0.9</c:v>
                        </c:pt>
                      </c15:dlblFieldTableCache>
                    </c15:dlblFTEntry>
                  </c15:dlblFieldTable>
                  <c15:showDataLabelsRange val="0"/>
                </c:ext>
                <c:ext xmlns:c16="http://schemas.microsoft.com/office/drawing/2014/chart" uri="{C3380CC4-5D6E-409C-BE32-E72D297353CC}">
                  <c16:uniqueId val="{00000010-C1E1-46C3-A819-2707C32E2E7B}"/>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{A9F514C5-4443-4D80-B98B-B463B1A09F6E}</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C1E1-46C3-A819-2707C32E2E7B}"/>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{8750A466-918F-4FF4-8758-3EED42CDCE21}</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C1E1-46C3-A819-2707C32E2E7B}"/>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{9C0D293C-24DD-434B-A131-06460C10767B}</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C1E1-46C3-A819-2707C32E2E7B}"/>
                </c:ext>
              </c:extLst>
            </c:dLbl>
            <c:dLbl>
              <c:idx val="20"/>
              <c:tx>
                <c:strRef>
                  <c:f>Daten_Diagramme!$E$34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{152E52A1-1B8C-4962-A506-B3F9F73456B7}</c15:txfldGUID>
                      <c15:f>Daten_Diagramme!$E$34</c15:f>
                      <c15:dlblFieldTableCache>
                        <c:ptCount val="1"/>
                        <c:pt idx="0">
                          <c:v>-5.5</c:v>
                        </c:pt>
                      </c15:dlblFieldTableCache>
                    </c15:dlblFTEntry>
                  </c15:dlblFieldTable>
                  <c15:showDataLabelsRange val="0"/>
                </c:ext>
                <c:ext xmlns:c16="http://schemas.microsoft.com/office/drawing/2014/chart" uri="{C3380CC4-5D6E-409C-BE32-E72D297353CC}">
                  <c16:uniqueId val="{00000014-C1E1-46C3-A819-2707C32E2E7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{DB3D75DD-EFE5-4C65-AC92-0E1D0BC53B38}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1E1-46C3-A819-2707C32E2E7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{3B056371-E115-403C-B052-F7A956571679}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1E1-46C3-A819-2707C32E2E7B}"/>
                </c:ext>
              </c:extLst>
            </c:dLbl>
            <c:dLbl>
              <c:idx val="23"/>
              <c:tx>
                <c:strRef>
                  <c:f>Daten_Diagramme!$E$37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{6AF2E9DA-4436-48FD-AFD7-CFF7A1044258}</c15:txfldGUID>
                      <c15:f>Daten_Diagramme!$E$37</c15:f>
                      <c15:dlblFieldTableCache>
                        <c:ptCount val="1"/>
                        <c:pt idx="0">
                          <c:v>6.3</c:v>
                        </c:pt>
                      </c15:dlblFieldTableCache>
                    </c15:dlblFTEntry>
                  </c15:dlblFieldTable>
                  <c15:showDataLabelsRange val="0"/>
                </c:ext>
                <c:ext xmlns:c16="http://schemas.microsoft.com/office/drawing/2014/chart" uri="{C3380CC4-5D6E-409C-BE32-E72D297353CC}">
                  <c16:uniqueId val="{00000017-C1E1-46C3-A819-2707C32E2E7B}"/>
                </c:ext>
              </c:extLst>
            </c:dLbl>
            <c:dLbl>
              <c:idx val="24"/>
              <c:tx>
                <c:strRef>
                  <c:f>Daten_Diagramme!$E$38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{BB6D3C44-2803-4CEA-BD46-81E1AEF7869E}</c15:txfldGUID>
                      <c15:f>Daten_Diagramme!$E$38</c15:f>
                      <c15:dlblFieldTableCache>
                        <c:ptCount val="1"/>
                        <c:pt idx="0">
                          <c:v>-5.8</c:v>
                        </c:pt>
                      </c15:dlblFieldTableCache>
                    </c15:dlblFTEntry>
                  </c15:dlblFieldTable>
                  <c15:showDataLabelsRange val="0"/>
                </c:ext>
                <c:ext xmlns:c16="http://schemas.microsoft.com/office/drawing/2014/chart" uri="{C3380CC4-5D6E-409C-BE32-E72D297353CC}">
                  <c16:uniqueId val="{00000018-C1E1-46C3-A819-2707C32E2E7B}"/>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{89662494-31F8-4FE6-832C-FB0EA81AA5C6}</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C1E1-46C3-A819-2707C32E2E7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{701A9DF1-0EC1-412D-91B2-D92673E95E8B}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1E1-46C3-A819-2707C32E2E7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{C40F0CFD-FA25-4054-A727-1FF7BCA787B9}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1E1-46C3-A819-2707C32E2E7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{5964B293-632E-4067-A028-1DC8105BD6A5}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1E1-46C3-A819-2707C32E2E7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{E1A219E3-C47F-4DDE-8C4B-6085476D0A9A}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1E1-46C3-A819-2707C32E2E7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{6B5C8AAB-FE88-483D-9A56-8150E17DEB10}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1E1-46C3-A819-2707C32E2E7B}"/>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{01BD7D09-43C2-449E-9D87-4F3E0A4649CE}</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C1E1-46C3-A819-2707C32E2E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-2.7995927865037813</c:v>
                </c:pt>
                <c:pt idx="1">
                  <c:v>6.3414634146341466</c:v>
                </c:pt>
                <c:pt idx="2">
                  <c:v>10.256410256410257</c:v>
                </c:pt>
                <c:pt idx="3">
                  <c:v>-10.044532409698169</c:v>
                </c:pt>
                <c:pt idx="4">
                  <c:v>-10.491071428571429</c:v>
                </c:pt>
                <c:pt idx="5">
                  <c:v>-11.398354876615747</c:v>
                </c:pt>
                <c:pt idx="6">
                  <c:v>-4.3795620437956204</c:v>
                </c:pt>
                <c:pt idx="7">
                  <c:v>7.3476702508960576</c:v>
                </c:pt>
                <c:pt idx="8">
                  <c:v>-1.098901098901099</c:v>
                </c:pt>
                <c:pt idx="9">
                  <c:v>-0.42857142857142855</c:v>
                </c:pt>
                <c:pt idx="10">
                  <c:v>-6.3120567375886525</c:v>
                </c:pt>
                <c:pt idx="11">
                  <c:v>10.144927536231885</c:v>
                </c:pt>
                <c:pt idx="12">
                  <c:v>0</c:v>
                </c:pt>
                <c:pt idx="13">
                  <c:v>-1.8475750577367205</c:v>
                </c:pt>
                <c:pt idx="14">
                  <c:v>-2.6536312849162011</c:v>
                </c:pt>
                <c:pt idx="15">
                  <c:v>-6.666666666666667</c:v>
                </c:pt>
                <c:pt idx="16">
                  <c:v>0.90206185567010311</c:v>
                </c:pt>
                <c:pt idx="17">
                  <c:v>1.7985611510791366</c:v>
                </c:pt>
                <c:pt idx="18">
                  <c:v>-2.2016222479721899</c:v>
                </c:pt>
                <c:pt idx="19">
                  <c:v>0.71599045346062051</c:v>
                </c:pt>
                <c:pt idx="20">
                  <c:v>-5.5417185554171855</c:v>
                </c:pt>
                <c:pt idx="21">
                  <c:v>0</c:v>
                </c:pt>
                <c:pt idx="23">
                  <c:v>6.3414634146341466</c:v>
                </c:pt>
                <c:pt idx="24">
                  <c:v>-5.7960105382009788</c:v>
                </c:pt>
                <c:pt idx="25">
                  <c:v>-2.2497704315886136</c:v>
                </c:pt>
              </c:numCache>
            </c:numRef>
          </c:val>
          <c:extLst>
            <c:ext xmlns:c16="http://schemas.microsoft.com/office/drawing/2014/chart" uri="{C3380CC4-5D6E-409C-BE32-E72D297353CC}">
              <c16:uniqueId val="{00000020-C1E1-46C3-A819-2707C32E2E7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{EC1A1372-EDD8-4A62-B6F3-8C93C2D35F5E}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1E1-46C3-A819-2707C32E2E7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{07C40BA1-F9E4-4D04-9404-4BAAF3FC5596}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1E1-46C3-A819-2707C32E2E7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{60800384-1C98-4E30-9587-E446FE61D7A8}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1E1-46C3-A819-2707C32E2E7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{D49361A9-ADC9-4307-9C15-5976E097FAB8}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1E1-46C3-A819-2707C32E2E7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{67CC20E0-D79E-4BBA-A672-A8BE31F976B9}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1E1-46C3-A819-2707C32E2E7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{89735FFB-A149-44FE-AD6A-FB8E1B533D0E}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1E1-46C3-A819-2707C32E2E7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{8F78744D-D983-46D1-95AD-6A2A5B2B7D6C}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1E1-46C3-A819-2707C32E2E7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{CB3D941B-36CD-4600-9949-16268D27768E}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1E1-46C3-A819-2707C32E2E7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{92EA3F24-B807-44CC-86BF-CB9D6BD26BA3}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1E1-46C3-A819-2707C32E2E7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{BD74EB27-426F-4B56-BEAF-868BA56F81D7}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1E1-46C3-A819-2707C32E2E7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{315904A3-28CA-4FD7-9DF3-EEFB93FA9657}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1E1-46C3-A819-2707C32E2E7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{25CDA9C9-E7EB-465F-BF50-41E98749B055}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1E1-46C3-A819-2707C32E2E7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{296D8568-B9DF-4F2F-930B-9E9B4E7E9CFC}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1E1-46C3-A819-2707C32E2E7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{3580111D-9CFA-44B2-9122-5C1E8BEFA3B4}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1E1-46C3-A819-2707C32E2E7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{E15BE8E8-DA5B-404F-A3A1-AE640309DF7E}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1E1-46C3-A819-2707C32E2E7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{76094D54-36EE-44A5-83AC-D63869E348E0}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1E1-46C3-A819-2707C32E2E7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{11B563D6-8535-4465-B17B-F1D1EEF4F7DA}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1E1-46C3-A819-2707C32E2E7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{63819D8F-8D17-44EC-B8CE-DC88DBBB8767}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1E1-46C3-A819-2707C32E2E7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{FE3BFA86-BB88-4CA0-8DD0-F5E25D27FD6A}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1E1-46C3-A819-2707C32E2E7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{D582209B-C31E-41D1-9A8B-D3643E16AE1B}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1E1-46C3-A819-2707C32E2E7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{DF099A6B-A80D-4A6D-9093-4AC8F1AD478E}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1E1-46C3-A819-2707C32E2E7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{AA7DED14-6140-466F-B6AE-0B103D4CCBD7}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1E1-46C3-A819-2707C32E2E7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{BE5D1593-FC99-493B-BFB2-E55AEE893EB4}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1E1-46C3-A819-2707C32E2E7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{B47DADBD-BE43-474D-8673-C7758846BA1F}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1E1-46C3-A819-2707C32E2E7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{682FEF0E-2F58-4B31-94FA-EDAF1C322FB7}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1E1-46C3-A819-2707C32E2E7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{AB15C7B1-7850-4DE8-AB74-2D6B6BCEA0DC}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1E1-46C3-A819-2707C32E2E7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{7792B945-2F6D-4EBF-B2F4-EB23632DFF2A}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1E1-46C3-A819-2707C32E2E7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{9ED69B62-ED3D-40F3-BA29-B34468E1134A}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1E1-46C3-A819-2707C32E2E7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{584FBEB8-3A28-4B34-80B4-3ADE8535438A}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1E1-46C3-A819-2707C32E2E7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{73C6BF32-3332-4124-AD2E-666AFC668E58}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1E1-46C3-A819-2707C32E2E7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{2CB50D78-E2EE-471C-9899-40830030EC7C}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1E1-46C3-A819-2707C32E2E7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{A5CCA5FE-FC5E-42FB-A3EA-037C259017A1}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1E1-46C3-A819-2707C32E2E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1E1-46C3-A819-2707C32E2E7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1E1-46C3-A819-2707C32E2E7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{82AED194-27D7-4E77-8F92-710EDF804D55}</c15:txfldGUID>
                      <c15:f>Diagramm!$I$46</c15:f>
                      <c15:dlblFieldTableCache>
                        <c:ptCount val="1"/>
                      </c15:dlblFieldTableCache>
                    </c15:dlblFTEntry>
                  </c15:dlblFieldTable>
                  <c15:showDataLabelsRange val="0"/>
                </c:ext>
                <c:ext xmlns:c16="http://schemas.microsoft.com/office/drawing/2014/chart" uri="{C3380CC4-5D6E-409C-BE32-E72D297353CC}">
                  <c16:uniqueId val="{00000000-CD98-49F4-A909-9AAE21FFC25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{A8FF6F52-9F06-4AC9-BAE4-6C7CBCF14AAE}</c15:txfldGUID>
                      <c15:f>Diagramm!$I$47</c15:f>
                      <c15:dlblFieldTableCache>
                        <c:ptCount val="1"/>
                      </c15:dlblFieldTableCache>
                    </c15:dlblFTEntry>
                  </c15:dlblFieldTable>
                  <c15:showDataLabelsRange val="0"/>
                </c:ext>
                <c:ext xmlns:c16="http://schemas.microsoft.com/office/drawing/2014/chart" uri="{C3380CC4-5D6E-409C-BE32-E72D297353CC}">
                  <c16:uniqueId val="{00000001-CD98-49F4-A909-9AAE21FFC25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{2A188CCC-9929-445D-8C8D-439E83F50A4D}</c15:txfldGUID>
                      <c15:f>Diagramm!$I$48</c15:f>
                      <c15:dlblFieldTableCache>
                        <c:ptCount val="1"/>
                      </c15:dlblFieldTableCache>
                    </c15:dlblFTEntry>
                  </c15:dlblFieldTable>
                  <c15:showDataLabelsRange val="0"/>
                </c:ext>
                <c:ext xmlns:c16="http://schemas.microsoft.com/office/drawing/2014/chart" uri="{C3380CC4-5D6E-409C-BE32-E72D297353CC}">
                  <c16:uniqueId val="{00000002-CD98-49F4-A909-9AAE21FFC25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{602A28AE-6D7A-4F55-9426-67959311C477}</c15:txfldGUID>
                      <c15:f>Diagramm!$I$49</c15:f>
                      <c15:dlblFieldTableCache>
                        <c:ptCount val="1"/>
                      </c15:dlblFieldTableCache>
                    </c15:dlblFTEntry>
                  </c15:dlblFieldTable>
                  <c15:showDataLabelsRange val="0"/>
                </c:ext>
                <c:ext xmlns:c16="http://schemas.microsoft.com/office/drawing/2014/chart" uri="{C3380CC4-5D6E-409C-BE32-E72D297353CC}">
                  <c16:uniqueId val="{00000003-CD98-49F4-A909-9AAE21FFC25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{DB6B33DD-D28D-4B9A-8709-A30A2F42CF48}</c15:txfldGUID>
                      <c15:f>Diagramm!$I$50</c15:f>
                      <c15:dlblFieldTableCache>
                        <c:ptCount val="1"/>
                      </c15:dlblFieldTableCache>
                    </c15:dlblFTEntry>
                  </c15:dlblFieldTable>
                  <c15:showDataLabelsRange val="0"/>
                </c:ext>
                <c:ext xmlns:c16="http://schemas.microsoft.com/office/drawing/2014/chart" uri="{C3380CC4-5D6E-409C-BE32-E72D297353CC}">
                  <c16:uniqueId val="{00000004-CD98-49F4-A909-9AAE21FFC25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{B3E36AF6-A2D3-47BB-84DA-BA9B9194F527}</c15:txfldGUID>
                      <c15:f>Diagramm!$I$51</c15:f>
                      <c15:dlblFieldTableCache>
                        <c:ptCount val="1"/>
                      </c15:dlblFieldTableCache>
                    </c15:dlblFTEntry>
                  </c15:dlblFieldTable>
                  <c15:showDataLabelsRange val="0"/>
                </c:ext>
                <c:ext xmlns:c16="http://schemas.microsoft.com/office/drawing/2014/chart" uri="{C3380CC4-5D6E-409C-BE32-E72D297353CC}">
                  <c16:uniqueId val="{00000005-CD98-49F4-A909-9AAE21FFC25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{47B4EE45-70A2-4CD0-875F-863A5DDE4FD6}</c15:txfldGUID>
                      <c15:f>Diagramm!$I$52</c15:f>
                      <c15:dlblFieldTableCache>
                        <c:ptCount val="1"/>
                      </c15:dlblFieldTableCache>
                    </c15:dlblFTEntry>
                  </c15:dlblFieldTable>
                  <c15:showDataLabelsRange val="0"/>
                </c:ext>
                <c:ext xmlns:c16="http://schemas.microsoft.com/office/drawing/2014/chart" uri="{C3380CC4-5D6E-409C-BE32-E72D297353CC}">
                  <c16:uniqueId val="{00000006-CD98-49F4-A909-9AAE21FFC25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{DCA687D7-85A5-4E19-A12C-12AB3B000AD2}</c15:txfldGUID>
                      <c15:f>Diagramm!$I$53</c15:f>
                      <c15:dlblFieldTableCache>
                        <c:ptCount val="1"/>
                      </c15:dlblFieldTableCache>
                    </c15:dlblFTEntry>
                  </c15:dlblFieldTable>
                  <c15:showDataLabelsRange val="0"/>
                </c:ext>
                <c:ext xmlns:c16="http://schemas.microsoft.com/office/drawing/2014/chart" uri="{C3380CC4-5D6E-409C-BE32-E72D297353CC}">
                  <c16:uniqueId val="{00000007-CD98-49F4-A909-9AAE21FFC25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{924852FB-2CF8-45C4-A08E-82F55F40587A}</c15:txfldGUID>
                      <c15:f>Diagramm!$I$54</c15:f>
                      <c15:dlblFieldTableCache>
                        <c:ptCount val="1"/>
                      </c15:dlblFieldTableCache>
                    </c15:dlblFTEntry>
                  </c15:dlblFieldTable>
                  <c15:showDataLabelsRange val="0"/>
                </c:ext>
                <c:ext xmlns:c16="http://schemas.microsoft.com/office/drawing/2014/chart" uri="{C3380CC4-5D6E-409C-BE32-E72D297353CC}">
                  <c16:uniqueId val="{00000008-CD98-49F4-A909-9AAE21FFC25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{56E615FA-71E7-451A-A346-578F6E935E17}</c15:txfldGUID>
                      <c15:f>Diagramm!$I$55</c15:f>
                      <c15:dlblFieldTableCache>
                        <c:ptCount val="1"/>
                      </c15:dlblFieldTableCache>
                    </c15:dlblFTEntry>
                  </c15:dlblFieldTable>
                  <c15:showDataLabelsRange val="0"/>
                </c:ext>
                <c:ext xmlns:c16="http://schemas.microsoft.com/office/drawing/2014/chart" uri="{C3380CC4-5D6E-409C-BE32-E72D297353CC}">
                  <c16:uniqueId val="{00000009-CD98-49F4-A909-9AAE21FFC25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{B7A1A93F-2E91-491E-AF6C-0B031E288ED8}</c15:txfldGUID>
                      <c15:f>Diagramm!$I$56</c15:f>
                      <c15:dlblFieldTableCache>
                        <c:ptCount val="1"/>
                      </c15:dlblFieldTableCache>
                    </c15:dlblFTEntry>
                  </c15:dlblFieldTable>
                  <c15:showDataLabelsRange val="0"/>
                </c:ext>
                <c:ext xmlns:c16="http://schemas.microsoft.com/office/drawing/2014/chart" uri="{C3380CC4-5D6E-409C-BE32-E72D297353CC}">
                  <c16:uniqueId val="{0000000A-CD98-49F4-A909-9AAE21FFC25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{A2DFF66D-71DF-458C-972F-0C566FBD8857}</c15:txfldGUID>
                      <c15:f>Diagramm!$I$57</c15:f>
                      <c15:dlblFieldTableCache>
                        <c:ptCount val="1"/>
                      </c15:dlblFieldTableCache>
                    </c15:dlblFTEntry>
                  </c15:dlblFieldTable>
                  <c15:showDataLabelsRange val="0"/>
                </c:ext>
                <c:ext xmlns:c16="http://schemas.microsoft.com/office/drawing/2014/chart" uri="{C3380CC4-5D6E-409C-BE32-E72D297353CC}">
                  <c16:uniqueId val="{0000000B-CD98-49F4-A909-9AAE21FFC25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{BAAA604A-928B-4AF9-91EA-58A172CAA0D7}</c15:txfldGUID>
                      <c15:f>Diagramm!$I$58</c15:f>
                      <c15:dlblFieldTableCache>
                        <c:ptCount val="1"/>
                      </c15:dlblFieldTableCache>
                    </c15:dlblFTEntry>
                  </c15:dlblFieldTable>
                  <c15:showDataLabelsRange val="0"/>
                </c:ext>
                <c:ext xmlns:c16="http://schemas.microsoft.com/office/drawing/2014/chart" uri="{C3380CC4-5D6E-409C-BE32-E72D297353CC}">
                  <c16:uniqueId val="{0000000C-CD98-49F4-A909-9AAE21FFC25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{F032EF44-E6E7-4E8B-870F-689A520C6B31}</c15:txfldGUID>
                      <c15:f>Diagramm!$I$59</c15:f>
                      <c15:dlblFieldTableCache>
                        <c:ptCount val="1"/>
                      </c15:dlblFieldTableCache>
                    </c15:dlblFTEntry>
                  </c15:dlblFieldTable>
                  <c15:showDataLabelsRange val="0"/>
                </c:ext>
                <c:ext xmlns:c16="http://schemas.microsoft.com/office/drawing/2014/chart" uri="{C3380CC4-5D6E-409C-BE32-E72D297353CC}">
                  <c16:uniqueId val="{0000000D-CD98-49F4-A909-9AAE21FFC25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{1F13602E-8759-4AEF-95A6-3A38751A105B}</c15:txfldGUID>
                      <c15:f>Diagramm!$I$60</c15:f>
                      <c15:dlblFieldTableCache>
                        <c:ptCount val="1"/>
                      </c15:dlblFieldTableCache>
                    </c15:dlblFTEntry>
                  </c15:dlblFieldTable>
                  <c15:showDataLabelsRange val="0"/>
                </c:ext>
                <c:ext xmlns:c16="http://schemas.microsoft.com/office/drawing/2014/chart" uri="{C3380CC4-5D6E-409C-BE32-E72D297353CC}">
                  <c16:uniqueId val="{0000000E-CD98-49F4-A909-9AAE21FFC25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{01EEAC80-1539-43AB-B301-95F65E935A49}</c15:txfldGUID>
                      <c15:f>Diagramm!$I$61</c15:f>
                      <c15:dlblFieldTableCache>
                        <c:ptCount val="1"/>
                      </c15:dlblFieldTableCache>
                    </c15:dlblFTEntry>
                  </c15:dlblFieldTable>
                  <c15:showDataLabelsRange val="0"/>
                </c:ext>
                <c:ext xmlns:c16="http://schemas.microsoft.com/office/drawing/2014/chart" uri="{C3380CC4-5D6E-409C-BE32-E72D297353CC}">
                  <c16:uniqueId val="{0000000F-CD98-49F4-A909-9AAE21FFC25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{E244B6F1-FA1F-4CE2-A61F-B7508787FAF6}</c15:txfldGUID>
                      <c15:f>Diagramm!$I$62</c15:f>
                      <c15:dlblFieldTableCache>
                        <c:ptCount val="1"/>
                      </c15:dlblFieldTableCache>
                    </c15:dlblFTEntry>
                  </c15:dlblFieldTable>
                  <c15:showDataLabelsRange val="0"/>
                </c:ext>
                <c:ext xmlns:c16="http://schemas.microsoft.com/office/drawing/2014/chart" uri="{C3380CC4-5D6E-409C-BE32-E72D297353CC}">
                  <c16:uniqueId val="{00000010-CD98-49F4-A909-9AAE21FFC25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{3411F9ED-65BD-4C50-B3F8-D1A2DBAC9BF6}</c15:txfldGUID>
                      <c15:f>Diagramm!$I$63</c15:f>
                      <c15:dlblFieldTableCache>
                        <c:ptCount val="1"/>
                      </c15:dlblFieldTableCache>
                    </c15:dlblFTEntry>
                  </c15:dlblFieldTable>
                  <c15:showDataLabelsRange val="0"/>
                </c:ext>
                <c:ext xmlns:c16="http://schemas.microsoft.com/office/drawing/2014/chart" uri="{C3380CC4-5D6E-409C-BE32-E72D297353CC}">
                  <c16:uniqueId val="{00000011-CD98-49F4-A909-9AAE21FFC25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{9848184D-8E87-438A-A1DC-75A9638EE7AD}</c15:txfldGUID>
                      <c15:f>Diagramm!$I$64</c15:f>
                      <c15:dlblFieldTableCache>
                        <c:ptCount val="1"/>
                      </c15:dlblFieldTableCache>
                    </c15:dlblFTEntry>
                  </c15:dlblFieldTable>
                  <c15:showDataLabelsRange val="0"/>
                </c:ext>
                <c:ext xmlns:c16="http://schemas.microsoft.com/office/drawing/2014/chart" uri="{C3380CC4-5D6E-409C-BE32-E72D297353CC}">
                  <c16:uniqueId val="{00000012-CD98-49F4-A909-9AAE21FFC25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{F6C321FD-0A18-465B-AB18-C8D9ABEC46D8}</c15:txfldGUID>
                      <c15:f>Diagramm!$I$65</c15:f>
                      <c15:dlblFieldTableCache>
                        <c:ptCount val="1"/>
                      </c15:dlblFieldTableCache>
                    </c15:dlblFTEntry>
                  </c15:dlblFieldTable>
                  <c15:showDataLabelsRange val="0"/>
                </c:ext>
                <c:ext xmlns:c16="http://schemas.microsoft.com/office/drawing/2014/chart" uri="{C3380CC4-5D6E-409C-BE32-E72D297353CC}">
                  <c16:uniqueId val="{00000013-CD98-49F4-A909-9AAE21FFC25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{706FF97A-6055-470D-8C1C-B13FAB51EF0D}</c15:txfldGUID>
                      <c15:f>Diagramm!$I$66</c15:f>
                      <c15:dlblFieldTableCache>
                        <c:ptCount val="1"/>
                      </c15:dlblFieldTableCache>
                    </c15:dlblFTEntry>
                  </c15:dlblFieldTable>
                  <c15:showDataLabelsRange val="0"/>
                </c:ext>
                <c:ext xmlns:c16="http://schemas.microsoft.com/office/drawing/2014/chart" uri="{C3380CC4-5D6E-409C-BE32-E72D297353CC}">
                  <c16:uniqueId val="{00000014-CD98-49F4-A909-9AAE21FFC25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{A453DAA6-BDC8-46A1-963E-273E68641FB1}</c15:txfldGUID>
                      <c15:f>Diagramm!$I$67</c15:f>
                      <c15:dlblFieldTableCache>
                        <c:ptCount val="1"/>
                      </c15:dlblFieldTableCache>
                    </c15:dlblFTEntry>
                  </c15:dlblFieldTable>
                  <c15:showDataLabelsRange val="0"/>
                </c:ext>
                <c:ext xmlns:c16="http://schemas.microsoft.com/office/drawing/2014/chart" uri="{C3380CC4-5D6E-409C-BE32-E72D297353CC}">
                  <c16:uniqueId val="{00000015-CD98-49F4-A909-9AAE21FFC2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D98-49F4-A909-9AAE21FFC25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{AFEEAE65-F585-4497-807B-F5CFFE8008B3}</c15:txfldGUID>
                      <c15:f>Diagramm!$K$46</c15:f>
                      <c15:dlblFieldTableCache>
                        <c:ptCount val="1"/>
                      </c15:dlblFieldTableCache>
                    </c15:dlblFTEntry>
                  </c15:dlblFieldTable>
                  <c15:showDataLabelsRange val="0"/>
                </c:ext>
                <c:ext xmlns:c16="http://schemas.microsoft.com/office/drawing/2014/chart" uri="{C3380CC4-5D6E-409C-BE32-E72D297353CC}">
                  <c16:uniqueId val="{00000017-CD98-49F4-A909-9AAE21FFC25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{641F28F6-B33B-406E-BF61-69D5C43EE148}</c15:txfldGUID>
                      <c15:f>Diagramm!$K$47</c15:f>
                      <c15:dlblFieldTableCache>
                        <c:ptCount val="1"/>
                      </c15:dlblFieldTableCache>
                    </c15:dlblFTEntry>
                  </c15:dlblFieldTable>
                  <c15:showDataLabelsRange val="0"/>
                </c:ext>
                <c:ext xmlns:c16="http://schemas.microsoft.com/office/drawing/2014/chart" uri="{C3380CC4-5D6E-409C-BE32-E72D297353CC}">
                  <c16:uniqueId val="{00000018-CD98-49F4-A909-9AAE21FFC25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{D4977200-9B52-4DF1-95C7-0166ECC8CB3E}</c15:txfldGUID>
                      <c15:f>Diagramm!$K$48</c15:f>
                      <c15:dlblFieldTableCache>
                        <c:ptCount val="1"/>
                      </c15:dlblFieldTableCache>
                    </c15:dlblFTEntry>
                  </c15:dlblFieldTable>
                  <c15:showDataLabelsRange val="0"/>
                </c:ext>
                <c:ext xmlns:c16="http://schemas.microsoft.com/office/drawing/2014/chart" uri="{C3380CC4-5D6E-409C-BE32-E72D297353CC}">
                  <c16:uniqueId val="{00000019-CD98-49F4-A909-9AAE21FFC25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{D1C5ED2E-32CD-40E2-AA8C-D71FBA39553D}</c15:txfldGUID>
                      <c15:f>Diagramm!$K$49</c15:f>
                      <c15:dlblFieldTableCache>
                        <c:ptCount val="1"/>
                      </c15:dlblFieldTableCache>
                    </c15:dlblFTEntry>
                  </c15:dlblFieldTable>
                  <c15:showDataLabelsRange val="0"/>
                </c:ext>
                <c:ext xmlns:c16="http://schemas.microsoft.com/office/drawing/2014/chart" uri="{C3380CC4-5D6E-409C-BE32-E72D297353CC}">
                  <c16:uniqueId val="{0000001A-CD98-49F4-A909-9AAE21FFC25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{2549C51D-0F7D-42FB-B3FE-94DD415B9EA3}</c15:txfldGUID>
                      <c15:f>Diagramm!$K$50</c15:f>
                      <c15:dlblFieldTableCache>
                        <c:ptCount val="1"/>
                      </c15:dlblFieldTableCache>
                    </c15:dlblFTEntry>
                  </c15:dlblFieldTable>
                  <c15:showDataLabelsRange val="0"/>
                </c:ext>
                <c:ext xmlns:c16="http://schemas.microsoft.com/office/drawing/2014/chart" uri="{C3380CC4-5D6E-409C-BE32-E72D297353CC}">
                  <c16:uniqueId val="{0000001B-CD98-49F4-A909-9AAE21FFC25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{ACF12E35-D61A-40E0-BACA-CAC9D015A394}</c15:txfldGUID>
                      <c15:f>Diagramm!$K$51</c15:f>
                      <c15:dlblFieldTableCache>
                        <c:ptCount val="1"/>
                      </c15:dlblFieldTableCache>
                    </c15:dlblFTEntry>
                  </c15:dlblFieldTable>
                  <c15:showDataLabelsRange val="0"/>
                </c:ext>
                <c:ext xmlns:c16="http://schemas.microsoft.com/office/drawing/2014/chart" uri="{C3380CC4-5D6E-409C-BE32-E72D297353CC}">
                  <c16:uniqueId val="{0000001C-CD98-49F4-A909-9AAE21FFC25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{B948E10B-D28E-4B6A-9B1D-CC872CBCBAE9}</c15:txfldGUID>
                      <c15:f>Diagramm!$K$52</c15:f>
                      <c15:dlblFieldTableCache>
                        <c:ptCount val="1"/>
                      </c15:dlblFieldTableCache>
                    </c15:dlblFTEntry>
                  </c15:dlblFieldTable>
                  <c15:showDataLabelsRange val="0"/>
                </c:ext>
                <c:ext xmlns:c16="http://schemas.microsoft.com/office/drawing/2014/chart" uri="{C3380CC4-5D6E-409C-BE32-E72D297353CC}">
                  <c16:uniqueId val="{0000001D-CD98-49F4-A909-9AAE21FFC25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{695C1D1D-6EA3-44E1-85C8-EE6856214ED1}</c15:txfldGUID>
                      <c15:f>Diagramm!$K$53</c15:f>
                      <c15:dlblFieldTableCache>
                        <c:ptCount val="1"/>
                      </c15:dlblFieldTableCache>
                    </c15:dlblFTEntry>
                  </c15:dlblFieldTable>
                  <c15:showDataLabelsRange val="0"/>
                </c:ext>
                <c:ext xmlns:c16="http://schemas.microsoft.com/office/drawing/2014/chart" uri="{C3380CC4-5D6E-409C-BE32-E72D297353CC}">
                  <c16:uniqueId val="{0000001E-CD98-49F4-A909-9AAE21FFC25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{3A5AD924-9D81-4DDA-A8F7-A07CB50E31A7}</c15:txfldGUID>
                      <c15:f>Diagramm!$K$54</c15:f>
                      <c15:dlblFieldTableCache>
                        <c:ptCount val="1"/>
                      </c15:dlblFieldTableCache>
                    </c15:dlblFTEntry>
                  </c15:dlblFieldTable>
                  <c15:showDataLabelsRange val="0"/>
                </c:ext>
                <c:ext xmlns:c16="http://schemas.microsoft.com/office/drawing/2014/chart" uri="{C3380CC4-5D6E-409C-BE32-E72D297353CC}">
                  <c16:uniqueId val="{0000001F-CD98-49F4-A909-9AAE21FFC25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{4DF774AB-EA1F-4A63-8CE2-4DCE214B14FC}</c15:txfldGUID>
                      <c15:f>Diagramm!$K$55</c15:f>
                      <c15:dlblFieldTableCache>
                        <c:ptCount val="1"/>
                      </c15:dlblFieldTableCache>
                    </c15:dlblFTEntry>
                  </c15:dlblFieldTable>
                  <c15:showDataLabelsRange val="0"/>
                </c:ext>
                <c:ext xmlns:c16="http://schemas.microsoft.com/office/drawing/2014/chart" uri="{C3380CC4-5D6E-409C-BE32-E72D297353CC}">
                  <c16:uniqueId val="{00000020-CD98-49F4-A909-9AAE21FFC25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{CA08AF14-7848-4A19-ADF5-4C966E6779B3}</c15:txfldGUID>
                      <c15:f>Diagramm!$K$56</c15:f>
                      <c15:dlblFieldTableCache>
                        <c:ptCount val="1"/>
                      </c15:dlblFieldTableCache>
                    </c15:dlblFTEntry>
                  </c15:dlblFieldTable>
                  <c15:showDataLabelsRange val="0"/>
                </c:ext>
                <c:ext xmlns:c16="http://schemas.microsoft.com/office/drawing/2014/chart" uri="{C3380CC4-5D6E-409C-BE32-E72D297353CC}">
                  <c16:uniqueId val="{00000021-CD98-49F4-A909-9AAE21FFC25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{BB3B72CA-BA61-440A-BF58-8D8F07278480}</c15:txfldGUID>
                      <c15:f>Diagramm!$K$57</c15:f>
                      <c15:dlblFieldTableCache>
                        <c:ptCount val="1"/>
                      </c15:dlblFieldTableCache>
                    </c15:dlblFTEntry>
                  </c15:dlblFieldTable>
                  <c15:showDataLabelsRange val="0"/>
                </c:ext>
                <c:ext xmlns:c16="http://schemas.microsoft.com/office/drawing/2014/chart" uri="{C3380CC4-5D6E-409C-BE32-E72D297353CC}">
                  <c16:uniqueId val="{00000022-CD98-49F4-A909-9AAE21FFC25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{703D9C02-8B0A-456E-A010-4D9926173112}</c15:txfldGUID>
                      <c15:f>Diagramm!$K$58</c15:f>
                      <c15:dlblFieldTableCache>
                        <c:ptCount val="1"/>
                      </c15:dlblFieldTableCache>
                    </c15:dlblFTEntry>
                  </c15:dlblFieldTable>
                  <c15:showDataLabelsRange val="0"/>
                </c:ext>
                <c:ext xmlns:c16="http://schemas.microsoft.com/office/drawing/2014/chart" uri="{C3380CC4-5D6E-409C-BE32-E72D297353CC}">
                  <c16:uniqueId val="{00000023-CD98-49F4-A909-9AAE21FFC25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{33C4F7AF-C33D-4850-A861-4C2073D8701E}</c15:txfldGUID>
                      <c15:f>Diagramm!$K$59</c15:f>
                      <c15:dlblFieldTableCache>
                        <c:ptCount val="1"/>
                      </c15:dlblFieldTableCache>
                    </c15:dlblFTEntry>
                  </c15:dlblFieldTable>
                  <c15:showDataLabelsRange val="0"/>
                </c:ext>
                <c:ext xmlns:c16="http://schemas.microsoft.com/office/drawing/2014/chart" uri="{C3380CC4-5D6E-409C-BE32-E72D297353CC}">
                  <c16:uniqueId val="{00000024-CD98-49F4-A909-9AAE21FFC25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{A3660043-0FA9-477C-956E-F2A126092DF4}</c15:txfldGUID>
                      <c15:f>Diagramm!$K$60</c15:f>
                      <c15:dlblFieldTableCache>
                        <c:ptCount val="1"/>
                      </c15:dlblFieldTableCache>
                    </c15:dlblFTEntry>
                  </c15:dlblFieldTable>
                  <c15:showDataLabelsRange val="0"/>
                </c:ext>
                <c:ext xmlns:c16="http://schemas.microsoft.com/office/drawing/2014/chart" uri="{C3380CC4-5D6E-409C-BE32-E72D297353CC}">
                  <c16:uniqueId val="{00000025-CD98-49F4-A909-9AAE21FFC25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{1ED297C4-822B-4478-BAF8-A04A8E05E5D5}</c15:txfldGUID>
                      <c15:f>Diagramm!$K$61</c15:f>
                      <c15:dlblFieldTableCache>
                        <c:ptCount val="1"/>
                      </c15:dlblFieldTableCache>
                    </c15:dlblFTEntry>
                  </c15:dlblFieldTable>
                  <c15:showDataLabelsRange val="0"/>
                </c:ext>
                <c:ext xmlns:c16="http://schemas.microsoft.com/office/drawing/2014/chart" uri="{C3380CC4-5D6E-409C-BE32-E72D297353CC}">
                  <c16:uniqueId val="{00000026-CD98-49F4-A909-9AAE21FFC25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{DCAA1B6D-DB56-4B1A-80FE-62982753639F}</c15:txfldGUID>
                      <c15:f>Diagramm!$K$62</c15:f>
                      <c15:dlblFieldTableCache>
                        <c:ptCount val="1"/>
                      </c15:dlblFieldTableCache>
                    </c15:dlblFTEntry>
                  </c15:dlblFieldTable>
                  <c15:showDataLabelsRange val="0"/>
                </c:ext>
                <c:ext xmlns:c16="http://schemas.microsoft.com/office/drawing/2014/chart" uri="{C3380CC4-5D6E-409C-BE32-E72D297353CC}">
                  <c16:uniqueId val="{00000027-CD98-49F4-A909-9AAE21FFC25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{7D855309-ADCE-4C52-B1A3-6BD39D232675}</c15:txfldGUID>
                      <c15:f>Diagramm!$K$63</c15:f>
                      <c15:dlblFieldTableCache>
                        <c:ptCount val="1"/>
                      </c15:dlblFieldTableCache>
                    </c15:dlblFTEntry>
                  </c15:dlblFieldTable>
                  <c15:showDataLabelsRange val="0"/>
                </c:ext>
                <c:ext xmlns:c16="http://schemas.microsoft.com/office/drawing/2014/chart" uri="{C3380CC4-5D6E-409C-BE32-E72D297353CC}">
                  <c16:uniqueId val="{00000028-CD98-49F4-A909-9AAE21FFC25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{E2E6740E-A3D9-4468-9FEA-DF818478AD62}</c15:txfldGUID>
                      <c15:f>Diagramm!$K$64</c15:f>
                      <c15:dlblFieldTableCache>
                        <c:ptCount val="1"/>
                      </c15:dlblFieldTableCache>
                    </c15:dlblFTEntry>
                  </c15:dlblFieldTable>
                  <c15:showDataLabelsRange val="0"/>
                </c:ext>
                <c:ext xmlns:c16="http://schemas.microsoft.com/office/drawing/2014/chart" uri="{C3380CC4-5D6E-409C-BE32-E72D297353CC}">
                  <c16:uniqueId val="{00000029-CD98-49F4-A909-9AAE21FFC25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{2313E0FA-90A4-4D7C-9FE0-2CDAC3BA7400}</c15:txfldGUID>
                      <c15:f>Diagramm!$K$65</c15:f>
                      <c15:dlblFieldTableCache>
                        <c:ptCount val="1"/>
                      </c15:dlblFieldTableCache>
                    </c15:dlblFTEntry>
                  </c15:dlblFieldTable>
                  <c15:showDataLabelsRange val="0"/>
                </c:ext>
                <c:ext xmlns:c16="http://schemas.microsoft.com/office/drawing/2014/chart" uri="{C3380CC4-5D6E-409C-BE32-E72D297353CC}">
                  <c16:uniqueId val="{0000002A-CD98-49F4-A909-9AAE21FFC25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{FD444A8D-F8A5-4C51-824C-1E544A1F875C}</c15:txfldGUID>
                      <c15:f>Diagramm!$K$66</c15:f>
                      <c15:dlblFieldTableCache>
                        <c:ptCount val="1"/>
                      </c15:dlblFieldTableCache>
                    </c15:dlblFTEntry>
                  </c15:dlblFieldTable>
                  <c15:showDataLabelsRange val="0"/>
                </c:ext>
                <c:ext xmlns:c16="http://schemas.microsoft.com/office/drawing/2014/chart" uri="{C3380CC4-5D6E-409C-BE32-E72D297353CC}">
                  <c16:uniqueId val="{0000002B-CD98-49F4-A909-9AAE21FFC25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{2D208362-16F2-47A4-9AFA-D8EC405C2623}</c15:txfldGUID>
                      <c15:f>Diagramm!$K$67</c15:f>
                      <c15:dlblFieldTableCache>
                        <c:ptCount val="1"/>
                      </c15:dlblFieldTableCache>
                    </c15:dlblFTEntry>
                  </c15:dlblFieldTable>
                  <c15:showDataLabelsRange val="0"/>
                </c:ext>
                <c:ext xmlns:c16="http://schemas.microsoft.com/office/drawing/2014/chart" uri="{C3380CC4-5D6E-409C-BE32-E72D297353CC}">
                  <c16:uniqueId val="{0000002C-CD98-49F4-A909-9AAE21FFC25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D98-49F4-A909-9AAE21FFC25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{F2C14C9C-1631-4F8E-A8AB-633FDD593DE9}</c15:txfldGUID>
                      <c15:f>Diagramm!$J$46</c15:f>
                      <c15:dlblFieldTableCache>
                        <c:ptCount val="1"/>
                      </c15:dlblFieldTableCache>
                    </c15:dlblFTEntry>
                  </c15:dlblFieldTable>
                  <c15:showDataLabelsRange val="0"/>
                </c:ext>
                <c:ext xmlns:c16="http://schemas.microsoft.com/office/drawing/2014/chart" uri="{C3380CC4-5D6E-409C-BE32-E72D297353CC}">
                  <c16:uniqueId val="{0000002E-CD98-49F4-A909-9AAE21FFC25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{EE40B88C-4CC5-415A-AE5F-514F7014C58C}</c15:txfldGUID>
                      <c15:f>Diagramm!$J$47</c15:f>
                      <c15:dlblFieldTableCache>
                        <c:ptCount val="1"/>
                      </c15:dlblFieldTableCache>
                    </c15:dlblFTEntry>
                  </c15:dlblFieldTable>
                  <c15:showDataLabelsRange val="0"/>
                </c:ext>
                <c:ext xmlns:c16="http://schemas.microsoft.com/office/drawing/2014/chart" uri="{C3380CC4-5D6E-409C-BE32-E72D297353CC}">
                  <c16:uniqueId val="{0000002F-CD98-49F4-A909-9AAE21FFC25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{449BAF75-E67A-4E99-BEF5-4A60C20B366E}</c15:txfldGUID>
                      <c15:f>Diagramm!$J$48</c15:f>
                      <c15:dlblFieldTableCache>
                        <c:ptCount val="1"/>
                      </c15:dlblFieldTableCache>
                    </c15:dlblFTEntry>
                  </c15:dlblFieldTable>
                  <c15:showDataLabelsRange val="0"/>
                </c:ext>
                <c:ext xmlns:c16="http://schemas.microsoft.com/office/drawing/2014/chart" uri="{C3380CC4-5D6E-409C-BE32-E72D297353CC}">
                  <c16:uniqueId val="{00000030-CD98-49F4-A909-9AAE21FFC25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{6F84F402-C41E-4EE2-B682-4DA081816D18}</c15:txfldGUID>
                      <c15:f>Diagramm!$J$49</c15:f>
                      <c15:dlblFieldTableCache>
                        <c:ptCount val="1"/>
                      </c15:dlblFieldTableCache>
                    </c15:dlblFTEntry>
                  </c15:dlblFieldTable>
                  <c15:showDataLabelsRange val="0"/>
                </c:ext>
                <c:ext xmlns:c16="http://schemas.microsoft.com/office/drawing/2014/chart" uri="{C3380CC4-5D6E-409C-BE32-E72D297353CC}">
                  <c16:uniqueId val="{00000031-CD98-49F4-A909-9AAE21FFC25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{4B9511F9-CCF1-4901-BBB2-29E87AE20CBF}</c15:txfldGUID>
                      <c15:f>Diagramm!$J$50</c15:f>
                      <c15:dlblFieldTableCache>
                        <c:ptCount val="1"/>
                      </c15:dlblFieldTableCache>
                    </c15:dlblFTEntry>
                  </c15:dlblFieldTable>
                  <c15:showDataLabelsRange val="0"/>
                </c:ext>
                <c:ext xmlns:c16="http://schemas.microsoft.com/office/drawing/2014/chart" uri="{C3380CC4-5D6E-409C-BE32-E72D297353CC}">
                  <c16:uniqueId val="{00000032-CD98-49F4-A909-9AAE21FFC25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{3CE01638-377F-4064-B24B-011845095616}</c15:txfldGUID>
                      <c15:f>Diagramm!$J$51</c15:f>
                      <c15:dlblFieldTableCache>
                        <c:ptCount val="1"/>
                      </c15:dlblFieldTableCache>
                    </c15:dlblFTEntry>
                  </c15:dlblFieldTable>
                  <c15:showDataLabelsRange val="0"/>
                </c:ext>
                <c:ext xmlns:c16="http://schemas.microsoft.com/office/drawing/2014/chart" uri="{C3380CC4-5D6E-409C-BE32-E72D297353CC}">
                  <c16:uniqueId val="{00000033-CD98-49F4-A909-9AAE21FFC25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{0F9AC58A-D8F6-4389-825C-35B606F629B7}</c15:txfldGUID>
                      <c15:f>Diagramm!$J$52</c15:f>
                      <c15:dlblFieldTableCache>
                        <c:ptCount val="1"/>
                      </c15:dlblFieldTableCache>
                    </c15:dlblFTEntry>
                  </c15:dlblFieldTable>
                  <c15:showDataLabelsRange val="0"/>
                </c:ext>
                <c:ext xmlns:c16="http://schemas.microsoft.com/office/drawing/2014/chart" uri="{C3380CC4-5D6E-409C-BE32-E72D297353CC}">
                  <c16:uniqueId val="{00000034-CD98-49F4-A909-9AAE21FFC25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{57975432-2C09-45B7-B1D1-A94C7E576116}</c15:txfldGUID>
                      <c15:f>Diagramm!$J$53</c15:f>
                      <c15:dlblFieldTableCache>
                        <c:ptCount val="1"/>
                      </c15:dlblFieldTableCache>
                    </c15:dlblFTEntry>
                  </c15:dlblFieldTable>
                  <c15:showDataLabelsRange val="0"/>
                </c:ext>
                <c:ext xmlns:c16="http://schemas.microsoft.com/office/drawing/2014/chart" uri="{C3380CC4-5D6E-409C-BE32-E72D297353CC}">
                  <c16:uniqueId val="{00000035-CD98-49F4-A909-9AAE21FFC25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{B870ADAD-BB72-4EE1-B6DF-55246E15276C}</c15:txfldGUID>
                      <c15:f>Diagramm!$J$54</c15:f>
                      <c15:dlblFieldTableCache>
                        <c:ptCount val="1"/>
                      </c15:dlblFieldTableCache>
                    </c15:dlblFTEntry>
                  </c15:dlblFieldTable>
                  <c15:showDataLabelsRange val="0"/>
                </c:ext>
                <c:ext xmlns:c16="http://schemas.microsoft.com/office/drawing/2014/chart" uri="{C3380CC4-5D6E-409C-BE32-E72D297353CC}">
                  <c16:uniqueId val="{00000036-CD98-49F4-A909-9AAE21FFC25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{C20B83D5-A8AE-455A-8F70-307AD654E165}</c15:txfldGUID>
                      <c15:f>Diagramm!$J$55</c15:f>
                      <c15:dlblFieldTableCache>
                        <c:ptCount val="1"/>
                      </c15:dlblFieldTableCache>
                    </c15:dlblFTEntry>
                  </c15:dlblFieldTable>
                  <c15:showDataLabelsRange val="0"/>
                </c:ext>
                <c:ext xmlns:c16="http://schemas.microsoft.com/office/drawing/2014/chart" uri="{C3380CC4-5D6E-409C-BE32-E72D297353CC}">
                  <c16:uniqueId val="{00000037-CD98-49F4-A909-9AAE21FFC25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{733A660F-6919-43A5-9BD6-F4E34334CA7E}</c15:txfldGUID>
                      <c15:f>Diagramm!$J$56</c15:f>
                      <c15:dlblFieldTableCache>
                        <c:ptCount val="1"/>
                      </c15:dlblFieldTableCache>
                    </c15:dlblFTEntry>
                  </c15:dlblFieldTable>
                  <c15:showDataLabelsRange val="0"/>
                </c:ext>
                <c:ext xmlns:c16="http://schemas.microsoft.com/office/drawing/2014/chart" uri="{C3380CC4-5D6E-409C-BE32-E72D297353CC}">
                  <c16:uniqueId val="{00000038-CD98-49F4-A909-9AAE21FFC25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{55BBD772-AF9F-4700-8A57-421A65F167E6}</c15:txfldGUID>
                      <c15:f>Diagramm!$J$57</c15:f>
                      <c15:dlblFieldTableCache>
                        <c:ptCount val="1"/>
                      </c15:dlblFieldTableCache>
                    </c15:dlblFTEntry>
                  </c15:dlblFieldTable>
                  <c15:showDataLabelsRange val="0"/>
                </c:ext>
                <c:ext xmlns:c16="http://schemas.microsoft.com/office/drawing/2014/chart" uri="{C3380CC4-5D6E-409C-BE32-E72D297353CC}">
                  <c16:uniqueId val="{00000039-CD98-49F4-A909-9AAE21FFC25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{5E862E87-4EB8-484B-A63C-F2B1E02C3DF1}</c15:txfldGUID>
                      <c15:f>Diagramm!$J$58</c15:f>
                      <c15:dlblFieldTableCache>
                        <c:ptCount val="1"/>
                      </c15:dlblFieldTableCache>
                    </c15:dlblFTEntry>
                  </c15:dlblFieldTable>
                  <c15:showDataLabelsRange val="0"/>
                </c:ext>
                <c:ext xmlns:c16="http://schemas.microsoft.com/office/drawing/2014/chart" uri="{C3380CC4-5D6E-409C-BE32-E72D297353CC}">
                  <c16:uniqueId val="{0000003A-CD98-49F4-A909-9AAE21FFC25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{9816F5E8-5BA3-4766-9C4F-7C2A5DDAC01B}</c15:txfldGUID>
                      <c15:f>Diagramm!$J$59</c15:f>
                      <c15:dlblFieldTableCache>
                        <c:ptCount val="1"/>
                      </c15:dlblFieldTableCache>
                    </c15:dlblFTEntry>
                  </c15:dlblFieldTable>
                  <c15:showDataLabelsRange val="0"/>
                </c:ext>
                <c:ext xmlns:c16="http://schemas.microsoft.com/office/drawing/2014/chart" uri="{C3380CC4-5D6E-409C-BE32-E72D297353CC}">
                  <c16:uniqueId val="{0000003B-CD98-49F4-A909-9AAE21FFC25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{16A80A86-78AC-425B-A66A-5209319AA526}</c15:txfldGUID>
                      <c15:f>Diagramm!$J$60</c15:f>
                      <c15:dlblFieldTableCache>
                        <c:ptCount val="1"/>
                      </c15:dlblFieldTableCache>
                    </c15:dlblFTEntry>
                  </c15:dlblFieldTable>
                  <c15:showDataLabelsRange val="0"/>
                </c:ext>
                <c:ext xmlns:c16="http://schemas.microsoft.com/office/drawing/2014/chart" uri="{C3380CC4-5D6E-409C-BE32-E72D297353CC}">
                  <c16:uniqueId val="{0000003C-CD98-49F4-A909-9AAE21FFC25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{E4355809-B72D-456B-AE8A-FA322B85C09B}</c15:txfldGUID>
                      <c15:f>Diagramm!$J$61</c15:f>
                      <c15:dlblFieldTableCache>
                        <c:ptCount val="1"/>
                      </c15:dlblFieldTableCache>
                    </c15:dlblFTEntry>
                  </c15:dlblFieldTable>
                  <c15:showDataLabelsRange val="0"/>
                </c:ext>
                <c:ext xmlns:c16="http://schemas.microsoft.com/office/drawing/2014/chart" uri="{C3380CC4-5D6E-409C-BE32-E72D297353CC}">
                  <c16:uniqueId val="{0000003D-CD98-49F4-A909-9AAE21FFC25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{97E10EBB-F30D-4B13-A031-BE8D6A112008}</c15:txfldGUID>
                      <c15:f>Diagramm!$J$62</c15:f>
                      <c15:dlblFieldTableCache>
                        <c:ptCount val="1"/>
                      </c15:dlblFieldTableCache>
                    </c15:dlblFTEntry>
                  </c15:dlblFieldTable>
                  <c15:showDataLabelsRange val="0"/>
                </c:ext>
                <c:ext xmlns:c16="http://schemas.microsoft.com/office/drawing/2014/chart" uri="{C3380CC4-5D6E-409C-BE32-E72D297353CC}">
                  <c16:uniqueId val="{0000003E-CD98-49F4-A909-9AAE21FFC25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{AAE237BD-8F8D-4E5F-9B86-2840AB4714A3}</c15:txfldGUID>
                      <c15:f>Diagramm!$J$63</c15:f>
                      <c15:dlblFieldTableCache>
                        <c:ptCount val="1"/>
                      </c15:dlblFieldTableCache>
                    </c15:dlblFTEntry>
                  </c15:dlblFieldTable>
                  <c15:showDataLabelsRange val="0"/>
                </c:ext>
                <c:ext xmlns:c16="http://schemas.microsoft.com/office/drawing/2014/chart" uri="{C3380CC4-5D6E-409C-BE32-E72D297353CC}">
                  <c16:uniqueId val="{0000003F-CD98-49F4-A909-9AAE21FFC25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{45BD57B6-EBEA-4850-B694-A7C05280B46E}</c15:txfldGUID>
                      <c15:f>Diagramm!$J$64</c15:f>
                      <c15:dlblFieldTableCache>
                        <c:ptCount val="1"/>
                      </c15:dlblFieldTableCache>
                    </c15:dlblFTEntry>
                  </c15:dlblFieldTable>
                  <c15:showDataLabelsRange val="0"/>
                </c:ext>
                <c:ext xmlns:c16="http://schemas.microsoft.com/office/drawing/2014/chart" uri="{C3380CC4-5D6E-409C-BE32-E72D297353CC}">
                  <c16:uniqueId val="{00000040-CD98-49F4-A909-9AAE21FFC25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{72E0FD5E-9177-4EE1-AA8C-2A9F6B31ED00}</c15:txfldGUID>
                      <c15:f>Diagramm!$J$65</c15:f>
                      <c15:dlblFieldTableCache>
                        <c:ptCount val="1"/>
                      </c15:dlblFieldTableCache>
                    </c15:dlblFTEntry>
                  </c15:dlblFieldTable>
                  <c15:showDataLabelsRange val="0"/>
                </c:ext>
                <c:ext xmlns:c16="http://schemas.microsoft.com/office/drawing/2014/chart" uri="{C3380CC4-5D6E-409C-BE32-E72D297353CC}">
                  <c16:uniqueId val="{00000041-CD98-49F4-A909-9AAE21FFC25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{32B50195-15FE-422B-9CD4-62BD59B706ED}</c15:txfldGUID>
                      <c15:f>Diagramm!$J$66</c15:f>
                      <c15:dlblFieldTableCache>
                        <c:ptCount val="1"/>
                      </c15:dlblFieldTableCache>
                    </c15:dlblFTEntry>
                  </c15:dlblFieldTable>
                  <c15:showDataLabelsRange val="0"/>
                </c:ext>
                <c:ext xmlns:c16="http://schemas.microsoft.com/office/drawing/2014/chart" uri="{C3380CC4-5D6E-409C-BE32-E72D297353CC}">
                  <c16:uniqueId val="{00000042-CD98-49F4-A909-9AAE21FFC25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{7FB9BA4D-B435-4E49-9319-F0D68FD2E218}</c15:txfldGUID>
                      <c15:f>Diagramm!$J$67</c15:f>
                      <c15:dlblFieldTableCache>
                        <c:ptCount val="1"/>
                      </c15:dlblFieldTableCache>
                    </c15:dlblFTEntry>
                  </c15:dlblFieldTable>
                  <c15:showDataLabelsRange val="0"/>
                </c:ext>
                <c:ext xmlns:c16="http://schemas.microsoft.com/office/drawing/2014/chart" uri="{C3380CC4-5D6E-409C-BE32-E72D297353CC}">
                  <c16:uniqueId val="{00000043-CD98-49F4-A909-9AAE21FFC2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D98-49F4-A909-9AAE21FFC25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34-4839-A423-61E59F72ADE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34-4839-A423-61E59F72ADE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34-4839-A423-61E59F72ADE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34-4839-A423-61E59F72ADE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34-4839-A423-61E59F72ADE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34-4839-A423-61E59F72ADE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34-4839-A423-61E59F72ADE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34-4839-A423-61E59F72ADE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34-4839-A423-61E59F72ADE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34-4839-A423-61E59F72ADE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34-4839-A423-61E59F72ADE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34-4839-A423-61E59F72ADE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D34-4839-A423-61E59F72ADE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34-4839-A423-61E59F72ADE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34-4839-A423-61E59F72ADE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D34-4839-A423-61E59F72ADE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34-4839-A423-61E59F72ADE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D34-4839-A423-61E59F72ADE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D34-4839-A423-61E59F72ADE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D34-4839-A423-61E59F72ADE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D34-4839-A423-61E59F72ADE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D34-4839-A423-61E59F72ADE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34-4839-A423-61E59F72ADE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34-4839-A423-61E59F72ADE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D34-4839-A423-61E59F72ADE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D34-4839-A423-61E59F72ADE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D34-4839-A423-61E59F72ADE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D34-4839-A423-61E59F72ADE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D34-4839-A423-61E59F72ADE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34-4839-A423-61E59F72ADE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D34-4839-A423-61E59F72ADE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D34-4839-A423-61E59F72ADE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D34-4839-A423-61E59F72ADE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D34-4839-A423-61E59F72ADE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D34-4839-A423-61E59F72ADE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D34-4839-A423-61E59F72ADE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D34-4839-A423-61E59F72ADE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D34-4839-A423-61E59F72ADE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D34-4839-A423-61E59F72ADE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D34-4839-A423-61E59F72ADE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D34-4839-A423-61E59F72ADE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D34-4839-A423-61E59F72ADE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D34-4839-A423-61E59F72ADE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D34-4839-A423-61E59F72ADE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D34-4839-A423-61E59F72ADE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34-4839-A423-61E59F72ADE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D34-4839-A423-61E59F72ADE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D34-4839-A423-61E59F72ADE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D34-4839-A423-61E59F72ADE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D34-4839-A423-61E59F72ADE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D34-4839-A423-61E59F72ADE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D34-4839-A423-61E59F72ADE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D34-4839-A423-61E59F72ADE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D34-4839-A423-61E59F72ADE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D34-4839-A423-61E59F72ADE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D34-4839-A423-61E59F72ADE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D34-4839-A423-61E59F72ADE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D34-4839-A423-61E59F72ADE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D34-4839-A423-61E59F72ADE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D34-4839-A423-61E59F72ADE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D34-4839-A423-61E59F72ADE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D34-4839-A423-61E59F72ADE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D34-4839-A423-61E59F72ADE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D34-4839-A423-61E59F72ADE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D34-4839-A423-61E59F72ADE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D34-4839-A423-61E59F72ADE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D34-4839-A423-61E59F72ADE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D34-4839-A423-61E59F72ADE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34-4839-A423-61E59F72ADE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100.74302070263488</c:v>
                </c:pt>
                <c:pt idx="2">
                  <c:v>102.20357590966123</c:v>
                </c:pt>
                <c:pt idx="3">
                  <c:v>100.60970828105395</c:v>
                </c:pt>
                <c:pt idx="4">
                  <c:v>101.43898996235885</c:v>
                </c:pt>
                <c:pt idx="5">
                  <c:v>101.97420012547052</c:v>
                </c:pt>
                <c:pt idx="6">
                  <c:v>103.52297678795483</c:v>
                </c:pt>
                <c:pt idx="7">
                  <c:v>102.24278544542034</c:v>
                </c:pt>
                <c:pt idx="8">
                  <c:v>103.71314303638646</c:v>
                </c:pt>
                <c:pt idx="9">
                  <c:v>104.2365903387704</c:v>
                </c:pt>
                <c:pt idx="10">
                  <c:v>106.09904328732749</c:v>
                </c:pt>
                <c:pt idx="11">
                  <c:v>105.40503450439147</c:v>
                </c:pt>
                <c:pt idx="12">
                  <c:v>106.26568381430363</c:v>
                </c:pt>
                <c:pt idx="13">
                  <c:v>107.43216750313675</c:v>
                </c:pt>
                <c:pt idx="14">
                  <c:v>109.17111041405269</c:v>
                </c:pt>
                <c:pt idx="15">
                  <c:v>108.05559912170639</c:v>
                </c:pt>
                <c:pt idx="16">
                  <c:v>108.30654015056463</c:v>
                </c:pt>
                <c:pt idx="17">
                  <c:v>109.00839084065244</c:v>
                </c:pt>
                <c:pt idx="18">
                  <c:v>110.86888331242157</c:v>
                </c:pt>
                <c:pt idx="19">
                  <c:v>110.03175972396487</c:v>
                </c:pt>
                <c:pt idx="20">
                  <c:v>110.75713613550815</c:v>
                </c:pt>
                <c:pt idx="21">
                  <c:v>111.33939774153075</c:v>
                </c:pt>
                <c:pt idx="22">
                  <c:v>112.44510664993726</c:v>
                </c:pt>
                <c:pt idx="23">
                  <c:v>110.75321518193223</c:v>
                </c:pt>
                <c:pt idx="24">
                  <c:v>110.41797365119197</c:v>
                </c:pt>
              </c:numCache>
            </c:numRef>
          </c:val>
          <c:smooth val="0"/>
          <c:extLst>
            <c:ext xmlns:c16="http://schemas.microsoft.com/office/drawing/2014/chart" uri="{C3380CC4-5D6E-409C-BE32-E72D297353CC}">
              <c16:uniqueId val="{00000000-C63A-45A6-8C24-E04BDF72584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102.54345061466724</c:v>
                </c:pt>
                <c:pt idx="2">
                  <c:v>105.46841882153456</c:v>
                </c:pt>
                <c:pt idx="3">
                  <c:v>104.49342941924544</c:v>
                </c:pt>
                <c:pt idx="4">
                  <c:v>101.90758796100043</c:v>
                </c:pt>
                <c:pt idx="5">
                  <c:v>105.38363713437897</c:v>
                </c:pt>
                <c:pt idx="6">
                  <c:v>108.47816871555744</c:v>
                </c:pt>
                <c:pt idx="7">
                  <c:v>107.39720220432388</c:v>
                </c:pt>
                <c:pt idx="8">
                  <c:v>106.50699448919035</c:v>
                </c:pt>
                <c:pt idx="9">
                  <c:v>109.60152607036879</c:v>
                </c:pt>
                <c:pt idx="10">
                  <c:v>111.42433234421365</c:v>
                </c:pt>
                <c:pt idx="11">
                  <c:v>109.68630775752438</c:v>
                </c:pt>
                <c:pt idx="12">
                  <c:v>109.19881305637982</c:v>
                </c:pt>
                <c:pt idx="13">
                  <c:v>111.99660873251378</c:v>
                </c:pt>
                <c:pt idx="14">
                  <c:v>115.00635862653668</c:v>
                </c:pt>
                <c:pt idx="15">
                  <c:v>114.09495548961424</c:v>
                </c:pt>
                <c:pt idx="16">
                  <c:v>111.86943620178043</c:v>
                </c:pt>
                <c:pt idx="17">
                  <c:v>115.59983043662569</c:v>
                </c:pt>
                <c:pt idx="18">
                  <c:v>117.95252225519289</c:v>
                </c:pt>
                <c:pt idx="19">
                  <c:v>118.33403984739297</c:v>
                </c:pt>
                <c:pt idx="20">
                  <c:v>117.12590080542601</c:v>
                </c:pt>
                <c:pt idx="21">
                  <c:v>120.72912250953793</c:v>
                </c:pt>
                <c:pt idx="22">
                  <c:v>123.01822806273846</c:v>
                </c:pt>
                <c:pt idx="23">
                  <c:v>120.55955913522681</c:v>
                </c:pt>
                <c:pt idx="24">
                  <c:v>116.65960152607038</c:v>
                </c:pt>
              </c:numCache>
            </c:numRef>
          </c:val>
          <c:smooth val="0"/>
          <c:extLst>
            <c:ext xmlns:c16="http://schemas.microsoft.com/office/drawing/2014/chart" uri="{C3380CC4-5D6E-409C-BE32-E72D297353CC}">
              <c16:uniqueId val="{00000001-C63A-45A6-8C24-E04BDF72584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101.15197164377491</c:v>
                </c:pt>
                <c:pt idx="2">
                  <c:v>100.47629596809924</c:v>
                </c:pt>
                <c:pt idx="3">
                  <c:v>100.56490917146654</c:v>
                </c:pt>
                <c:pt idx="4">
                  <c:v>96.909614532565342</c:v>
                </c:pt>
                <c:pt idx="5">
                  <c:v>97.71821001329198</c:v>
                </c:pt>
                <c:pt idx="6">
                  <c:v>95.669029685423126</c:v>
                </c:pt>
                <c:pt idx="7">
                  <c:v>95.4696499778467</c:v>
                </c:pt>
                <c:pt idx="8">
                  <c:v>95.292423571112096</c:v>
                </c:pt>
                <c:pt idx="9">
                  <c:v>97.673903411608336</c:v>
                </c:pt>
                <c:pt idx="10">
                  <c:v>96.156402303943295</c:v>
                </c:pt>
                <c:pt idx="11">
                  <c:v>95.912715994683211</c:v>
                </c:pt>
                <c:pt idx="12">
                  <c:v>94.672131147540981</c:v>
                </c:pt>
                <c:pt idx="13">
                  <c:v>96.045635799734157</c:v>
                </c:pt>
                <c:pt idx="14">
                  <c:v>94.051838723969865</c:v>
                </c:pt>
                <c:pt idx="15">
                  <c:v>93.18785999113868</c:v>
                </c:pt>
                <c:pt idx="16">
                  <c:v>92.334957908728398</c:v>
                </c:pt>
                <c:pt idx="17">
                  <c:v>93.077093486929556</c:v>
                </c:pt>
                <c:pt idx="18">
                  <c:v>91.227292866637129</c:v>
                </c:pt>
                <c:pt idx="19">
                  <c:v>91.648205582631817</c:v>
                </c:pt>
                <c:pt idx="20">
                  <c:v>91.11652636242799</c:v>
                </c:pt>
                <c:pt idx="21">
                  <c:v>92.14665485157289</c:v>
                </c:pt>
                <c:pt idx="22">
                  <c:v>89.543642002658402</c:v>
                </c:pt>
                <c:pt idx="23">
                  <c:v>89.122729286663713</c:v>
                </c:pt>
                <c:pt idx="24">
                  <c:v>87.095702259636681</c:v>
                </c:pt>
              </c:numCache>
            </c:numRef>
          </c:val>
          <c:smooth val="0"/>
          <c:extLst>
            <c:ext xmlns:c16="http://schemas.microsoft.com/office/drawing/2014/chart" uri="{C3380CC4-5D6E-409C-BE32-E72D297353CC}">
              <c16:uniqueId val="{00000002-C63A-45A6-8C24-E04BDF72584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63A-45A6-8C24-E04BDF725848}"/>
                </c:ext>
              </c:extLst>
            </c:dLbl>
            <c:dLbl>
              <c:idx val="1"/>
              <c:delete val="1"/>
              <c:extLst>
                <c:ext xmlns:c15="http://schemas.microsoft.com/office/drawing/2012/chart" uri="{CE6537A1-D6FC-4f65-9D91-7224C49458BB}"/>
                <c:ext xmlns:c16="http://schemas.microsoft.com/office/drawing/2014/chart" uri="{C3380CC4-5D6E-409C-BE32-E72D297353CC}">
                  <c16:uniqueId val="{00000004-C63A-45A6-8C24-E04BDF725848}"/>
                </c:ext>
              </c:extLst>
            </c:dLbl>
            <c:dLbl>
              <c:idx val="2"/>
              <c:delete val="1"/>
              <c:extLst>
                <c:ext xmlns:c15="http://schemas.microsoft.com/office/drawing/2012/chart" uri="{CE6537A1-D6FC-4f65-9D91-7224C49458BB}"/>
                <c:ext xmlns:c16="http://schemas.microsoft.com/office/drawing/2014/chart" uri="{C3380CC4-5D6E-409C-BE32-E72D297353CC}">
                  <c16:uniqueId val="{00000005-C63A-45A6-8C24-E04BDF725848}"/>
                </c:ext>
              </c:extLst>
            </c:dLbl>
            <c:dLbl>
              <c:idx val="3"/>
              <c:delete val="1"/>
              <c:extLst>
                <c:ext xmlns:c15="http://schemas.microsoft.com/office/drawing/2012/chart" uri="{CE6537A1-D6FC-4f65-9D91-7224C49458BB}"/>
                <c:ext xmlns:c16="http://schemas.microsoft.com/office/drawing/2014/chart" uri="{C3380CC4-5D6E-409C-BE32-E72D297353CC}">
                  <c16:uniqueId val="{00000006-C63A-45A6-8C24-E04BDF725848}"/>
                </c:ext>
              </c:extLst>
            </c:dLbl>
            <c:dLbl>
              <c:idx val="4"/>
              <c:delete val="1"/>
              <c:extLst>
                <c:ext xmlns:c15="http://schemas.microsoft.com/office/drawing/2012/chart" uri="{CE6537A1-D6FC-4f65-9D91-7224C49458BB}"/>
                <c:ext xmlns:c16="http://schemas.microsoft.com/office/drawing/2014/chart" uri="{C3380CC4-5D6E-409C-BE32-E72D297353CC}">
                  <c16:uniqueId val="{00000007-C63A-45A6-8C24-E04BDF725848}"/>
                </c:ext>
              </c:extLst>
            </c:dLbl>
            <c:dLbl>
              <c:idx val="5"/>
              <c:delete val="1"/>
              <c:extLst>
                <c:ext xmlns:c15="http://schemas.microsoft.com/office/drawing/2012/chart" uri="{CE6537A1-D6FC-4f65-9D91-7224C49458BB}"/>
                <c:ext xmlns:c16="http://schemas.microsoft.com/office/drawing/2014/chart" uri="{C3380CC4-5D6E-409C-BE32-E72D297353CC}">
                  <c16:uniqueId val="{00000008-C63A-45A6-8C24-E04BDF725848}"/>
                </c:ext>
              </c:extLst>
            </c:dLbl>
            <c:dLbl>
              <c:idx val="6"/>
              <c:delete val="1"/>
              <c:extLst>
                <c:ext xmlns:c15="http://schemas.microsoft.com/office/drawing/2012/chart" uri="{CE6537A1-D6FC-4f65-9D91-7224C49458BB}"/>
                <c:ext xmlns:c16="http://schemas.microsoft.com/office/drawing/2014/chart" uri="{C3380CC4-5D6E-409C-BE32-E72D297353CC}">
                  <c16:uniqueId val="{00000009-C63A-45A6-8C24-E04BDF725848}"/>
                </c:ext>
              </c:extLst>
            </c:dLbl>
            <c:dLbl>
              <c:idx val="7"/>
              <c:delete val="1"/>
              <c:extLst>
                <c:ext xmlns:c15="http://schemas.microsoft.com/office/drawing/2012/chart" uri="{CE6537A1-D6FC-4f65-9D91-7224C49458BB}"/>
                <c:ext xmlns:c16="http://schemas.microsoft.com/office/drawing/2014/chart" uri="{C3380CC4-5D6E-409C-BE32-E72D297353CC}">
                  <c16:uniqueId val="{0000000A-C63A-45A6-8C24-E04BDF725848}"/>
                </c:ext>
              </c:extLst>
            </c:dLbl>
            <c:dLbl>
              <c:idx val="8"/>
              <c:delete val="1"/>
              <c:extLst>
                <c:ext xmlns:c15="http://schemas.microsoft.com/office/drawing/2012/chart" uri="{CE6537A1-D6FC-4f65-9D91-7224C49458BB}"/>
                <c:ext xmlns:c16="http://schemas.microsoft.com/office/drawing/2014/chart" uri="{C3380CC4-5D6E-409C-BE32-E72D297353CC}">
                  <c16:uniqueId val="{0000000B-C63A-45A6-8C24-E04BDF725848}"/>
                </c:ext>
              </c:extLst>
            </c:dLbl>
            <c:dLbl>
              <c:idx val="9"/>
              <c:delete val="1"/>
              <c:extLst>
                <c:ext xmlns:c15="http://schemas.microsoft.com/office/drawing/2012/chart" uri="{CE6537A1-D6FC-4f65-9D91-7224C49458BB}"/>
                <c:ext xmlns:c16="http://schemas.microsoft.com/office/drawing/2014/chart" uri="{C3380CC4-5D6E-409C-BE32-E72D297353CC}">
                  <c16:uniqueId val="{0000000C-C63A-45A6-8C24-E04BDF725848}"/>
                </c:ext>
              </c:extLst>
            </c:dLbl>
            <c:dLbl>
              <c:idx val="10"/>
              <c:delete val="1"/>
              <c:extLst>
                <c:ext xmlns:c15="http://schemas.microsoft.com/office/drawing/2012/chart" uri="{CE6537A1-D6FC-4f65-9D91-7224C49458BB}"/>
                <c:ext xmlns:c16="http://schemas.microsoft.com/office/drawing/2014/chart" uri="{C3380CC4-5D6E-409C-BE32-E72D297353CC}">
                  <c16:uniqueId val="{0000000D-C63A-45A6-8C24-E04BDF725848}"/>
                </c:ext>
              </c:extLst>
            </c:dLbl>
            <c:dLbl>
              <c:idx val="11"/>
              <c:delete val="1"/>
              <c:extLst>
                <c:ext xmlns:c15="http://schemas.microsoft.com/office/drawing/2012/chart" uri="{CE6537A1-D6FC-4f65-9D91-7224C49458BB}"/>
                <c:ext xmlns:c16="http://schemas.microsoft.com/office/drawing/2014/chart" uri="{C3380CC4-5D6E-409C-BE32-E72D297353CC}">
                  <c16:uniqueId val="{0000000E-C63A-45A6-8C24-E04BDF725848}"/>
                </c:ext>
              </c:extLst>
            </c:dLbl>
            <c:dLbl>
              <c:idx val="12"/>
              <c:delete val="1"/>
              <c:extLst>
                <c:ext xmlns:c15="http://schemas.microsoft.com/office/drawing/2012/chart" uri="{CE6537A1-D6FC-4f65-9D91-7224C49458BB}"/>
                <c:ext xmlns:c16="http://schemas.microsoft.com/office/drawing/2014/chart" uri="{C3380CC4-5D6E-409C-BE32-E72D297353CC}">
                  <c16:uniqueId val="{0000000F-C63A-45A6-8C24-E04BDF72584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63A-45A6-8C24-E04BDF725848}"/>
                </c:ext>
              </c:extLst>
            </c:dLbl>
            <c:dLbl>
              <c:idx val="14"/>
              <c:delete val="1"/>
              <c:extLst>
                <c:ext xmlns:c15="http://schemas.microsoft.com/office/drawing/2012/chart" uri="{CE6537A1-D6FC-4f65-9D91-7224C49458BB}"/>
                <c:ext xmlns:c16="http://schemas.microsoft.com/office/drawing/2014/chart" uri="{C3380CC4-5D6E-409C-BE32-E72D297353CC}">
                  <c16:uniqueId val="{00000011-C63A-45A6-8C24-E04BDF725848}"/>
                </c:ext>
              </c:extLst>
            </c:dLbl>
            <c:dLbl>
              <c:idx val="15"/>
              <c:delete val="1"/>
              <c:extLst>
                <c:ext xmlns:c15="http://schemas.microsoft.com/office/drawing/2012/chart" uri="{CE6537A1-D6FC-4f65-9D91-7224C49458BB}"/>
                <c:ext xmlns:c16="http://schemas.microsoft.com/office/drawing/2014/chart" uri="{C3380CC4-5D6E-409C-BE32-E72D297353CC}">
                  <c16:uniqueId val="{00000012-C63A-45A6-8C24-E04BDF725848}"/>
                </c:ext>
              </c:extLst>
            </c:dLbl>
            <c:dLbl>
              <c:idx val="16"/>
              <c:delete val="1"/>
              <c:extLst>
                <c:ext xmlns:c15="http://schemas.microsoft.com/office/drawing/2012/chart" uri="{CE6537A1-D6FC-4f65-9D91-7224C49458BB}"/>
                <c:ext xmlns:c16="http://schemas.microsoft.com/office/drawing/2014/chart" uri="{C3380CC4-5D6E-409C-BE32-E72D297353CC}">
                  <c16:uniqueId val="{00000013-C63A-45A6-8C24-E04BDF725848}"/>
                </c:ext>
              </c:extLst>
            </c:dLbl>
            <c:dLbl>
              <c:idx val="17"/>
              <c:delete val="1"/>
              <c:extLst>
                <c:ext xmlns:c15="http://schemas.microsoft.com/office/drawing/2012/chart" uri="{CE6537A1-D6FC-4f65-9D91-7224C49458BB}"/>
                <c:ext xmlns:c16="http://schemas.microsoft.com/office/drawing/2014/chart" uri="{C3380CC4-5D6E-409C-BE32-E72D297353CC}">
                  <c16:uniqueId val="{00000014-C63A-45A6-8C24-E04BDF725848}"/>
                </c:ext>
              </c:extLst>
            </c:dLbl>
            <c:dLbl>
              <c:idx val="18"/>
              <c:delete val="1"/>
              <c:extLst>
                <c:ext xmlns:c15="http://schemas.microsoft.com/office/drawing/2012/chart" uri="{CE6537A1-D6FC-4f65-9D91-7224C49458BB}"/>
                <c:ext xmlns:c16="http://schemas.microsoft.com/office/drawing/2014/chart" uri="{C3380CC4-5D6E-409C-BE32-E72D297353CC}">
                  <c16:uniqueId val="{00000015-C63A-45A6-8C24-E04BDF725848}"/>
                </c:ext>
              </c:extLst>
            </c:dLbl>
            <c:dLbl>
              <c:idx val="19"/>
              <c:delete val="1"/>
              <c:extLst>
                <c:ext xmlns:c15="http://schemas.microsoft.com/office/drawing/2012/chart" uri="{CE6537A1-D6FC-4f65-9D91-7224C49458BB}"/>
                <c:ext xmlns:c16="http://schemas.microsoft.com/office/drawing/2014/chart" uri="{C3380CC4-5D6E-409C-BE32-E72D297353CC}">
                  <c16:uniqueId val="{00000016-C63A-45A6-8C24-E04BDF725848}"/>
                </c:ext>
              </c:extLst>
            </c:dLbl>
            <c:dLbl>
              <c:idx val="20"/>
              <c:delete val="1"/>
              <c:extLst>
                <c:ext xmlns:c15="http://schemas.microsoft.com/office/drawing/2012/chart" uri="{CE6537A1-D6FC-4f65-9D91-7224C49458BB}"/>
                <c:ext xmlns:c16="http://schemas.microsoft.com/office/drawing/2014/chart" uri="{C3380CC4-5D6E-409C-BE32-E72D297353CC}">
                  <c16:uniqueId val="{00000017-C63A-45A6-8C24-E04BDF725848}"/>
                </c:ext>
              </c:extLst>
            </c:dLbl>
            <c:dLbl>
              <c:idx val="21"/>
              <c:delete val="1"/>
              <c:extLst>
                <c:ext xmlns:c15="http://schemas.microsoft.com/office/drawing/2012/chart" uri="{CE6537A1-D6FC-4f65-9D91-7224C49458BB}"/>
                <c:ext xmlns:c16="http://schemas.microsoft.com/office/drawing/2014/chart" uri="{C3380CC4-5D6E-409C-BE32-E72D297353CC}">
                  <c16:uniqueId val="{00000018-C63A-45A6-8C24-E04BDF725848}"/>
                </c:ext>
              </c:extLst>
            </c:dLbl>
            <c:dLbl>
              <c:idx val="22"/>
              <c:delete val="1"/>
              <c:extLst>
                <c:ext xmlns:c15="http://schemas.microsoft.com/office/drawing/2012/chart" uri="{CE6537A1-D6FC-4f65-9D91-7224C49458BB}"/>
                <c:ext xmlns:c16="http://schemas.microsoft.com/office/drawing/2014/chart" uri="{C3380CC4-5D6E-409C-BE32-E72D297353CC}">
                  <c16:uniqueId val="{00000019-C63A-45A6-8C24-E04BDF725848}"/>
                </c:ext>
              </c:extLst>
            </c:dLbl>
            <c:dLbl>
              <c:idx val="23"/>
              <c:delete val="1"/>
              <c:extLst>
                <c:ext xmlns:c15="http://schemas.microsoft.com/office/drawing/2012/chart" uri="{CE6537A1-D6FC-4f65-9D91-7224C49458BB}"/>
                <c:ext xmlns:c16="http://schemas.microsoft.com/office/drawing/2014/chart" uri="{C3380CC4-5D6E-409C-BE32-E72D297353CC}">
                  <c16:uniqueId val="{0000001A-C63A-45A6-8C24-E04BDF725848}"/>
                </c:ext>
              </c:extLst>
            </c:dLbl>
            <c:dLbl>
              <c:idx val="24"/>
              <c:delete val="1"/>
              <c:extLst>
                <c:ext xmlns:c15="http://schemas.microsoft.com/office/drawing/2012/chart" uri="{CE6537A1-D6FC-4f65-9D91-7224C49458BB}"/>
                <c:ext xmlns:c16="http://schemas.microsoft.com/office/drawing/2014/chart" uri="{C3380CC4-5D6E-409C-BE32-E72D297353CC}">
                  <c16:uniqueId val="{0000001B-C63A-45A6-8C24-E04BDF72584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63A-45A6-8C24-E04BDF72584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Main-Tauber-Kreis (08128)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56322</v>
      </c>
      <c r="F11" s="238">
        <v>56493</v>
      </c>
      <c r="G11" s="238">
        <v>57356</v>
      </c>
      <c r="H11" s="238">
        <v>56792</v>
      </c>
      <c r="I11" s="265">
        <v>56495</v>
      </c>
      <c r="J11" s="263">
        <v>-173</v>
      </c>
      <c r="K11" s="266">
        <v>-0.30622178953889723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17.802989950640956</v>
      </c>
      <c r="E13" s="115">
        <v>10027</v>
      </c>
      <c r="F13" s="114">
        <v>9897</v>
      </c>
      <c r="G13" s="114">
        <v>10325</v>
      </c>
      <c r="H13" s="114">
        <v>10414</v>
      </c>
      <c r="I13" s="140">
        <v>10117</v>
      </c>
      <c r="J13" s="115">
        <v>-90</v>
      </c>
      <c r="K13" s="116">
        <v>-0.88959177621824648</v>
      </c>
    </row>
    <row r="14" spans="1:255" ht="14.1" customHeight="1" x14ac:dyDescent="0.2">
      <c r="A14" s="306" t="s">
        <v>230</v>
      </c>
      <c r="B14" s="307"/>
      <c r="C14" s="308"/>
      <c r="D14" s="113">
        <v>60.844785341429635</v>
      </c>
      <c r="E14" s="115">
        <v>34269</v>
      </c>
      <c r="F14" s="114">
        <v>34511</v>
      </c>
      <c r="G14" s="114">
        <v>34886</v>
      </c>
      <c r="H14" s="114">
        <v>34335</v>
      </c>
      <c r="I14" s="140">
        <v>34369</v>
      </c>
      <c r="J14" s="115">
        <v>-100</v>
      </c>
      <c r="K14" s="116">
        <v>-0.29095987663301232</v>
      </c>
    </row>
    <row r="15" spans="1:255" ht="14.1" customHeight="1" x14ac:dyDescent="0.2">
      <c r="A15" s="306" t="s">
        <v>231</v>
      </c>
      <c r="B15" s="307"/>
      <c r="C15" s="308"/>
      <c r="D15" s="113">
        <v>12.627392493164304</v>
      </c>
      <c r="E15" s="115">
        <v>7112</v>
      </c>
      <c r="F15" s="114">
        <v>7122</v>
      </c>
      <c r="G15" s="114">
        <v>7176</v>
      </c>
      <c r="H15" s="114">
        <v>7120</v>
      </c>
      <c r="I15" s="140">
        <v>7104</v>
      </c>
      <c r="J15" s="115">
        <v>8</v>
      </c>
      <c r="K15" s="116">
        <v>0.11261261261261261</v>
      </c>
    </row>
    <row r="16" spans="1:255" ht="14.1" customHeight="1" x14ac:dyDescent="0.2">
      <c r="A16" s="306" t="s">
        <v>232</v>
      </c>
      <c r="B16" s="307"/>
      <c r="C16" s="308"/>
      <c r="D16" s="113">
        <v>8.6697915556975964</v>
      </c>
      <c r="E16" s="115">
        <v>4883</v>
      </c>
      <c r="F16" s="114">
        <v>4929</v>
      </c>
      <c r="G16" s="114">
        <v>4937</v>
      </c>
      <c r="H16" s="114">
        <v>4893</v>
      </c>
      <c r="I16" s="140">
        <v>4874</v>
      </c>
      <c r="J16" s="115">
        <v>9</v>
      </c>
      <c r="K16" s="116">
        <v>0.18465326220763234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0.58591669329924367</v>
      </c>
      <c r="E18" s="115">
        <v>330</v>
      </c>
      <c r="F18" s="114">
        <v>336</v>
      </c>
      <c r="G18" s="114">
        <v>350</v>
      </c>
      <c r="H18" s="114">
        <v>344</v>
      </c>
      <c r="I18" s="140">
        <v>342</v>
      </c>
      <c r="J18" s="115">
        <v>-12</v>
      </c>
      <c r="K18" s="116">
        <v>-3.5087719298245612</v>
      </c>
    </row>
    <row r="19" spans="1:255" ht="14.1" customHeight="1" x14ac:dyDescent="0.2">
      <c r="A19" s="306" t="s">
        <v>235</v>
      </c>
      <c r="B19" s="307" t="s">
        <v>236</v>
      </c>
      <c r="C19" s="308"/>
      <c r="D19" s="113">
        <v>0.35510102624196582</v>
      </c>
      <c r="E19" s="115">
        <v>200</v>
      </c>
      <c r="F19" s="114">
        <v>187</v>
      </c>
      <c r="G19" s="114">
        <v>204</v>
      </c>
      <c r="H19" s="114">
        <v>204</v>
      </c>
      <c r="I19" s="140">
        <v>197</v>
      </c>
      <c r="J19" s="115">
        <v>3</v>
      </c>
      <c r="K19" s="116">
        <v>1.5228426395939085</v>
      </c>
    </row>
    <row r="20" spans="1:255" ht="14.1" customHeight="1" x14ac:dyDescent="0.2">
      <c r="A20" s="306">
        <v>12</v>
      </c>
      <c r="B20" s="307" t="s">
        <v>237</v>
      </c>
      <c r="C20" s="308"/>
      <c r="D20" s="113">
        <v>0.54863108554383722</v>
      </c>
      <c r="E20" s="115">
        <v>309</v>
      </c>
      <c r="F20" s="114">
        <v>286</v>
      </c>
      <c r="G20" s="114">
        <v>302</v>
      </c>
      <c r="H20" s="114">
        <v>293</v>
      </c>
      <c r="I20" s="140">
        <v>293</v>
      </c>
      <c r="J20" s="115">
        <v>16</v>
      </c>
      <c r="K20" s="116">
        <v>5.4607508532423212</v>
      </c>
    </row>
    <row r="21" spans="1:255" ht="14.1" customHeight="1" x14ac:dyDescent="0.2">
      <c r="A21" s="306">
        <v>21</v>
      </c>
      <c r="B21" s="307" t="s">
        <v>238</v>
      </c>
      <c r="C21" s="308"/>
      <c r="D21" s="113">
        <v>1.7151379567486951</v>
      </c>
      <c r="E21" s="115">
        <v>966</v>
      </c>
      <c r="F21" s="114">
        <v>980</v>
      </c>
      <c r="G21" s="114">
        <v>999</v>
      </c>
      <c r="H21" s="114">
        <v>980</v>
      </c>
      <c r="I21" s="140">
        <v>976</v>
      </c>
      <c r="J21" s="115">
        <v>-10</v>
      </c>
      <c r="K21" s="116">
        <v>-1.0245901639344261</v>
      </c>
    </row>
    <row r="22" spans="1:255" ht="14.1" customHeight="1" x14ac:dyDescent="0.2">
      <c r="A22" s="306">
        <v>22</v>
      </c>
      <c r="B22" s="307" t="s">
        <v>239</v>
      </c>
      <c r="C22" s="308"/>
      <c r="D22" s="113">
        <v>5.221760590888108</v>
      </c>
      <c r="E22" s="115">
        <v>2941</v>
      </c>
      <c r="F22" s="114">
        <v>2983</v>
      </c>
      <c r="G22" s="114">
        <v>3136</v>
      </c>
      <c r="H22" s="114">
        <v>3179</v>
      </c>
      <c r="I22" s="140">
        <v>3132</v>
      </c>
      <c r="J22" s="115">
        <v>-191</v>
      </c>
      <c r="K22" s="116">
        <v>-6.098339719029374</v>
      </c>
    </row>
    <row r="23" spans="1:255" ht="14.1" customHeight="1" x14ac:dyDescent="0.2">
      <c r="A23" s="306">
        <v>23</v>
      </c>
      <c r="B23" s="307" t="s">
        <v>240</v>
      </c>
      <c r="C23" s="308"/>
      <c r="D23" s="113">
        <v>0.53442704449415857</v>
      </c>
      <c r="E23" s="115">
        <v>301</v>
      </c>
      <c r="F23" s="114">
        <v>322</v>
      </c>
      <c r="G23" s="114">
        <v>328</v>
      </c>
      <c r="H23" s="114">
        <v>335</v>
      </c>
      <c r="I23" s="140">
        <v>338</v>
      </c>
      <c r="J23" s="115">
        <v>-37</v>
      </c>
      <c r="K23" s="116">
        <v>-10.946745562130177</v>
      </c>
    </row>
    <row r="24" spans="1:255" ht="14.1" customHeight="1" x14ac:dyDescent="0.2">
      <c r="A24" s="306">
        <v>24</v>
      </c>
      <c r="B24" s="307" t="s">
        <v>241</v>
      </c>
      <c r="C24" s="308"/>
      <c r="D24" s="113">
        <v>4.7991903696601685</v>
      </c>
      <c r="E24" s="115">
        <v>2703</v>
      </c>
      <c r="F24" s="114">
        <v>2712</v>
      </c>
      <c r="G24" s="114">
        <v>2797</v>
      </c>
      <c r="H24" s="114">
        <v>2818</v>
      </c>
      <c r="I24" s="140">
        <v>2723</v>
      </c>
      <c r="J24" s="115">
        <v>-20</v>
      </c>
      <c r="K24" s="116">
        <v>-0.73448402497245679</v>
      </c>
    </row>
    <row r="25" spans="1:255" ht="14.1" customHeight="1" x14ac:dyDescent="0.2">
      <c r="A25" s="306">
        <v>25</v>
      </c>
      <c r="B25" s="307" t="s">
        <v>242</v>
      </c>
      <c r="C25" s="308"/>
      <c r="D25" s="113">
        <v>7.6684066616952524</v>
      </c>
      <c r="E25" s="115">
        <v>4319</v>
      </c>
      <c r="F25" s="114">
        <v>4403</v>
      </c>
      <c r="G25" s="114">
        <v>4446</v>
      </c>
      <c r="H25" s="114">
        <v>4397</v>
      </c>
      <c r="I25" s="140">
        <v>4395</v>
      </c>
      <c r="J25" s="115">
        <v>-76</v>
      </c>
      <c r="K25" s="116">
        <v>-1.7292377701934016</v>
      </c>
    </row>
    <row r="26" spans="1:255" ht="14.1" customHeight="1" x14ac:dyDescent="0.2">
      <c r="A26" s="306">
        <v>26</v>
      </c>
      <c r="B26" s="307" t="s">
        <v>243</v>
      </c>
      <c r="C26" s="308"/>
      <c r="D26" s="113">
        <v>4.3127019637086752</v>
      </c>
      <c r="E26" s="115">
        <v>2429</v>
      </c>
      <c r="F26" s="114">
        <v>2428</v>
      </c>
      <c r="G26" s="114">
        <v>2463</v>
      </c>
      <c r="H26" s="114">
        <v>2410</v>
      </c>
      <c r="I26" s="140">
        <v>2421</v>
      </c>
      <c r="J26" s="115">
        <v>8</v>
      </c>
      <c r="K26" s="116">
        <v>0.33044196612969845</v>
      </c>
    </row>
    <row r="27" spans="1:255" ht="14.1" customHeight="1" x14ac:dyDescent="0.2">
      <c r="A27" s="306">
        <v>27</v>
      </c>
      <c r="B27" s="307" t="s">
        <v>244</v>
      </c>
      <c r="C27" s="308"/>
      <c r="D27" s="113">
        <v>4.7388231951990338</v>
      </c>
      <c r="E27" s="115">
        <v>2669</v>
      </c>
      <c r="F27" s="114">
        <v>2673</v>
      </c>
      <c r="G27" s="114">
        <v>2672</v>
      </c>
      <c r="H27" s="114">
        <v>2684</v>
      </c>
      <c r="I27" s="140">
        <v>2673</v>
      </c>
      <c r="J27" s="115">
        <v>-4</v>
      </c>
      <c r="K27" s="116">
        <v>-0.14964459408903855</v>
      </c>
    </row>
    <row r="28" spans="1:255" ht="14.1" customHeight="1" x14ac:dyDescent="0.2">
      <c r="A28" s="306">
        <v>28</v>
      </c>
      <c r="B28" s="307" t="s">
        <v>245</v>
      </c>
      <c r="C28" s="308"/>
      <c r="D28" s="113">
        <v>0.38883562373495262</v>
      </c>
      <c r="E28" s="115">
        <v>219</v>
      </c>
      <c r="F28" s="114">
        <v>224</v>
      </c>
      <c r="G28" s="114">
        <v>228</v>
      </c>
      <c r="H28" s="114">
        <v>242</v>
      </c>
      <c r="I28" s="140">
        <v>244</v>
      </c>
      <c r="J28" s="115">
        <v>-25</v>
      </c>
      <c r="K28" s="116">
        <v>-10.245901639344263</v>
      </c>
    </row>
    <row r="29" spans="1:255" ht="14.1" customHeight="1" x14ac:dyDescent="0.2">
      <c r="A29" s="306">
        <v>29</v>
      </c>
      <c r="B29" s="307" t="s">
        <v>246</v>
      </c>
      <c r="C29" s="308"/>
      <c r="D29" s="113">
        <v>2.4590746067256135</v>
      </c>
      <c r="E29" s="115">
        <v>1385</v>
      </c>
      <c r="F29" s="114">
        <v>1417</v>
      </c>
      <c r="G29" s="114">
        <v>1425</v>
      </c>
      <c r="H29" s="114">
        <v>1417</v>
      </c>
      <c r="I29" s="140">
        <v>1383</v>
      </c>
      <c r="J29" s="115">
        <v>2</v>
      </c>
      <c r="K29" s="116">
        <v>0.14461315979754158</v>
      </c>
    </row>
    <row r="30" spans="1:255" ht="14.1" customHeight="1" x14ac:dyDescent="0.2">
      <c r="A30" s="306" t="s">
        <v>247</v>
      </c>
      <c r="B30" s="307" t="s">
        <v>248</v>
      </c>
      <c r="C30" s="308"/>
      <c r="D30" s="113">
        <v>0.65516139341642698</v>
      </c>
      <c r="E30" s="115">
        <v>369</v>
      </c>
      <c r="F30" s="114">
        <v>368</v>
      </c>
      <c r="G30" s="114">
        <v>377</v>
      </c>
      <c r="H30" s="114">
        <v>371</v>
      </c>
      <c r="I30" s="140">
        <v>360</v>
      </c>
      <c r="J30" s="115">
        <v>9</v>
      </c>
      <c r="K30" s="116">
        <v>2.5</v>
      </c>
    </row>
    <row r="31" spans="1:255" ht="14.1" customHeight="1" x14ac:dyDescent="0.2">
      <c r="A31" s="306" t="s">
        <v>249</v>
      </c>
      <c r="B31" s="307" t="s">
        <v>250</v>
      </c>
      <c r="C31" s="308"/>
      <c r="D31" s="113">
        <v>1.7080359362238557</v>
      </c>
      <c r="E31" s="115">
        <v>962</v>
      </c>
      <c r="F31" s="114">
        <v>994</v>
      </c>
      <c r="G31" s="114">
        <v>996</v>
      </c>
      <c r="H31" s="114">
        <v>997</v>
      </c>
      <c r="I31" s="140">
        <v>975</v>
      </c>
      <c r="J31" s="115">
        <v>-13</v>
      </c>
      <c r="K31" s="116">
        <v>-1.3333333333333333</v>
      </c>
    </row>
    <row r="32" spans="1:255" ht="14.1" customHeight="1" x14ac:dyDescent="0.2">
      <c r="A32" s="306">
        <v>31</v>
      </c>
      <c r="B32" s="307" t="s">
        <v>251</v>
      </c>
      <c r="C32" s="308"/>
      <c r="D32" s="113">
        <v>0.6107737651361812</v>
      </c>
      <c r="E32" s="115">
        <v>344</v>
      </c>
      <c r="F32" s="114">
        <v>341</v>
      </c>
      <c r="G32" s="114">
        <v>329</v>
      </c>
      <c r="H32" s="114">
        <v>320</v>
      </c>
      <c r="I32" s="140">
        <v>318</v>
      </c>
      <c r="J32" s="115">
        <v>26</v>
      </c>
      <c r="K32" s="116">
        <v>8.1761006289308185</v>
      </c>
    </row>
    <row r="33" spans="1:11" ht="14.1" customHeight="1" x14ac:dyDescent="0.2">
      <c r="A33" s="306">
        <v>32</v>
      </c>
      <c r="B33" s="307" t="s">
        <v>252</v>
      </c>
      <c r="C33" s="308"/>
      <c r="D33" s="113">
        <v>1.7524235645041015</v>
      </c>
      <c r="E33" s="115">
        <v>987</v>
      </c>
      <c r="F33" s="114">
        <v>866</v>
      </c>
      <c r="G33" s="114">
        <v>1015</v>
      </c>
      <c r="H33" s="114">
        <v>971</v>
      </c>
      <c r="I33" s="140">
        <v>963</v>
      </c>
      <c r="J33" s="115">
        <v>24</v>
      </c>
      <c r="K33" s="116">
        <v>2.4922118380062304</v>
      </c>
    </row>
    <row r="34" spans="1:11" ht="14.1" customHeight="1" x14ac:dyDescent="0.2">
      <c r="A34" s="306">
        <v>33</v>
      </c>
      <c r="B34" s="307" t="s">
        <v>253</v>
      </c>
      <c r="C34" s="308"/>
      <c r="D34" s="113">
        <v>1.7577500798977308</v>
      </c>
      <c r="E34" s="115">
        <v>990</v>
      </c>
      <c r="F34" s="114">
        <v>989</v>
      </c>
      <c r="G34" s="114">
        <v>1049</v>
      </c>
      <c r="H34" s="114">
        <v>1025</v>
      </c>
      <c r="I34" s="140">
        <v>1012</v>
      </c>
      <c r="J34" s="115">
        <v>-22</v>
      </c>
      <c r="K34" s="116">
        <v>-2.1739130434782608</v>
      </c>
    </row>
    <row r="35" spans="1:11" ht="14.1" customHeight="1" x14ac:dyDescent="0.2">
      <c r="A35" s="306">
        <v>34</v>
      </c>
      <c r="B35" s="307" t="s">
        <v>254</v>
      </c>
      <c r="C35" s="308"/>
      <c r="D35" s="113">
        <v>1.8767089236887895</v>
      </c>
      <c r="E35" s="115">
        <v>1057</v>
      </c>
      <c r="F35" s="114">
        <v>1059</v>
      </c>
      <c r="G35" s="114">
        <v>1063</v>
      </c>
      <c r="H35" s="114">
        <v>1043</v>
      </c>
      <c r="I35" s="140">
        <v>1050</v>
      </c>
      <c r="J35" s="115">
        <v>7</v>
      </c>
      <c r="K35" s="116">
        <v>0.66666666666666663</v>
      </c>
    </row>
    <row r="36" spans="1:11" ht="14.1" customHeight="1" x14ac:dyDescent="0.2">
      <c r="A36" s="306">
        <v>41</v>
      </c>
      <c r="B36" s="307" t="s">
        <v>255</v>
      </c>
      <c r="C36" s="308"/>
      <c r="D36" s="113">
        <v>0.19708106956429103</v>
      </c>
      <c r="E36" s="115">
        <v>111</v>
      </c>
      <c r="F36" s="114">
        <v>115</v>
      </c>
      <c r="G36" s="114">
        <v>118</v>
      </c>
      <c r="H36" s="114">
        <v>121</v>
      </c>
      <c r="I36" s="140">
        <v>116</v>
      </c>
      <c r="J36" s="115">
        <v>-5</v>
      </c>
      <c r="K36" s="116">
        <v>-4.3103448275862073</v>
      </c>
    </row>
    <row r="37" spans="1:11" ht="14.1" customHeight="1" x14ac:dyDescent="0.2">
      <c r="A37" s="306">
        <v>42</v>
      </c>
      <c r="B37" s="307" t="s">
        <v>256</v>
      </c>
      <c r="C37" s="308"/>
      <c r="D37" s="113">
        <v>7.4571215510812833E-2</v>
      </c>
      <c r="E37" s="115">
        <v>42</v>
      </c>
      <c r="F37" s="114">
        <v>44</v>
      </c>
      <c r="G37" s="114">
        <v>44</v>
      </c>
      <c r="H37" s="114">
        <v>43</v>
      </c>
      <c r="I37" s="140">
        <v>43</v>
      </c>
      <c r="J37" s="115">
        <v>-1</v>
      </c>
      <c r="K37" s="116">
        <v>-2.3255813953488373</v>
      </c>
    </row>
    <row r="38" spans="1:11" ht="14.1" customHeight="1" x14ac:dyDescent="0.2">
      <c r="A38" s="306">
        <v>43</v>
      </c>
      <c r="B38" s="307" t="s">
        <v>257</v>
      </c>
      <c r="C38" s="308"/>
      <c r="D38" s="113">
        <v>1.3848940023436667</v>
      </c>
      <c r="E38" s="115">
        <v>780</v>
      </c>
      <c r="F38" s="114">
        <v>784</v>
      </c>
      <c r="G38" s="114">
        <v>796</v>
      </c>
      <c r="H38" s="114">
        <v>753</v>
      </c>
      <c r="I38" s="140">
        <v>748</v>
      </c>
      <c r="J38" s="115">
        <v>32</v>
      </c>
      <c r="K38" s="116">
        <v>4.2780748663101607</v>
      </c>
    </row>
    <row r="39" spans="1:11" ht="14.1" customHeight="1" x14ac:dyDescent="0.2">
      <c r="A39" s="306">
        <v>51</v>
      </c>
      <c r="B39" s="307" t="s">
        <v>258</v>
      </c>
      <c r="C39" s="308"/>
      <c r="D39" s="113">
        <v>7.3612442739959523</v>
      </c>
      <c r="E39" s="115">
        <v>4146</v>
      </c>
      <c r="F39" s="114">
        <v>4056</v>
      </c>
      <c r="G39" s="114">
        <v>4151</v>
      </c>
      <c r="H39" s="114">
        <v>4185</v>
      </c>
      <c r="I39" s="140">
        <v>4140</v>
      </c>
      <c r="J39" s="115">
        <v>6</v>
      </c>
      <c r="K39" s="116">
        <v>0.14492753623188406</v>
      </c>
    </row>
    <row r="40" spans="1:11" ht="14.1" customHeight="1" x14ac:dyDescent="0.2">
      <c r="A40" s="306" t="s">
        <v>259</v>
      </c>
      <c r="B40" s="307" t="s">
        <v>260</v>
      </c>
      <c r="C40" s="308"/>
      <c r="D40" s="113">
        <v>6.6474912112496005</v>
      </c>
      <c r="E40" s="115">
        <v>3744</v>
      </c>
      <c r="F40" s="114">
        <v>3662</v>
      </c>
      <c r="G40" s="114">
        <v>3751</v>
      </c>
      <c r="H40" s="114">
        <v>3795</v>
      </c>
      <c r="I40" s="140">
        <v>3739</v>
      </c>
      <c r="J40" s="115">
        <v>5</v>
      </c>
      <c r="K40" s="116">
        <v>0.13372559507889811</v>
      </c>
    </row>
    <row r="41" spans="1:11" ht="14.1" customHeight="1" x14ac:dyDescent="0.2">
      <c r="A41" s="306"/>
      <c r="B41" s="307" t="s">
        <v>261</v>
      </c>
      <c r="C41" s="308"/>
      <c r="D41" s="113">
        <v>6.0242889101949508</v>
      </c>
      <c r="E41" s="115">
        <v>3393</v>
      </c>
      <c r="F41" s="114">
        <v>3310</v>
      </c>
      <c r="G41" s="114">
        <v>3401</v>
      </c>
      <c r="H41" s="114">
        <v>3451</v>
      </c>
      <c r="I41" s="140">
        <v>3408</v>
      </c>
      <c r="J41" s="115">
        <v>-15</v>
      </c>
      <c r="K41" s="116">
        <v>-0.44014084507042256</v>
      </c>
    </row>
    <row r="42" spans="1:11" ht="14.1" customHeight="1" x14ac:dyDescent="0.2">
      <c r="A42" s="306">
        <v>52</v>
      </c>
      <c r="B42" s="307" t="s">
        <v>262</v>
      </c>
      <c r="C42" s="308"/>
      <c r="D42" s="113">
        <v>2.0382798906288837</v>
      </c>
      <c r="E42" s="115">
        <v>1148</v>
      </c>
      <c r="F42" s="114">
        <v>1147</v>
      </c>
      <c r="G42" s="114">
        <v>1156</v>
      </c>
      <c r="H42" s="114">
        <v>1141</v>
      </c>
      <c r="I42" s="140">
        <v>1143</v>
      </c>
      <c r="J42" s="115">
        <v>5</v>
      </c>
      <c r="K42" s="116">
        <v>0.43744531933508313</v>
      </c>
    </row>
    <row r="43" spans="1:11" ht="14.1" customHeight="1" x14ac:dyDescent="0.2">
      <c r="A43" s="306" t="s">
        <v>263</v>
      </c>
      <c r="B43" s="307" t="s">
        <v>264</v>
      </c>
      <c r="C43" s="308"/>
      <c r="D43" s="113">
        <v>1.5624445154646498</v>
      </c>
      <c r="E43" s="115">
        <v>880</v>
      </c>
      <c r="F43" s="114">
        <v>885</v>
      </c>
      <c r="G43" s="114">
        <v>894</v>
      </c>
      <c r="H43" s="114">
        <v>886</v>
      </c>
      <c r="I43" s="140">
        <v>886</v>
      </c>
      <c r="J43" s="115">
        <v>-6</v>
      </c>
      <c r="K43" s="116">
        <v>-0.67720090293453727</v>
      </c>
    </row>
    <row r="44" spans="1:11" ht="14.1" customHeight="1" x14ac:dyDescent="0.2">
      <c r="A44" s="306">
        <v>53</v>
      </c>
      <c r="B44" s="307" t="s">
        <v>265</v>
      </c>
      <c r="C44" s="308"/>
      <c r="D44" s="113">
        <v>0.33557046979865773</v>
      </c>
      <c r="E44" s="115">
        <v>189</v>
      </c>
      <c r="F44" s="114">
        <v>173</v>
      </c>
      <c r="G44" s="114">
        <v>184</v>
      </c>
      <c r="H44" s="114">
        <v>189</v>
      </c>
      <c r="I44" s="140">
        <v>185</v>
      </c>
      <c r="J44" s="115">
        <v>4</v>
      </c>
      <c r="K44" s="116">
        <v>2.1621621621621623</v>
      </c>
    </row>
    <row r="45" spans="1:11" ht="14.1" customHeight="1" x14ac:dyDescent="0.2">
      <c r="A45" s="306" t="s">
        <v>266</v>
      </c>
      <c r="B45" s="307" t="s">
        <v>267</v>
      </c>
      <c r="C45" s="308"/>
      <c r="D45" s="113">
        <v>0.3053868825680906</v>
      </c>
      <c r="E45" s="115">
        <v>172</v>
      </c>
      <c r="F45" s="114">
        <v>154</v>
      </c>
      <c r="G45" s="114">
        <v>165</v>
      </c>
      <c r="H45" s="114">
        <v>167</v>
      </c>
      <c r="I45" s="140">
        <v>164</v>
      </c>
      <c r="J45" s="115">
        <v>8</v>
      </c>
      <c r="K45" s="116">
        <v>4.8780487804878048</v>
      </c>
    </row>
    <row r="46" spans="1:11" ht="14.1" customHeight="1" x14ac:dyDescent="0.2">
      <c r="A46" s="306">
        <v>54</v>
      </c>
      <c r="B46" s="307" t="s">
        <v>268</v>
      </c>
      <c r="C46" s="308"/>
      <c r="D46" s="113">
        <v>1.6228116899257838</v>
      </c>
      <c r="E46" s="115">
        <v>914</v>
      </c>
      <c r="F46" s="114">
        <v>928</v>
      </c>
      <c r="G46" s="114">
        <v>949</v>
      </c>
      <c r="H46" s="114">
        <v>935</v>
      </c>
      <c r="I46" s="140">
        <v>931</v>
      </c>
      <c r="J46" s="115">
        <v>-17</v>
      </c>
      <c r="K46" s="116">
        <v>-1.8259935553168636</v>
      </c>
    </row>
    <row r="47" spans="1:11" ht="14.1" customHeight="1" x14ac:dyDescent="0.2">
      <c r="A47" s="306">
        <v>61</v>
      </c>
      <c r="B47" s="307" t="s">
        <v>269</v>
      </c>
      <c r="C47" s="308"/>
      <c r="D47" s="113">
        <v>4.1972941301800359</v>
      </c>
      <c r="E47" s="115">
        <v>2364</v>
      </c>
      <c r="F47" s="114">
        <v>2360</v>
      </c>
      <c r="G47" s="114">
        <v>2384</v>
      </c>
      <c r="H47" s="114">
        <v>2368</v>
      </c>
      <c r="I47" s="140">
        <v>2359</v>
      </c>
      <c r="J47" s="115">
        <v>5</v>
      </c>
      <c r="K47" s="116">
        <v>0.21195421788893598</v>
      </c>
    </row>
    <row r="48" spans="1:11" ht="14.1" customHeight="1" x14ac:dyDescent="0.2">
      <c r="A48" s="306">
        <v>62</v>
      </c>
      <c r="B48" s="307" t="s">
        <v>270</v>
      </c>
      <c r="C48" s="308"/>
      <c r="D48" s="113">
        <v>6.0970846205745532</v>
      </c>
      <c r="E48" s="115">
        <v>3434</v>
      </c>
      <c r="F48" s="114">
        <v>3444</v>
      </c>
      <c r="G48" s="114">
        <v>3441</v>
      </c>
      <c r="H48" s="114">
        <v>3418</v>
      </c>
      <c r="I48" s="140">
        <v>3435</v>
      </c>
      <c r="J48" s="115">
        <v>-1</v>
      </c>
      <c r="K48" s="116">
        <v>-2.9112081513828238E-2</v>
      </c>
    </row>
    <row r="49" spans="1:11" ht="14.1" customHeight="1" x14ac:dyDescent="0.2">
      <c r="A49" s="306">
        <v>63</v>
      </c>
      <c r="B49" s="307" t="s">
        <v>271</v>
      </c>
      <c r="C49" s="308"/>
      <c r="D49" s="113">
        <v>1.6547707822875608</v>
      </c>
      <c r="E49" s="115">
        <v>932</v>
      </c>
      <c r="F49" s="114">
        <v>973</v>
      </c>
      <c r="G49" s="114">
        <v>1026</v>
      </c>
      <c r="H49" s="114">
        <v>1000</v>
      </c>
      <c r="I49" s="140">
        <v>931</v>
      </c>
      <c r="J49" s="115">
        <v>1</v>
      </c>
      <c r="K49" s="116">
        <v>0.10741138560687433</v>
      </c>
    </row>
    <row r="50" spans="1:11" ht="14.1" customHeight="1" x14ac:dyDescent="0.2">
      <c r="A50" s="306" t="s">
        <v>272</v>
      </c>
      <c r="B50" s="307" t="s">
        <v>273</v>
      </c>
      <c r="C50" s="308"/>
      <c r="D50" s="113">
        <v>0.37818259294769363</v>
      </c>
      <c r="E50" s="115">
        <v>213</v>
      </c>
      <c r="F50" s="114">
        <v>225</v>
      </c>
      <c r="G50" s="114">
        <v>242</v>
      </c>
      <c r="H50" s="114">
        <v>236</v>
      </c>
      <c r="I50" s="140">
        <v>214</v>
      </c>
      <c r="J50" s="115">
        <v>-1</v>
      </c>
      <c r="K50" s="116">
        <v>-0.46728971962616822</v>
      </c>
    </row>
    <row r="51" spans="1:11" ht="14.1" customHeight="1" x14ac:dyDescent="0.2">
      <c r="A51" s="306" t="s">
        <v>274</v>
      </c>
      <c r="B51" s="307" t="s">
        <v>275</v>
      </c>
      <c r="C51" s="308"/>
      <c r="D51" s="113">
        <v>1.0635275735946876</v>
      </c>
      <c r="E51" s="115">
        <v>599</v>
      </c>
      <c r="F51" s="114">
        <v>625</v>
      </c>
      <c r="G51" s="114">
        <v>659</v>
      </c>
      <c r="H51" s="114">
        <v>646</v>
      </c>
      <c r="I51" s="140">
        <v>596</v>
      </c>
      <c r="J51" s="115">
        <v>3</v>
      </c>
      <c r="K51" s="116">
        <v>0.50335570469798663</v>
      </c>
    </row>
    <row r="52" spans="1:11" ht="14.1" customHeight="1" x14ac:dyDescent="0.2">
      <c r="A52" s="306">
        <v>71</v>
      </c>
      <c r="B52" s="307" t="s">
        <v>276</v>
      </c>
      <c r="C52" s="308"/>
      <c r="D52" s="113">
        <v>12.957636447569334</v>
      </c>
      <c r="E52" s="115">
        <v>7298</v>
      </c>
      <c r="F52" s="114">
        <v>7367</v>
      </c>
      <c r="G52" s="114">
        <v>7458</v>
      </c>
      <c r="H52" s="114">
        <v>7332</v>
      </c>
      <c r="I52" s="140">
        <v>7361</v>
      </c>
      <c r="J52" s="115">
        <v>-63</v>
      </c>
      <c r="K52" s="116">
        <v>-0.85586197527509844</v>
      </c>
    </row>
    <row r="53" spans="1:11" ht="14.1" customHeight="1" x14ac:dyDescent="0.2">
      <c r="A53" s="306" t="s">
        <v>277</v>
      </c>
      <c r="B53" s="307" t="s">
        <v>278</v>
      </c>
      <c r="C53" s="308"/>
      <c r="D53" s="113">
        <v>4.9359042647633249</v>
      </c>
      <c r="E53" s="115">
        <v>2780</v>
      </c>
      <c r="F53" s="114">
        <v>2805</v>
      </c>
      <c r="G53" s="114">
        <v>2841</v>
      </c>
      <c r="H53" s="114">
        <v>2837</v>
      </c>
      <c r="I53" s="140">
        <v>2863</v>
      </c>
      <c r="J53" s="115">
        <v>-83</v>
      </c>
      <c r="K53" s="116">
        <v>-2.899056933286762</v>
      </c>
    </row>
    <row r="54" spans="1:11" ht="14.1" customHeight="1" x14ac:dyDescent="0.2">
      <c r="A54" s="306" t="s">
        <v>279</v>
      </c>
      <c r="B54" s="307" t="s">
        <v>280</v>
      </c>
      <c r="C54" s="308"/>
      <c r="D54" s="113">
        <v>6.8871844039629275</v>
      </c>
      <c r="E54" s="115">
        <v>3879</v>
      </c>
      <c r="F54" s="114">
        <v>3910</v>
      </c>
      <c r="G54" s="114">
        <v>3946</v>
      </c>
      <c r="H54" s="114">
        <v>3836</v>
      </c>
      <c r="I54" s="140">
        <v>3838</v>
      </c>
      <c r="J54" s="115">
        <v>41</v>
      </c>
      <c r="K54" s="116">
        <v>1.0682647212089631</v>
      </c>
    </row>
    <row r="55" spans="1:11" ht="14.1" customHeight="1" x14ac:dyDescent="0.2">
      <c r="A55" s="306">
        <v>72</v>
      </c>
      <c r="B55" s="307" t="s">
        <v>281</v>
      </c>
      <c r="C55" s="308"/>
      <c r="D55" s="113">
        <v>3.3858882852171441</v>
      </c>
      <c r="E55" s="115">
        <v>1907</v>
      </c>
      <c r="F55" s="114">
        <v>1918</v>
      </c>
      <c r="G55" s="114">
        <v>1962</v>
      </c>
      <c r="H55" s="114">
        <v>1937</v>
      </c>
      <c r="I55" s="140">
        <v>1938</v>
      </c>
      <c r="J55" s="115">
        <v>-31</v>
      </c>
      <c r="K55" s="116">
        <v>-1.5995872033023735</v>
      </c>
    </row>
    <row r="56" spans="1:11" ht="14.1" customHeight="1" x14ac:dyDescent="0.2">
      <c r="A56" s="306" t="s">
        <v>282</v>
      </c>
      <c r="B56" s="307" t="s">
        <v>283</v>
      </c>
      <c r="C56" s="308"/>
      <c r="D56" s="113">
        <v>1.8021377081779766</v>
      </c>
      <c r="E56" s="115">
        <v>1015</v>
      </c>
      <c r="F56" s="114">
        <v>1023</v>
      </c>
      <c r="G56" s="114">
        <v>1036</v>
      </c>
      <c r="H56" s="114">
        <v>1013</v>
      </c>
      <c r="I56" s="140">
        <v>1021</v>
      </c>
      <c r="J56" s="115">
        <v>-6</v>
      </c>
      <c r="K56" s="116">
        <v>-0.5876591576885406</v>
      </c>
    </row>
    <row r="57" spans="1:11" ht="14.1" customHeight="1" x14ac:dyDescent="0.2">
      <c r="A57" s="306" t="s">
        <v>284</v>
      </c>
      <c r="B57" s="307" t="s">
        <v>285</v>
      </c>
      <c r="C57" s="308"/>
      <c r="D57" s="113">
        <v>1.1665068712048579</v>
      </c>
      <c r="E57" s="115">
        <v>657</v>
      </c>
      <c r="F57" s="114">
        <v>663</v>
      </c>
      <c r="G57" s="114">
        <v>693</v>
      </c>
      <c r="H57" s="114">
        <v>701</v>
      </c>
      <c r="I57" s="140">
        <v>695</v>
      </c>
      <c r="J57" s="115">
        <v>-38</v>
      </c>
      <c r="K57" s="116">
        <v>-5.4676258992805753</v>
      </c>
    </row>
    <row r="58" spans="1:11" ht="14.1" customHeight="1" x14ac:dyDescent="0.2">
      <c r="A58" s="306">
        <v>73</v>
      </c>
      <c r="B58" s="307" t="s">
        <v>286</v>
      </c>
      <c r="C58" s="308"/>
      <c r="D58" s="113">
        <v>2.1181776215333263</v>
      </c>
      <c r="E58" s="115">
        <v>1193</v>
      </c>
      <c r="F58" s="114">
        <v>1205</v>
      </c>
      <c r="G58" s="114">
        <v>1194</v>
      </c>
      <c r="H58" s="114">
        <v>1188</v>
      </c>
      <c r="I58" s="140">
        <v>1196</v>
      </c>
      <c r="J58" s="115">
        <v>-3</v>
      </c>
      <c r="K58" s="116">
        <v>-0.25083612040133779</v>
      </c>
    </row>
    <row r="59" spans="1:11" ht="14.1" customHeight="1" x14ac:dyDescent="0.2">
      <c r="A59" s="306" t="s">
        <v>287</v>
      </c>
      <c r="B59" s="307" t="s">
        <v>288</v>
      </c>
      <c r="C59" s="308"/>
      <c r="D59" s="113">
        <v>1.7914846773907176</v>
      </c>
      <c r="E59" s="115">
        <v>1009</v>
      </c>
      <c r="F59" s="114">
        <v>1012</v>
      </c>
      <c r="G59" s="114">
        <v>1001</v>
      </c>
      <c r="H59" s="114">
        <v>1000</v>
      </c>
      <c r="I59" s="140">
        <v>1005</v>
      </c>
      <c r="J59" s="115">
        <v>4</v>
      </c>
      <c r="K59" s="116">
        <v>0.39800995024875624</v>
      </c>
    </row>
    <row r="60" spans="1:11" ht="14.1" customHeight="1" x14ac:dyDescent="0.2">
      <c r="A60" s="306">
        <v>81</v>
      </c>
      <c r="B60" s="307" t="s">
        <v>289</v>
      </c>
      <c r="C60" s="308"/>
      <c r="D60" s="113">
        <v>7.7571819182557435</v>
      </c>
      <c r="E60" s="115">
        <v>4369</v>
      </c>
      <c r="F60" s="114">
        <v>4403</v>
      </c>
      <c r="G60" s="114">
        <v>4366</v>
      </c>
      <c r="H60" s="114">
        <v>4319</v>
      </c>
      <c r="I60" s="140">
        <v>4337</v>
      </c>
      <c r="J60" s="115">
        <v>32</v>
      </c>
      <c r="K60" s="116">
        <v>0.73783721466451468</v>
      </c>
    </row>
    <row r="61" spans="1:11" ht="14.1" customHeight="1" x14ac:dyDescent="0.2">
      <c r="A61" s="306" t="s">
        <v>290</v>
      </c>
      <c r="B61" s="307" t="s">
        <v>291</v>
      </c>
      <c r="C61" s="308"/>
      <c r="D61" s="113">
        <v>2.1288306523205853</v>
      </c>
      <c r="E61" s="115">
        <v>1199</v>
      </c>
      <c r="F61" s="114">
        <v>1193</v>
      </c>
      <c r="G61" s="114">
        <v>1205</v>
      </c>
      <c r="H61" s="114">
        <v>1180</v>
      </c>
      <c r="I61" s="140">
        <v>1185</v>
      </c>
      <c r="J61" s="115">
        <v>14</v>
      </c>
      <c r="K61" s="116">
        <v>1.1814345991561181</v>
      </c>
    </row>
    <row r="62" spans="1:11" ht="14.1" customHeight="1" x14ac:dyDescent="0.2">
      <c r="A62" s="306" t="s">
        <v>292</v>
      </c>
      <c r="B62" s="307" t="s">
        <v>293</v>
      </c>
      <c r="C62" s="308"/>
      <c r="D62" s="113">
        <v>3.3024395440502823</v>
      </c>
      <c r="E62" s="115">
        <v>1860</v>
      </c>
      <c r="F62" s="114">
        <v>1893</v>
      </c>
      <c r="G62" s="114">
        <v>1851</v>
      </c>
      <c r="H62" s="114">
        <v>1844</v>
      </c>
      <c r="I62" s="140">
        <v>1860</v>
      </c>
      <c r="J62" s="115">
        <v>0</v>
      </c>
      <c r="K62" s="116">
        <v>0</v>
      </c>
    </row>
    <row r="63" spans="1:11" ht="14.1" customHeight="1" x14ac:dyDescent="0.2">
      <c r="A63" s="306"/>
      <c r="B63" s="307" t="s">
        <v>294</v>
      </c>
      <c r="C63" s="308"/>
      <c r="D63" s="113">
        <v>2.9473385178083165</v>
      </c>
      <c r="E63" s="115">
        <v>1660</v>
      </c>
      <c r="F63" s="114">
        <v>1701</v>
      </c>
      <c r="G63" s="114">
        <v>1666</v>
      </c>
      <c r="H63" s="114">
        <v>1673</v>
      </c>
      <c r="I63" s="140">
        <v>1687</v>
      </c>
      <c r="J63" s="115">
        <v>-27</v>
      </c>
      <c r="K63" s="116">
        <v>-1.6004742145820985</v>
      </c>
    </row>
    <row r="64" spans="1:11" ht="14.1" customHeight="1" x14ac:dyDescent="0.2">
      <c r="A64" s="306" t="s">
        <v>295</v>
      </c>
      <c r="B64" s="307" t="s">
        <v>296</v>
      </c>
      <c r="C64" s="308"/>
      <c r="D64" s="113">
        <v>0.83093640140620006</v>
      </c>
      <c r="E64" s="115">
        <v>468</v>
      </c>
      <c r="F64" s="114">
        <v>473</v>
      </c>
      <c r="G64" s="114">
        <v>474</v>
      </c>
      <c r="H64" s="114">
        <v>461</v>
      </c>
      <c r="I64" s="140">
        <v>459</v>
      </c>
      <c r="J64" s="115">
        <v>9</v>
      </c>
      <c r="K64" s="116">
        <v>1.9607843137254901</v>
      </c>
    </row>
    <row r="65" spans="1:11" ht="14.1" customHeight="1" x14ac:dyDescent="0.2">
      <c r="A65" s="306" t="s">
        <v>297</v>
      </c>
      <c r="B65" s="307" t="s">
        <v>298</v>
      </c>
      <c r="C65" s="308"/>
      <c r="D65" s="113">
        <v>0.75814069102659709</v>
      </c>
      <c r="E65" s="115">
        <v>427</v>
      </c>
      <c r="F65" s="114">
        <v>432</v>
      </c>
      <c r="G65" s="114">
        <v>428</v>
      </c>
      <c r="H65" s="114">
        <v>434</v>
      </c>
      <c r="I65" s="140">
        <v>436</v>
      </c>
      <c r="J65" s="115">
        <v>-9</v>
      </c>
      <c r="K65" s="116">
        <v>-2.0642201834862384</v>
      </c>
    </row>
    <row r="66" spans="1:11" ht="14.1" customHeight="1" x14ac:dyDescent="0.2">
      <c r="A66" s="306">
        <v>82</v>
      </c>
      <c r="B66" s="307" t="s">
        <v>299</v>
      </c>
      <c r="C66" s="308"/>
      <c r="D66" s="113">
        <v>2.9384609921522675</v>
      </c>
      <c r="E66" s="115">
        <v>1655</v>
      </c>
      <c r="F66" s="114">
        <v>1677</v>
      </c>
      <c r="G66" s="114">
        <v>1682</v>
      </c>
      <c r="H66" s="114">
        <v>1627</v>
      </c>
      <c r="I66" s="140">
        <v>1614</v>
      </c>
      <c r="J66" s="115">
        <v>41</v>
      </c>
      <c r="K66" s="116">
        <v>2.5402726146220571</v>
      </c>
    </row>
    <row r="67" spans="1:11" ht="14.1" customHeight="1" x14ac:dyDescent="0.2">
      <c r="A67" s="306" t="s">
        <v>300</v>
      </c>
      <c r="B67" s="307" t="s">
        <v>301</v>
      </c>
      <c r="C67" s="308"/>
      <c r="D67" s="113">
        <v>1.7897091722595078</v>
      </c>
      <c r="E67" s="115">
        <v>1008</v>
      </c>
      <c r="F67" s="114">
        <v>1008</v>
      </c>
      <c r="G67" s="114">
        <v>1018</v>
      </c>
      <c r="H67" s="114">
        <v>979</v>
      </c>
      <c r="I67" s="140">
        <v>966</v>
      </c>
      <c r="J67" s="115">
        <v>42</v>
      </c>
      <c r="K67" s="116">
        <v>4.3478260869565215</v>
      </c>
    </row>
    <row r="68" spans="1:11" ht="14.1" customHeight="1" x14ac:dyDescent="0.2">
      <c r="A68" s="306" t="s">
        <v>302</v>
      </c>
      <c r="B68" s="307" t="s">
        <v>303</v>
      </c>
      <c r="C68" s="308"/>
      <c r="D68" s="113">
        <v>0.43677426227761801</v>
      </c>
      <c r="E68" s="115">
        <v>246</v>
      </c>
      <c r="F68" s="114">
        <v>262</v>
      </c>
      <c r="G68" s="114">
        <v>263</v>
      </c>
      <c r="H68" s="114">
        <v>264</v>
      </c>
      <c r="I68" s="140">
        <v>263</v>
      </c>
      <c r="J68" s="115">
        <v>-17</v>
      </c>
      <c r="K68" s="116">
        <v>-6.4638783269961975</v>
      </c>
    </row>
    <row r="69" spans="1:11" ht="14.1" customHeight="1" x14ac:dyDescent="0.2">
      <c r="A69" s="306">
        <v>83</v>
      </c>
      <c r="B69" s="307" t="s">
        <v>304</v>
      </c>
      <c r="C69" s="308"/>
      <c r="D69" s="113">
        <v>4.9465572955505843</v>
      </c>
      <c r="E69" s="115">
        <v>2786</v>
      </c>
      <c r="F69" s="114">
        <v>2752</v>
      </c>
      <c r="G69" s="114">
        <v>2716</v>
      </c>
      <c r="H69" s="114">
        <v>2666</v>
      </c>
      <c r="I69" s="140">
        <v>2650</v>
      </c>
      <c r="J69" s="115">
        <v>136</v>
      </c>
      <c r="K69" s="116">
        <v>5.132075471698113</v>
      </c>
    </row>
    <row r="70" spans="1:11" ht="14.1" customHeight="1" x14ac:dyDescent="0.2">
      <c r="A70" s="306" t="s">
        <v>305</v>
      </c>
      <c r="B70" s="307" t="s">
        <v>306</v>
      </c>
      <c r="C70" s="308"/>
      <c r="D70" s="113">
        <v>3.6859486523916054</v>
      </c>
      <c r="E70" s="115">
        <v>2076</v>
      </c>
      <c r="F70" s="114">
        <v>2057</v>
      </c>
      <c r="G70" s="114">
        <v>2042</v>
      </c>
      <c r="H70" s="114">
        <v>1979</v>
      </c>
      <c r="I70" s="140">
        <v>1970</v>
      </c>
      <c r="J70" s="115">
        <v>106</v>
      </c>
      <c r="K70" s="116">
        <v>5.3807106598984769</v>
      </c>
    </row>
    <row r="71" spans="1:11" ht="14.1" customHeight="1" x14ac:dyDescent="0.2">
      <c r="A71" s="306"/>
      <c r="B71" s="307" t="s">
        <v>307</v>
      </c>
      <c r="C71" s="308"/>
      <c r="D71" s="113">
        <v>2.3454422783281843</v>
      </c>
      <c r="E71" s="115">
        <v>1321</v>
      </c>
      <c r="F71" s="114">
        <v>1303</v>
      </c>
      <c r="G71" s="114">
        <v>1297</v>
      </c>
      <c r="H71" s="114">
        <v>1257</v>
      </c>
      <c r="I71" s="140">
        <v>1258</v>
      </c>
      <c r="J71" s="115">
        <v>63</v>
      </c>
      <c r="K71" s="116">
        <v>5.0079491255961841</v>
      </c>
    </row>
    <row r="72" spans="1:11" ht="14.1" customHeight="1" x14ac:dyDescent="0.2">
      <c r="A72" s="306">
        <v>84</v>
      </c>
      <c r="B72" s="307" t="s">
        <v>308</v>
      </c>
      <c r="C72" s="308"/>
      <c r="D72" s="113">
        <v>0.7528141756329676</v>
      </c>
      <c r="E72" s="115">
        <v>424</v>
      </c>
      <c r="F72" s="114">
        <v>433</v>
      </c>
      <c r="G72" s="114">
        <v>424</v>
      </c>
      <c r="H72" s="114">
        <v>430</v>
      </c>
      <c r="I72" s="140">
        <v>436</v>
      </c>
      <c r="J72" s="115">
        <v>-12</v>
      </c>
      <c r="K72" s="116">
        <v>-2.7522935779816513</v>
      </c>
    </row>
    <row r="73" spans="1:11" ht="14.1" customHeight="1" x14ac:dyDescent="0.2">
      <c r="A73" s="306" t="s">
        <v>309</v>
      </c>
      <c r="B73" s="307" t="s">
        <v>310</v>
      </c>
      <c r="C73" s="308"/>
      <c r="D73" s="113">
        <v>0.16157096694009446</v>
      </c>
      <c r="E73" s="115">
        <v>91</v>
      </c>
      <c r="F73" s="114">
        <v>92</v>
      </c>
      <c r="G73" s="114">
        <v>87</v>
      </c>
      <c r="H73" s="114">
        <v>82</v>
      </c>
      <c r="I73" s="140">
        <v>83</v>
      </c>
      <c r="J73" s="115">
        <v>8</v>
      </c>
      <c r="K73" s="116">
        <v>9.6385542168674707</v>
      </c>
    </row>
    <row r="74" spans="1:11" ht="14.1" customHeight="1" x14ac:dyDescent="0.2">
      <c r="A74" s="306" t="s">
        <v>311</v>
      </c>
      <c r="B74" s="307" t="s">
        <v>312</v>
      </c>
      <c r="C74" s="308"/>
      <c r="D74" s="113">
        <v>0.1882035439082419</v>
      </c>
      <c r="E74" s="115">
        <v>106</v>
      </c>
      <c r="F74" s="114">
        <v>106</v>
      </c>
      <c r="G74" s="114">
        <v>106</v>
      </c>
      <c r="H74" s="114">
        <v>113</v>
      </c>
      <c r="I74" s="140">
        <v>112</v>
      </c>
      <c r="J74" s="115">
        <v>-6</v>
      </c>
      <c r="K74" s="116">
        <v>-5.3571428571428568</v>
      </c>
    </row>
    <row r="75" spans="1:11" ht="14.1" customHeight="1" x14ac:dyDescent="0.2">
      <c r="A75" s="306" t="s">
        <v>313</v>
      </c>
      <c r="B75" s="307" t="s">
        <v>314</v>
      </c>
      <c r="C75" s="308"/>
      <c r="D75" s="113">
        <v>1.0653030787258976E-2</v>
      </c>
      <c r="E75" s="115">
        <v>6</v>
      </c>
      <c r="F75" s="114">
        <v>7</v>
      </c>
      <c r="G75" s="114">
        <v>8</v>
      </c>
      <c r="H75" s="114">
        <v>9</v>
      </c>
      <c r="I75" s="140">
        <v>9</v>
      </c>
      <c r="J75" s="115">
        <v>-3</v>
      </c>
      <c r="K75" s="116">
        <v>-33.333333333333336</v>
      </c>
    </row>
    <row r="76" spans="1:11" ht="14.1" customHeight="1" x14ac:dyDescent="0.2">
      <c r="A76" s="306">
        <v>91</v>
      </c>
      <c r="B76" s="307" t="s">
        <v>315</v>
      </c>
      <c r="C76" s="308"/>
      <c r="D76" s="113">
        <v>7.9897730904442313E-2</v>
      </c>
      <c r="E76" s="115">
        <v>45</v>
      </c>
      <c r="F76" s="114">
        <v>45</v>
      </c>
      <c r="G76" s="114">
        <v>44</v>
      </c>
      <c r="H76" s="114">
        <v>43</v>
      </c>
      <c r="I76" s="140">
        <v>40</v>
      </c>
      <c r="J76" s="115">
        <v>5</v>
      </c>
      <c r="K76" s="116">
        <v>12.5</v>
      </c>
    </row>
    <row r="77" spans="1:11" ht="14.1" customHeight="1" x14ac:dyDescent="0.2">
      <c r="A77" s="306">
        <v>92</v>
      </c>
      <c r="B77" s="307" t="s">
        <v>316</v>
      </c>
      <c r="C77" s="308"/>
      <c r="D77" s="113">
        <v>0.82916089627499023</v>
      </c>
      <c r="E77" s="115">
        <v>467</v>
      </c>
      <c r="F77" s="114">
        <v>474</v>
      </c>
      <c r="G77" s="114">
        <v>480</v>
      </c>
      <c r="H77" s="114">
        <v>470</v>
      </c>
      <c r="I77" s="140">
        <v>462</v>
      </c>
      <c r="J77" s="115">
        <v>5</v>
      </c>
      <c r="K77" s="116">
        <v>1.0822510822510822</v>
      </c>
    </row>
    <row r="78" spans="1:11" ht="14.1" customHeight="1" x14ac:dyDescent="0.2">
      <c r="A78" s="306">
        <v>93</v>
      </c>
      <c r="B78" s="307" t="s">
        <v>317</v>
      </c>
      <c r="C78" s="308"/>
      <c r="D78" s="113">
        <v>0.18110152338340257</v>
      </c>
      <c r="E78" s="115">
        <v>102</v>
      </c>
      <c r="F78" s="114">
        <v>104</v>
      </c>
      <c r="G78" s="114">
        <v>108</v>
      </c>
      <c r="H78" s="114">
        <v>101</v>
      </c>
      <c r="I78" s="140">
        <v>100</v>
      </c>
      <c r="J78" s="115">
        <v>2</v>
      </c>
      <c r="K78" s="116">
        <v>2</v>
      </c>
    </row>
    <row r="79" spans="1:11" ht="14.1" customHeight="1" x14ac:dyDescent="0.2">
      <c r="A79" s="306">
        <v>94</v>
      </c>
      <c r="B79" s="307" t="s">
        <v>318</v>
      </c>
      <c r="C79" s="308"/>
      <c r="D79" s="113">
        <v>5.8591669329924365E-2</v>
      </c>
      <c r="E79" s="115">
        <v>33</v>
      </c>
      <c r="F79" s="114">
        <v>36</v>
      </c>
      <c r="G79" s="114">
        <v>37</v>
      </c>
      <c r="H79" s="114">
        <v>36</v>
      </c>
      <c r="I79" s="140">
        <v>34</v>
      </c>
      <c r="J79" s="115">
        <v>-1</v>
      </c>
      <c r="K79" s="116">
        <v>-2.9411764705882355</v>
      </c>
    </row>
    <row r="80" spans="1:11" ht="14.1" customHeight="1" x14ac:dyDescent="0.2">
      <c r="A80" s="306" t="s">
        <v>319</v>
      </c>
      <c r="B80" s="307" t="s">
        <v>320</v>
      </c>
      <c r="C80" s="308"/>
      <c r="D80" s="113">
        <v>5.3265153936294879E-3</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5.5040659067504702E-2</v>
      </c>
      <c r="E81" s="143">
        <v>31</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13367</v>
      </c>
      <c r="E12" s="114">
        <v>13734</v>
      </c>
      <c r="F12" s="114">
        <v>13888</v>
      </c>
      <c r="G12" s="114">
        <v>14015</v>
      </c>
      <c r="H12" s="140">
        <v>13752</v>
      </c>
      <c r="I12" s="115">
        <v>-385</v>
      </c>
      <c r="J12" s="116">
        <v>-2.7995927865037813</v>
      </c>
      <c r="K12"/>
      <c r="L12"/>
      <c r="M12"/>
      <c r="N12"/>
      <c r="O12"/>
      <c r="P12"/>
    </row>
    <row r="13" spans="1:16" s="110" customFormat="1" ht="14.45" customHeight="1" x14ac:dyDescent="0.2">
      <c r="A13" s="120" t="s">
        <v>105</v>
      </c>
      <c r="B13" s="119" t="s">
        <v>106</v>
      </c>
      <c r="C13" s="113">
        <v>40.442881723647787</v>
      </c>
      <c r="D13" s="115">
        <v>5406</v>
      </c>
      <c r="E13" s="114">
        <v>5486</v>
      </c>
      <c r="F13" s="114">
        <v>5523</v>
      </c>
      <c r="G13" s="114">
        <v>5544</v>
      </c>
      <c r="H13" s="140">
        <v>5426</v>
      </c>
      <c r="I13" s="115">
        <v>-20</v>
      </c>
      <c r="J13" s="116">
        <v>-0.36859565057132326</v>
      </c>
      <c r="K13"/>
      <c r="L13"/>
      <c r="M13"/>
      <c r="N13"/>
      <c r="O13"/>
      <c r="P13"/>
    </row>
    <row r="14" spans="1:16" s="110" customFormat="1" ht="14.45" customHeight="1" x14ac:dyDescent="0.2">
      <c r="A14" s="120"/>
      <c r="B14" s="119" t="s">
        <v>107</v>
      </c>
      <c r="C14" s="113">
        <v>59.557118276352213</v>
      </c>
      <c r="D14" s="115">
        <v>7961</v>
      </c>
      <c r="E14" s="114">
        <v>8248</v>
      </c>
      <c r="F14" s="114">
        <v>8365</v>
      </c>
      <c r="G14" s="114">
        <v>8471</v>
      </c>
      <c r="H14" s="140">
        <v>8326</v>
      </c>
      <c r="I14" s="115">
        <v>-365</v>
      </c>
      <c r="J14" s="116">
        <v>-4.3838577948594759</v>
      </c>
      <c r="K14"/>
      <c r="L14"/>
      <c r="M14"/>
      <c r="N14"/>
      <c r="O14"/>
      <c r="P14"/>
    </row>
    <row r="15" spans="1:16" s="110" customFormat="1" ht="14.45" customHeight="1" x14ac:dyDescent="0.2">
      <c r="A15" s="118" t="s">
        <v>105</v>
      </c>
      <c r="B15" s="121" t="s">
        <v>108</v>
      </c>
      <c r="C15" s="113">
        <v>13.907383855764195</v>
      </c>
      <c r="D15" s="115">
        <v>1859</v>
      </c>
      <c r="E15" s="114">
        <v>1880</v>
      </c>
      <c r="F15" s="114">
        <v>1960</v>
      </c>
      <c r="G15" s="114">
        <v>2031</v>
      </c>
      <c r="H15" s="140">
        <v>1896</v>
      </c>
      <c r="I15" s="115">
        <v>-37</v>
      </c>
      <c r="J15" s="116">
        <v>-1.9514767932489452</v>
      </c>
      <c r="K15"/>
      <c r="L15"/>
      <c r="M15"/>
      <c r="N15"/>
      <c r="O15"/>
      <c r="P15"/>
    </row>
    <row r="16" spans="1:16" s="110" customFormat="1" ht="14.45" customHeight="1" x14ac:dyDescent="0.2">
      <c r="A16" s="118"/>
      <c r="B16" s="121" t="s">
        <v>109</v>
      </c>
      <c r="C16" s="113">
        <v>45.687139971571781</v>
      </c>
      <c r="D16" s="115">
        <v>6107</v>
      </c>
      <c r="E16" s="114">
        <v>6396</v>
      </c>
      <c r="F16" s="114">
        <v>6431</v>
      </c>
      <c r="G16" s="114">
        <v>6451</v>
      </c>
      <c r="H16" s="140">
        <v>6415</v>
      </c>
      <c r="I16" s="115">
        <v>-308</v>
      </c>
      <c r="J16" s="116">
        <v>-4.8012470771628992</v>
      </c>
      <c r="K16"/>
      <c r="L16"/>
      <c r="M16"/>
      <c r="N16"/>
      <c r="O16"/>
      <c r="P16"/>
    </row>
    <row r="17" spans="1:16" s="110" customFormat="1" ht="14.45" customHeight="1" x14ac:dyDescent="0.2">
      <c r="A17" s="118"/>
      <c r="B17" s="121" t="s">
        <v>110</v>
      </c>
      <c r="C17" s="113">
        <v>20.415949726939477</v>
      </c>
      <c r="D17" s="115">
        <v>2729</v>
      </c>
      <c r="E17" s="114">
        <v>2762</v>
      </c>
      <c r="F17" s="114">
        <v>2805</v>
      </c>
      <c r="G17" s="114">
        <v>2846</v>
      </c>
      <c r="H17" s="140">
        <v>2809</v>
      </c>
      <c r="I17" s="115">
        <v>-80</v>
      </c>
      <c r="J17" s="116">
        <v>-2.8479886080455676</v>
      </c>
      <c r="K17"/>
      <c r="L17"/>
      <c r="M17"/>
      <c r="N17"/>
      <c r="O17"/>
      <c r="P17"/>
    </row>
    <row r="18" spans="1:16" s="110" customFormat="1" ht="14.45" customHeight="1" x14ac:dyDescent="0.2">
      <c r="A18" s="120"/>
      <c r="B18" s="121" t="s">
        <v>111</v>
      </c>
      <c r="C18" s="113">
        <v>19.982045335527793</v>
      </c>
      <c r="D18" s="115">
        <v>2671</v>
      </c>
      <c r="E18" s="114">
        <v>2696</v>
      </c>
      <c r="F18" s="114">
        <v>2692</v>
      </c>
      <c r="G18" s="114">
        <v>2687</v>
      </c>
      <c r="H18" s="140">
        <v>2632</v>
      </c>
      <c r="I18" s="115">
        <v>39</v>
      </c>
      <c r="J18" s="116">
        <v>1.4817629179331306</v>
      </c>
      <c r="K18"/>
      <c r="L18"/>
      <c r="M18"/>
      <c r="N18"/>
      <c r="O18"/>
      <c r="P18"/>
    </row>
    <row r="19" spans="1:16" s="110" customFormat="1" ht="14.45" customHeight="1" x14ac:dyDescent="0.2">
      <c r="A19" s="120"/>
      <c r="B19" s="121" t="s">
        <v>112</v>
      </c>
      <c r="C19" s="113">
        <v>1.6757686840727164</v>
      </c>
      <c r="D19" s="115">
        <v>224</v>
      </c>
      <c r="E19" s="114">
        <v>236</v>
      </c>
      <c r="F19" s="114">
        <v>266</v>
      </c>
      <c r="G19" s="114">
        <v>254</v>
      </c>
      <c r="H19" s="140">
        <v>257</v>
      </c>
      <c r="I19" s="115">
        <v>-33</v>
      </c>
      <c r="J19" s="116">
        <v>-12.840466926070039</v>
      </c>
      <c r="K19"/>
      <c r="L19"/>
      <c r="M19"/>
      <c r="N19"/>
      <c r="O19"/>
      <c r="P19"/>
    </row>
    <row r="20" spans="1:16" s="110" customFormat="1" ht="14.45" customHeight="1" x14ac:dyDescent="0.2">
      <c r="A20" s="120" t="s">
        <v>113</v>
      </c>
      <c r="B20" s="119" t="s">
        <v>116</v>
      </c>
      <c r="C20" s="113">
        <v>91.8007032243585</v>
      </c>
      <c r="D20" s="115">
        <v>12271</v>
      </c>
      <c r="E20" s="114">
        <v>12602</v>
      </c>
      <c r="F20" s="114">
        <v>12766</v>
      </c>
      <c r="G20" s="114">
        <v>12910</v>
      </c>
      <c r="H20" s="140">
        <v>12680</v>
      </c>
      <c r="I20" s="115">
        <v>-409</v>
      </c>
      <c r="J20" s="116">
        <v>-3.225552050473186</v>
      </c>
      <c r="K20"/>
      <c r="L20"/>
      <c r="M20"/>
      <c r="N20"/>
      <c r="O20"/>
      <c r="P20"/>
    </row>
    <row r="21" spans="1:16" s="110" customFormat="1" ht="14.45" customHeight="1" x14ac:dyDescent="0.2">
      <c r="A21" s="123"/>
      <c r="B21" s="124" t="s">
        <v>117</v>
      </c>
      <c r="C21" s="125">
        <v>8.0646367920999484</v>
      </c>
      <c r="D21" s="143">
        <v>1078</v>
      </c>
      <c r="E21" s="144">
        <v>1113</v>
      </c>
      <c r="F21" s="144">
        <v>1105</v>
      </c>
      <c r="G21" s="144">
        <v>1089</v>
      </c>
      <c r="H21" s="145">
        <v>1054</v>
      </c>
      <c r="I21" s="143">
        <v>24</v>
      </c>
      <c r="J21" s="146">
        <v>2.2770398481973433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14278</v>
      </c>
      <c r="E56" s="114">
        <v>14634</v>
      </c>
      <c r="F56" s="114">
        <v>14778</v>
      </c>
      <c r="G56" s="114">
        <v>14861</v>
      </c>
      <c r="H56" s="140">
        <v>14554</v>
      </c>
      <c r="I56" s="115">
        <v>-276</v>
      </c>
      <c r="J56" s="116">
        <v>-1.8963858732994365</v>
      </c>
      <c r="K56"/>
      <c r="L56"/>
      <c r="M56"/>
      <c r="N56"/>
      <c r="O56"/>
      <c r="P56"/>
    </row>
    <row r="57" spans="1:16" s="110" customFormat="1" ht="14.45" customHeight="1" x14ac:dyDescent="0.2">
      <c r="A57" s="120" t="s">
        <v>105</v>
      </c>
      <c r="B57" s="119" t="s">
        <v>106</v>
      </c>
      <c r="C57" s="113">
        <v>41.714525843955734</v>
      </c>
      <c r="D57" s="115">
        <v>5956</v>
      </c>
      <c r="E57" s="114">
        <v>6032</v>
      </c>
      <c r="F57" s="114">
        <v>6083</v>
      </c>
      <c r="G57" s="114">
        <v>6084</v>
      </c>
      <c r="H57" s="140">
        <v>5934</v>
      </c>
      <c r="I57" s="115">
        <v>22</v>
      </c>
      <c r="J57" s="116">
        <v>0.3707448601280755</v>
      </c>
    </row>
    <row r="58" spans="1:16" s="110" customFormat="1" ht="14.45" customHeight="1" x14ac:dyDescent="0.2">
      <c r="A58" s="120"/>
      <c r="B58" s="119" t="s">
        <v>107</v>
      </c>
      <c r="C58" s="113">
        <v>58.285474156044266</v>
      </c>
      <c r="D58" s="115">
        <v>8322</v>
      </c>
      <c r="E58" s="114">
        <v>8602</v>
      </c>
      <c r="F58" s="114">
        <v>8695</v>
      </c>
      <c r="G58" s="114">
        <v>8777</v>
      </c>
      <c r="H58" s="140">
        <v>8620</v>
      </c>
      <c r="I58" s="115">
        <v>-298</v>
      </c>
      <c r="J58" s="116">
        <v>-3.45707656612529</v>
      </c>
    </row>
    <row r="59" spans="1:16" s="110" customFormat="1" ht="14.45" customHeight="1" x14ac:dyDescent="0.2">
      <c r="A59" s="118" t="s">
        <v>105</v>
      </c>
      <c r="B59" s="121" t="s">
        <v>108</v>
      </c>
      <c r="C59" s="113">
        <v>13.776439277209693</v>
      </c>
      <c r="D59" s="115">
        <v>1967</v>
      </c>
      <c r="E59" s="114">
        <v>1998</v>
      </c>
      <c r="F59" s="114">
        <v>2079</v>
      </c>
      <c r="G59" s="114">
        <v>2125</v>
      </c>
      <c r="H59" s="140">
        <v>1981</v>
      </c>
      <c r="I59" s="115">
        <v>-14</v>
      </c>
      <c r="J59" s="116">
        <v>-0.70671378091872794</v>
      </c>
    </row>
    <row r="60" spans="1:16" s="110" customFormat="1" ht="14.45" customHeight="1" x14ac:dyDescent="0.2">
      <c r="A60" s="118"/>
      <c r="B60" s="121" t="s">
        <v>109</v>
      </c>
      <c r="C60" s="113">
        <v>46.540131671102394</v>
      </c>
      <c r="D60" s="115">
        <v>6645</v>
      </c>
      <c r="E60" s="114">
        <v>6902</v>
      </c>
      <c r="F60" s="114">
        <v>6932</v>
      </c>
      <c r="G60" s="114">
        <v>6990</v>
      </c>
      <c r="H60" s="140">
        <v>6920</v>
      </c>
      <c r="I60" s="115">
        <v>-275</v>
      </c>
      <c r="J60" s="116">
        <v>-3.9739884393063583</v>
      </c>
    </row>
    <row r="61" spans="1:16" s="110" customFormat="1" ht="14.45" customHeight="1" x14ac:dyDescent="0.2">
      <c r="A61" s="118"/>
      <c r="B61" s="121" t="s">
        <v>110</v>
      </c>
      <c r="C61" s="113">
        <v>20.065835551197647</v>
      </c>
      <c r="D61" s="115">
        <v>2865</v>
      </c>
      <c r="E61" s="114">
        <v>2901</v>
      </c>
      <c r="F61" s="114">
        <v>2931</v>
      </c>
      <c r="G61" s="114">
        <v>2946</v>
      </c>
      <c r="H61" s="140">
        <v>2919</v>
      </c>
      <c r="I61" s="115">
        <v>-54</v>
      </c>
      <c r="J61" s="116">
        <v>-1.8499486125385407</v>
      </c>
    </row>
    <row r="62" spans="1:16" s="110" customFormat="1" ht="14.45" customHeight="1" x14ac:dyDescent="0.2">
      <c r="A62" s="120"/>
      <c r="B62" s="121" t="s">
        <v>111</v>
      </c>
      <c r="C62" s="113">
        <v>19.610589718447962</v>
      </c>
      <c r="D62" s="115">
        <v>2800</v>
      </c>
      <c r="E62" s="114">
        <v>2833</v>
      </c>
      <c r="F62" s="114">
        <v>2836</v>
      </c>
      <c r="G62" s="114">
        <v>2800</v>
      </c>
      <c r="H62" s="140">
        <v>2734</v>
      </c>
      <c r="I62" s="115">
        <v>66</v>
      </c>
      <c r="J62" s="116">
        <v>2.4140453547915142</v>
      </c>
    </row>
    <row r="63" spans="1:16" s="110" customFormat="1" ht="14.45" customHeight="1" x14ac:dyDescent="0.2">
      <c r="A63" s="120"/>
      <c r="B63" s="121" t="s">
        <v>112</v>
      </c>
      <c r="C63" s="113">
        <v>1.5268244852220199</v>
      </c>
      <c r="D63" s="115">
        <v>218</v>
      </c>
      <c r="E63" s="114">
        <v>243</v>
      </c>
      <c r="F63" s="114">
        <v>291</v>
      </c>
      <c r="G63" s="114">
        <v>271</v>
      </c>
      <c r="H63" s="140">
        <v>268</v>
      </c>
      <c r="I63" s="115">
        <v>-50</v>
      </c>
      <c r="J63" s="116">
        <v>-18.656716417910449</v>
      </c>
    </row>
    <row r="64" spans="1:16" s="110" customFormat="1" ht="14.45" customHeight="1" x14ac:dyDescent="0.2">
      <c r="A64" s="120" t="s">
        <v>113</v>
      </c>
      <c r="B64" s="119" t="s">
        <v>116</v>
      </c>
      <c r="C64" s="113">
        <v>90.362795909791288</v>
      </c>
      <c r="D64" s="115">
        <v>12902</v>
      </c>
      <c r="E64" s="114">
        <v>13233</v>
      </c>
      <c r="F64" s="114">
        <v>13361</v>
      </c>
      <c r="G64" s="114">
        <v>13468</v>
      </c>
      <c r="H64" s="140">
        <v>13229</v>
      </c>
      <c r="I64" s="115">
        <v>-327</v>
      </c>
      <c r="J64" s="116">
        <v>-2.4718421649406608</v>
      </c>
    </row>
    <row r="65" spans="1:10" s="110" customFormat="1" ht="14.45" customHeight="1" x14ac:dyDescent="0.2">
      <c r="A65" s="123"/>
      <c r="B65" s="124" t="s">
        <v>117</v>
      </c>
      <c r="C65" s="125">
        <v>9.4831208852780495</v>
      </c>
      <c r="D65" s="143">
        <v>1354</v>
      </c>
      <c r="E65" s="144">
        <v>1380</v>
      </c>
      <c r="F65" s="144">
        <v>1400</v>
      </c>
      <c r="G65" s="144">
        <v>1373</v>
      </c>
      <c r="H65" s="145">
        <v>1303</v>
      </c>
      <c r="I65" s="143">
        <v>51</v>
      </c>
      <c r="J65" s="146">
        <v>3.9140445126630854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13367</v>
      </c>
      <c r="G11" s="114">
        <v>13734</v>
      </c>
      <c r="H11" s="114">
        <v>13888</v>
      </c>
      <c r="I11" s="114">
        <v>14015</v>
      </c>
      <c r="J11" s="140">
        <v>13752</v>
      </c>
      <c r="K11" s="114">
        <v>-385</v>
      </c>
      <c r="L11" s="116">
        <v>-2.7995927865037813</v>
      </c>
    </row>
    <row r="12" spans="1:17" s="110" customFormat="1" ht="24" customHeight="1" x14ac:dyDescent="0.2">
      <c r="A12" s="604" t="s">
        <v>185</v>
      </c>
      <c r="B12" s="605"/>
      <c r="C12" s="605"/>
      <c r="D12" s="606"/>
      <c r="E12" s="113">
        <v>40.442881723647787</v>
      </c>
      <c r="F12" s="115">
        <v>5406</v>
      </c>
      <c r="G12" s="114">
        <v>5486</v>
      </c>
      <c r="H12" s="114">
        <v>5523</v>
      </c>
      <c r="I12" s="114">
        <v>5544</v>
      </c>
      <c r="J12" s="140">
        <v>5426</v>
      </c>
      <c r="K12" s="114">
        <v>-20</v>
      </c>
      <c r="L12" s="116">
        <v>-0.36859565057132326</v>
      </c>
    </row>
    <row r="13" spans="1:17" s="110" customFormat="1" ht="15" customHeight="1" x14ac:dyDescent="0.2">
      <c r="A13" s="120"/>
      <c r="B13" s="612" t="s">
        <v>107</v>
      </c>
      <c r="C13" s="612"/>
      <c r="E13" s="113">
        <v>59.557118276352213</v>
      </c>
      <c r="F13" s="115">
        <v>7961</v>
      </c>
      <c r="G13" s="114">
        <v>8248</v>
      </c>
      <c r="H13" s="114">
        <v>8365</v>
      </c>
      <c r="I13" s="114">
        <v>8471</v>
      </c>
      <c r="J13" s="140">
        <v>8326</v>
      </c>
      <c r="K13" s="114">
        <v>-365</v>
      </c>
      <c r="L13" s="116">
        <v>-4.3838577948594759</v>
      </c>
    </row>
    <row r="14" spans="1:17" s="110" customFormat="1" ht="22.5" customHeight="1" x14ac:dyDescent="0.2">
      <c r="A14" s="604" t="s">
        <v>186</v>
      </c>
      <c r="B14" s="605"/>
      <c r="C14" s="605"/>
      <c r="D14" s="606"/>
      <c r="E14" s="113">
        <v>13.907383855764195</v>
      </c>
      <c r="F14" s="115">
        <v>1859</v>
      </c>
      <c r="G14" s="114">
        <v>1880</v>
      </c>
      <c r="H14" s="114">
        <v>1960</v>
      </c>
      <c r="I14" s="114">
        <v>2031</v>
      </c>
      <c r="J14" s="140">
        <v>1896</v>
      </c>
      <c r="K14" s="114">
        <v>-37</v>
      </c>
      <c r="L14" s="116">
        <v>-1.9514767932489452</v>
      </c>
    </row>
    <row r="15" spans="1:17" s="110" customFormat="1" ht="15" customHeight="1" x14ac:dyDescent="0.2">
      <c r="A15" s="120"/>
      <c r="B15" s="119"/>
      <c r="C15" s="258" t="s">
        <v>106</v>
      </c>
      <c r="E15" s="113">
        <v>47.713824636901563</v>
      </c>
      <c r="F15" s="115">
        <v>887</v>
      </c>
      <c r="G15" s="114">
        <v>848</v>
      </c>
      <c r="H15" s="114">
        <v>883</v>
      </c>
      <c r="I15" s="114">
        <v>918</v>
      </c>
      <c r="J15" s="140">
        <v>863</v>
      </c>
      <c r="K15" s="114">
        <v>24</v>
      </c>
      <c r="L15" s="116">
        <v>2.7809965237543453</v>
      </c>
    </row>
    <row r="16" spans="1:17" s="110" customFormat="1" ht="15" customHeight="1" x14ac:dyDescent="0.2">
      <c r="A16" s="120"/>
      <c r="B16" s="119"/>
      <c r="C16" s="258" t="s">
        <v>107</v>
      </c>
      <c r="E16" s="113">
        <v>52.286175363098437</v>
      </c>
      <c r="F16" s="115">
        <v>972</v>
      </c>
      <c r="G16" s="114">
        <v>1032</v>
      </c>
      <c r="H16" s="114">
        <v>1077</v>
      </c>
      <c r="I16" s="114">
        <v>1113</v>
      </c>
      <c r="J16" s="140">
        <v>1033</v>
      </c>
      <c r="K16" s="114">
        <v>-61</v>
      </c>
      <c r="L16" s="116">
        <v>-5.9051306873184899</v>
      </c>
    </row>
    <row r="17" spans="1:12" s="110" customFormat="1" ht="15" customHeight="1" x14ac:dyDescent="0.2">
      <c r="A17" s="120"/>
      <c r="B17" s="121" t="s">
        <v>109</v>
      </c>
      <c r="C17" s="258"/>
      <c r="E17" s="113">
        <v>45.687139971571781</v>
      </c>
      <c r="F17" s="115">
        <v>6107</v>
      </c>
      <c r="G17" s="114">
        <v>6396</v>
      </c>
      <c r="H17" s="114">
        <v>6431</v>
      </c>
      <c r="I17" s="114">
        <v>6451</v>
      </c>
      <c r="J17" s="140">
        <v>6415</v>
      </c>
      <c r="K17" s="114">
        <v>-308</v>
      </c>
      <c r="L17" s="116">
        <v>-4.8012470771628992</v>
      </c>
    </row>
    <row r="18" spans="1:12" s="110" customFormat="1" ht="15" customHeight="1" x14ac:dyDescent="0.2">
      <c r="A18" s="120"/>
      <c r="B18" s="119"/>
      <c r="C18" s="258" t="s">
        <v>106</v>
      </c>
      <c r="E18" s="113">
        <v>35.336499099394139</v>
      </c>
      <c r="F18" s="115">
        <v>2158</v>
      </c>
      <c r="G18" s="114">
        <v>2242</v>
      </c>
      <c r="H18" s="114">
        <v>2224</v>
      </c>
      <c r="I18" s="114">
        <v>2206</v>
      </c>
      <c r="J18" s="140">
        <v>2178</v>
      </c>
      <c r="K18" s="114">
        <v>-20</v>
      </c>
      <c r="L18" s="116">
        <v>-0.91827364554637281</v>
      </c>
    </row>
    <row r="19" spans="1:12" s="110" customFormat="1" ht="15" customHeight="1" x14ac:dyDescent="0.2">
      <c r="A19" s="120"/>
      <c r="B19" s="119"/>
      <c r="C19" s="258" t="s">
        <v>107</v>
      </c>
      <c r="E19" s="113">
        <v>64.663500900605868</v>
      </c>
      <c r="F19" s="115">
        <v>3949</v>
      </c>
      <c r="G19" s="114">
        <v>4154</v>
      </c>
      <c r="H19" s="114">
        <v>4207</v>
      </c>
      <c r="I19" s="114">
        <v>4245</v>
      </c>
      <c r="J19" s="140">
        <v>4237</v>
      </c>
      <c r="K19" s="114">
        <v>-288</v>
      </c>
      <c r="L19" s="116">
        <v>-6.7972622138305407</v>
      </c>
    </row>
    <row r="20" spans="1:12" s="110" customFormat="1" ht="15" customHeight="1" x14ac:dyDescent="0.2">
      <c r="A20" s="120"/>
      <c r="B20" s="121" t="s">
        <v>110</v>
      </c>
      <c r="C20" s="258"/>
      <c r="E20" s="113">
        <v>20.415949726939477</v>
      </c>
      <c r="F20" s="115">
        <v>2729</v>
      </c>
      <c r="G20" s="114">
        <v>2762</v>
      </c>
      <c r="H20" s="114">
        <v>2805</v>
      </c>
      <c r="I20" s="114">
        <v>2846</v>
      </c>
      <c r="J20" s="140">
        <v>2809</v>
      </c>
      <c r="K20" s="114">
        <v>-80</v>
      </c>
      <c r="L20" s="116">
        <v>-2.8479886080455676</v>
      </c>
    </row>
    <row r="21" spans="1:12" s="110" customFormat="1" ht="15" customHeight="1" x14ac:dyDescent="0.2">
      <c r="A21" s="120"/>
      <c r="B21" s="119"/>
      <c r="C21" s="258" t="s">
        <v>106</v>
      </c>
      <c r="E21" s="113">
        <v>33.235617442286554</v>
      </c>
      <c r="F21" s="115">
        <v>907</v>
      </c>
      <c r="G21" s="114">
        <v>933</v>
      </c>
      <c r="H21" s="114">
        <v>935</v>
      </c>
      <c r="I21" s="114">
        <v>937</v>
      </c>
      <c r="J21" s="140">
        <v>925</v>
      </c>
      <c r="K21" s="114">
        <v>-18</v>
      </c>
      <c r="L21" s="116">
        <v>-1.9459459459459461</v>
      </c>
    </row>
    <row r="22" spans="1:12" s="110" customFormat="1" ht="15" customHeight="1" x14ac:dyDescent="0.2">
      <c r="A22" s="120"/>
      <c r="B22" s="119"/>
      <c r="C22" s="258" t="s">
        <v>107</v>
      </c>
      <c r="E22" s="113">
        <v>66.764382557713446</v>
      </c>
      <c r="F22" s="115">
        <v>1822</v>
      </c>
      <c r="G22" s="114">
        <v>1829</v>
      </c>
      <c r="H22" s="114">
        <v>1870</v>
      </c>
      <c r="I22" s="114">
        <v>1909</v>
      </c>
      <c r="J22" s="140">
        <v>1884</v>
      </c>
      <c r="K22" s="114">
        <v>-62</v>
      </c>
      <c r="L22" s="116">
        <v>-3.2908704883227178</v>
      </c>
    </row>
    <row r="23" spans="1:12" s="110" customFormat="1" ht="15" customHeight="1" x14ac:dyDescent="0.2">
      <c r="A23" s="120"/>
      <c r="B23" s="121" t="s">
        <v>111</v>
      </c>
      <c r="C23" s="258"/>
      <c r="E23" s="113">
        <v>19.982045335527793</v>
      </c>
      <c r="F23" s="115">
        <v>2671</v>
      </c>
      <c r="G23" s="114">
        <v>2696</v>
      </c>
      <c r="H23" s="114">
        <v>2692</v>
      </c>
      <c r="I23" s="114">
        <v>2687</v>
      </c>
      <c r="J23" s="140">
        <v>2632</v>
      </c>
      <c r="K23" s="114">
        <v>39</v>
      </c>
      <c r="L23" s="116">
        <v>1.4817629179331306</v>
      </c>
    </row>
    <row r="24" spans="1:12" s="110" customFormat="1" ht="15" customHeight="1" x14ac:dyDescent="0.2">
      <c r="A24" s="120"/>
      <c r="B24" s="119"/>
      <c r="C24" s="258" t="s">
        <v>106</v>
      </c>
      <c r="E24" s="113">
        <v>54.399101460127291</v>
      </c>
      <c r="F24" s="115">
        <v>1453</v>
      </c>
      <c r="G24" s="114">
        <v>1463</v>
      </c>
      <c r="H24" s="114">
        <v>1481</v>
      </c>
      <c r="I24" s="114">
        <v>1483</v>
      </c>
      <c r="J24" s="140">
        <v>1460</v>
      </c>
      <c r="K24" s="114">
        <v>-7</v>
      </c>
      <c r="L24" s="116">
        <v>-0.47945205479452052</v>
      </c>
    </row>
    <row r="25" spans="1:12" s="110" customFormat="1" ht="15" customHeight="1" x14ac:dyDescent="0.2">
      <c r="A25" s="120"/>
      <c r="B25" s="119"/>
      <c r="C25" s="258" t="s">
        <v>107</v>
      </c>
      <c r="E25" s="113">
        <v>45.600898539872709</v>
      </c>
      <c r="F25" s="115">
        <v>1218</v>
      </c>
      <c r="G25" s="114">
        <v>1233</v>
      </c>
      <c r="H25" s="114">
        <v>1211</v>
      </c>
      <c r="I25" s="114">
        <v>1204</v>
      </c>
      <c r="J25" s="140">
        <v>1172</v>
      </c>
      <c r="K25" s="114">
        <v>46</v>
      </c>
      <c r="L25" s="116">
        <v>3.9249146757679183</v>
      </c>
    </row>
    <row r="26" spans="1:12" s="110" customFormat="1" ht="15" customHeight="1" x14ac:dyDescent="0.2">
      <c r="A26" s="120"/>
      <c r="C26" s="121" t="s">
        <v>187</v>
      </c>
      <c r="D26" s="110" t="s">
        <v>188</v>
      </c>
      <c r="E26" s="113">
        <v>1.6757686840727164</v>
      </c>
      <c r="F26" s="115">
        <v>224</v>
      </c>
      <c r="G26" s="114">
        <v>236</v>
      </c>
      <c r="H26" s="114">
        <v>266</v>
      </c>
      <c r="I26" s="114">
        <v>254</v>
      </c>
      <c r="J26" s="140">
        <v>257</v>
      </c>
      <c r="K26" s="114">
        <v>-33</v>
      </c>
      <c r="L26" s="116">
        <v>-12.840466926070039</v>
      </c>
    </row>
    <row r="27" spans="1:12" s="110" customFormat="1" ht="15" customHeight="1" x14ac:dyDescent="0.2">
      <c r="A27" s="120"/>
      <c r="B27" s="119"/>
      <c r="D27" s="259" t="s">
        <v>106</v>
      </c>
      <c r="E27" s="113">
        <v>45.535714285714285</v>
      </c>
      <c r="F27" s="115">
        <v>102</v>
      </c>
      <c r="G27" s="114">
        <v>105</v>
      </c>
      <c r="H27" s="114">
        <v>125</v>
      </c>
      <c r="I27" s="114">
        <v>119</v>
      </c>
      <c r="J27" s="140">
        <v>131</v>
      </c>
      <c r="K27" s="114">
        <v>-29</v>
      </c>
      <c r="L27" s="116">
        <v>-22.137404580152673</v>
      </c>
    </row>
    <row r="28" spans="1:12" s="110" customFormat="1" ht="15" customHeight="1" x14ac:dyDescent="0.2">
      <c r="A28" s="120"/>
      <c r="B28" s="119"/>
      <c r="D28" s="259" t="s">
        <v>107</v>
      </c>
      <c r="E28" s="113">
        <v>54.464285714285715</v>
      </c>
      <c r="F28" s="115">
        <v>122</v>
      </c>
      <c r="G28" s="114">
        <v>131</v>
      </c>
      <c r="H28" s="114">
        <v>141</v>
      </c>
      <c r="I28" s="114">
        <v>135</v>
      </c>
      <c r="J28" s="140">
        <v>126</v>
      </c>
      <c r="K28" s="114">
        <v>-4</v>
      </c>
      <c r="L28" s="116">
        <v>-3.1746031746031744</v>
      </c>
    </row>
    <row r="29" spans="1:12" s="110" customFormat="1" ht="24" customHeight="1" x14ac:dyDescent="0.2">
      <c r="A29" s="604" t="s">
        <v>189</v>
      </c>
      <c r="B29" s="605"/>
      <c r="C29" s="605"/>
      <c r="D29" s="606"/>
      <c r="E29" s="113">
        <v>91.8007032243585</v>
      </c>
      <c r="F29" s="115">
        <v>12271</v>
      </c>
      <c r="G29" s="114">
        <v>12602</v>
      </c>
      <c r="H29" s="114">
        <v>12766</v>
      </c>
      <c r="I29" s="114">
        <v>12910</v>
      </c>
      <c r="J29" s="140">
        <v>12680</v>
      </c>
      <c r="K29" s="114">
        <v>-409</v>
      </c>
      <c r="L29" s="116">
        <v>-3.225552050473186</v>
      </c>
    </row>
    <row r="30" spans="1:12" s="110" customFormat="1" ht="15" customHeight="1" x14ac:dyDescent="0.2">
      <c r="A30" s="120"/>
      <c r="B30" s="119"/>
      <c r="C30" s="258" t="s">
        <v>106</v>
      </c>
      <c r="E30" s="113">
        <v>40.420503626436314</v>
      </c>
      <c r="F30" s="115">
        <v>4960</v>
      </c>
      <c r="G30" s="114">
        <v>5017</v>
      </c>
      <c r="H30" s="114">
        <v>5054</v>
      </c>
      <c r="I30" s="114">
        <v>5076</v>
      </c>
      <c r="J30" s="140">
        <v>4998</v>
      </c>
      <c r="K30" s="114">
        <v>-38</v>
      </c>
      <c r="L30" s="116">
        <v>-0.76030412164865946</v>
      </c>
    </row>
    <row r="31" spans="1:12" s="110" customFormat="1" ht="15" customHeight="1" x14ac:dyDescent="0.2">
      <c r="A31" s="120"/>
      <c r="B31" s="119"/>
      <c r="C31" s="258" t="s">
        <v>107</v>
      </c>
      <c r="E31" s="113">
        <v>59.579496373563686</v>
      </c>
      <c r="F31" s="115">
        <v>7311</v>
      </c>
      <c r="G31" s="114">
        <v>7585</v>
      </c>
      <c r="H31" s="114">
        <v>7712</v>
      </c>
      <c r="I31" s="114">
        <v>7834</v>
      </c>
      <c r="J31" s="140">
        <v>7682</v>
      </c>
      <c r="K31" s="114">
        <v>-371</v>
      </c>
      <c r="L31" s="116">
        <v>-4.8294714917990103</v>
      </c>
    </row>
    <row r="32" spans="1:12" s="110" customFormat="1" ht="15" customHeight="1" x14ac:dyDescent="0.2">
      <c r="A32" s="120"/>
      <c r="B32" s="119" t="s">
        <v>117</v>
      </c>
      <c r="C32" s="258"/>
      <c r="E32" s="113">
        <v>8.0646367920999484</v>
      </c>
      <c r="F32" s="114">
        <v>1078</v>
      </c>
      <c r="G32" s="114">
        <v>1113</v>
      </c>
      <c r="H32" s="114">
        <v>1105</v>
      </c>
      <c r="I32" s="114">
        <v>1089</v>
      </c>
      <c r="J32" s="140">
        <v>1054</v>
      </c>
      <c r="K32" s="114">
        <v>24</v>
      </c>
      <c r="L32" s="116">
        <v>2.2770398481973433</v>
      </c>
    </row>
    <row r="33" spans="1:12" s="110" customFormat="1" ht="15" customHeight="1" x14ac:dyDescent="0.2">
      <c r="A33" s="120"/>
      <c r="B33" s="119"/>
      <c r="C33" s="258" t="s">
        <v>106</v>
      </c>
      <c r="E33" s="113">
        <v>41.094619666048239</v>
      </c>
      <c r="F33" s="114">
        <v>443</v>
      </c>
      <c r="G33" s="114">
        <v>465</v>
      </c>
      <c r="H33" s="114">
        <v>465</v>
      </c>
      <c r="I33" s="114">
        <v>464</v>
      </c>
      <c r="J33" s="140">
        <v>424</v>
      </c>
      <c r="K33" s="114">
        <v>19</v>
      </c>
      <c r="L33" s="116">
        <v>4.4811320754716979</v>
      </c>
    </row>
    <row r="34" spans="1:12" s="110" customFormat="1" ht="15" customHeight="1" x14ac:dyDescent="0.2">
      <c r="A34" s="120"/>
      <c r="B34" s="119"/>
      <c r="C34" s="258" t="s">
        <v>107</v>
      </c>
      <c r="E34" s="113">
        <v>58.905380333951761</v>
      </c>
      <c r="F34" s="114">
        <v>635</v>
      </c>
      <c r="G34" s="114">
        <v>648</v>
      </c>
      <c r="H34" s="114">
        <v>640</v>
      </c>
      <c r="I34" s="114">
        <v>625</v>
      </c>
      <c r="J34" s="140">
        <v>630</v>
      </c>
      <c r="K34" s="114">
        <v>5</v>
      </c>
      <c r="L34" s="116">
        <v>0.79365079365079361</v>
      </c>
    </row>
    <row r="35" spans="1:12" s="110" customFormat="1" ht="24" customHeight="1" x14ac:dyDescent="0.2">
      <c r="A35" s="604" t="s">
        <v>192</v>
      </c>
      <c r="B35" s="605"/>
      <c r="C35" s="605"/>
      <c r="D35" s="606"/>
      <c r="E35" s="113">
        <v>17.318770105483654</v>
      </c>
      <c r="F35" s="114">
        <v>2315</v>
      </c>
      <c r="G35" s="114">
        <v>2399</v>
      </c>
      <c r="H35" s="114">
        <v>2490</v>
      </c>
      <c r="I35" s="114">
        <v>2582</v>
      </c>
      <c r="J35" s="114">
        <v>2415</v>
      </c>
      <c r="K35" s="318">
        <v>-100</v>
      </c>
      <c r="L35" s="319">
        <v>-4.1407867494824018</v>
      </c>
    </row>
    <row r="36" spans="1:12" s="110" customFormat="1" ht="15" customHeight="1" x14ac:dyDescent="0.2">
      <c r="A36" s="120"/>
      <c r="B36" s="119"/>
      <c r="C36" s="258" t="s">
        <v>106</v>
      </c>
      <c r="E36" s="113">
        <v>38.401727861771057</v>
      </c>
      <c r="F36" s="114">
        <v>889</v>
      </c>
      <c r="G36" s="114">
        <v>891</v>
      </c>
      <c r="H36" s="114">
        <v>921</v>
      </c>
      <c r="I36" s="114">
        <v>962</v>
      </c>
      <c r="J36" s="114">
        <v>888</v>
      </c>
      <c r="K36" s="318">
        <v>1</v>
      </c>
      <c r="L36" s="116">
        <v>0.11261261261261261</v>
      </c>
    </row>
    <row r="37" spans="1:12" s="110" customFormat="1" ht="15" customHeight="1" x14ac:dyDescent="0.2">
      <c r="A37" s="120"/>
      <c r="B37" s="119"/>
      <c r="C37" s="258" t="s">
        <v>107</v>
      </c>
      <c r="E37" s="113">
        <v>61.598272138228943</v>
      </c>
      <c r="F37" s="114">
        <v>1426</v>
      </c>
      <c r="G37" s="114">
        <v>1508</v>
      </c>
      <c r="H37" s="114">
        <v>1569</v>
      </c>
      <c r="I37" s="114">
        <v>1620</v>
      </c>
      <c r="J37" s="140">
        <v>1527</v>
      </c>
      <c r="K37" s="114">
        <v>-101</v>
      </c>
      <c r="L37" s="116">
        <v>-6.6142763588736084</v>
      </c>
    </row>
    <row r="38" spans="1:12" s="110" customFormat="1" ht="15" customHeight="1" x14ac:dyDescent="0.2">
      <c r="A38" s="120"/>
      <c r="B38" s="119" t="s">
        <v>328</v>
      </c>
      <c r="C38" s="258"/>
      <c r="E38" s="113">
        <v>63.379965586893093</v>
      </c>
      <c r="F38" s="114">
        <v>8472</v>
      </c>
      <c r="G38" s="114">
        <v>8708</v>
      </c>
      <c r="H38" s="114">
        <v>8760</v>
      </c>
      <c r="I38" s="114">
        <v>8773</v>
      </c>
      <c r="J38" s="140">
        <v>8653</v>
      </c>
      <c r="K38" s="114">
        <v>-181</v>
      </c>
      <c r="L38" s="116">
        <v>-2.0917600832081358</v>
      </c>
    </row>
    <row r="39" spans="1:12" s="110" customFormat="1" ht="15" customHeight="1" x14ac:dyDescent="0.2">
      <c r="A39" s="120"/>
      <c r="B39" s="119"/>
      <c r="C39" s="258" t="s">
        <v>106</v>
      </c>
      <c r="E39" s="113">
        <v>41.489612842304062</v>
      </c>
      <c r="F39" s="115">
        <v>3515</v>
      </c>
      <c r="G39" s="114">
        <v>3576</v>
      </c>
      <c r="H39" s="114">
        <v>3589</v>
      </c>
      <c r="I39" s="114">
        <v>3561</v>
      </c>
      <c r="J39" s="140">
        <v>3511</v>
      </c>
      <c r="K39" s="114">
        <v>4</v>
      </c>
      <c r="L39" s="116">
        <v>0.11392765593847906</v>
      </c>
    </row>
    <row r="40" spans="1:12" s="110" customFormat="1" ht="15" customHeight="1" x14ac:dyDescent="0.2">
      <c r="A40" s="120"/>
      <c r="B40" s="119"/>
      <c r="C40" s="258" t="s">
        <v>107</v>
      </c>
      <c r="E40" s="113">
        <v>58.510387157695938</v>
      </c>
      <c r="F40" s="115">
        <v>4957</v>
      </c>
      <c r="G40" s="114">
        <v>5132</v>
      </c>
      <c r="H40" s="114">
        <v>5171</v>
      </c>
      <c r="I40" s="114">
        <v>5212</v>
      </c>
      <c r="J40" s="140">
        <v>5142</v>
      </c>
      <c r="K40" s="114">
        <v>-185</v>
      </c>
      <c r="L40" s="116">
        <v>-3.5978218591987554</v>
      </c>
    </row>
    <row r="41" spans="1:12" s="110" customFormat="1" ht="15" customHeight="1" x14ac:dyDescent="0.2">
      <c r="A41" s="120"/>
      <c r="B41" s="320" t="s">
        <v>516</v>
      </c>
      <c r="C41" s="258"/>
      <c r="E41" s="113">
        <v>6.0596992593700909</v>
      </c>
      <c r="F41" s="115">
        <v>810</v>
      </c>
      <c r="G41" s="114">
        <v>820</v>
      </c>
      <c r="H41" s="114">
        <v>830</v>
      </c>
      <c r="I41" s="114">
        <v>833</v>
      </c>
      <c r="J41" s="140">
        <v>819</v>
      </c>
      <c r="K41" s="114">
        <v>-9</v>
      </c>
      <c r="L41" s="116">
        <v>-1.098901098901099</v>
      </c>
    </row>
    <row r="42" spans="1:12" s="110" customFormat="1" ht="15" customHeight="1" x14ac:dyDescent="0.2">
      <c r="A42" s="120"/>
      <c r="B42" s="119"/>
      <c r="C42" s="268" t="s">
        <v>106</v>
      </c>
      <c r="D42" s="182"/>
      <c r="E42" s="113">
        <v>45.802469135802468</v>
      </c>
      <c r="F42" s="115">
        <v>371</v>
      </c>
      <c r="G42" s="114">
        <v>375</v>
      </c>
      <c r="H42" s="114">
        <v>375</v>
      </c>
      <c r="I42" s="114">
        <v>377</v>
      </c>
      <c r="J42" s="140">
        <v>376</v>
      </c>
      <c r="K42" s="114">
        <v>-5</v>
      </c>
      <c r="L42" s="116">
        <v>-1.3297872340425532</v>
      </c>
    </row>
    <row r="43" spans="1:12" s="110" customFormat="1" ht="15" customHeight="1" x14ac:dyDescent="0.2">
      <c r="A43" s="120"/>
      <c r="B43" s="119"/>
      <c r="C43" s="268" t="s">
        <v>107</v>
      </c>
      <c r="D43" s="182"/>
      <c r="E43" s="113">
        <v>54.197530864197532</v>
      </c>
      <c r="F43" s="115">
        <v>439</v>
      </c>
      <c r="G43" s="114">
        <v>445</v>
      </c>
      <c r="H43" s="114">
        <v>455</v>
      </c>
      <c r="I43" s="114">
        <v>456</v>
      </c>
      <c r="J43" s="140">
        <v>443</v>
      </c>
      <c r="K43" s="114">
        <v>-4</v>
      </c>
      <c r="L43" s="116">
        <v>-0.90293453724604966</v>
      </c>
    </row>
    <row r="44" spans="1:12" s="110" customFormat="1" ht="15" customHeight="1" x14ac:dyDescent="0.2">
      <c r="A44" s="120"/>
      <c r="B44" s="119" t="s">
        <v>205</v>
      </c>
      <c r="C44" s="268"/>
      <c r="D44" s="182"/>
      <c r="E44" s="113">
        <v>13.241565048253161</v>
      </c>
      <c r="F44" s="115">
        <v>1770</v>
      </c>
      <c r="G44" s="114">
        <v>1807</v>
      </c>
      <c r="H44" s="114">
        <v>1808</v>
      </c>
      <c r="I44" s="114">
        <v>1827</v>
      </c>
      <c r="J44" s="140">
        <v>1865</v>
      </c>
      <c r="K44" s="114">
        <v>-95</v>
      </c>
      <c r="L44" s="116">
        <v>-5.0938337801608577</v>
      </c>
    </row>
    <row r="45" spans="1:12" s="110" customFormat="1" ht="15" customHeight="1" x14ac:dyDescent="0.2">
      <c r="A45" s="120"/>
      <c r="B45" s="119"/>
      <c r="C45" s="268" t="s">
        <v>106</v>
      </c>
      <c r="D45" s="182"/>
      <c r="E45" s="113">
        <v>35.649717514124291</v>
      </c>
      <c r="F45" s="115">
        <v>631</v>
      </c>
      <c r="G45" s="114">
        <v>644</v>
      </c>
      <c r="H45" s="114">
        <v>638</v>
      </c>
      <c r="I45" s="114">
        <v>644</v>
      </c>
      <c r="J45" s="140">
        <v>651</v>
      </c>
      <c r="K45" s="114">
        <v>-20</v>
      </c>
      <c r="L45" s="116">
        <v>-3.0721966205837172</v>
      </c>
    </row>
    <row r="46" spans="1:12" s="110" customFormat="1" ht="15" customHeight="1" x14ac:dyDescent="0.2">
      <c r="A46" s="123"/>
      <c r="B46" s="124"/>
      <c r="C46" s="260" t="s">
        <v>107</v>
      </c>
      <c r="D46" s="261"/>
      <c r="E46" s="125">
        <v>64.350282485875709</v>
      </c>
      <c r="F46" s="143">
        <v>1139</v>
      </c>
      <c r="G46" s="144">
        <v>1163</v>
      </c>
      <c r="H46" s="144">
        <v>1170</v>
      </c>
      <c r="I46" s="144">
        <v>1183</v>
      </c>
      <c r="J46" s="145">
        <v>1214</v>
      </c>
      <c r="K46" s="144">
        <v>-75</v>
      </c>
      <c r="L46" s="146">
        <v>-6.1779242174629321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13367</v>
      </c>
      <c r="E11" s="114">
        <v>13734</v>
      </c>
      <c r="F11" s="114">
        <v>13888</v>
      </c>
      <c r="G11" s="114">
        <v>14015</v>
      </c>
      <c r="H11" s="140">
        <v>13752</v>
      </c>
      <c r="I11" s="115">
        <v>-385</v>
      </c>
      <c r="J11" s="116">
        <v>-2.7995927865037813</v>
      </c>
    </row>
    <row r="12" spans="1:15" s="110" customFormat="1" ht="24.95" customHeight="1" x14ac:dyDescent="0.2">
      <c r="A12" s="193" t="s">
        <v>132</v>
      </c>
      <c r="B12" s="194" t="s">
        <v>133</v>
      </c>
      <c r="C12" s="113">
        <v>1.6308820228921972</v>
      </c>
      <c r="D12" s="115">
        <v>218</v>
      </c>
      <c r="E12" s="114">
        <v>204</v>
      </c>
      <c r="F12" s="114">
        <v>207</v>
      </c>
      <c r="G12" s="114">
        <v>203</v>
      </c>
      <c r="H12" s="140">
        <v>205</v>
      </c>
      <c r="I12" s="115">
        <v>13</v>
      </c>
      <c r="J12" s="116">
        <v>6.3414634146341466</v>
      </c>
    </row>
    <row r="13" spans="1:15" s="110" customFormat="1" ht="24.95" customHeight="1" x14ac:dyDescent="0.2">
      <c r="A13" s="193" t="s">
        <v>134</v>
      </c>
      <c r="B13" s="199" t="s">
        <v>214</v>
      </c>
      <c r="C13" s="113">
        <v>0.64337547692077501</v>
      </c>
      <c r="D13" s="115">
        <v>86</v>
      </c>
      <c r="E13" s="114">
        <v>90</v>
      </c>
      <c r="F13" s="114">
        <v>88</v>
      </c>
      <c r="G13" s="114">
        <v>86</v>
      </c>
      <c r="H13" s="140">
        <v>78</v>
      </c>
      <c r="I13" s="115">
        <v>8</v>
      </c>
      <c r="J13" s="116">
        <v>10.256410256410257</v>
      </c>
    </row>
    <row r="14" spans="1:15" s="287" customFormat="1" ht="24.95" customHeight="1" x14ac:dyDescent="0.2">
      <c r="A14" s="193" t="s">
        <v>215</v>
      </c>
      <c r="B14" s="199" t="s">
        <v>137</v>
      </c>
      <c r="C14" s="113">
        <v>13.600658337697315</v>
      </c>
      <c r="D14" s="115">
        <v>1818</v>
      </c>
      <c r="E14" s="114">
        <v>1886</v>
      </c>
      <c r="F14" s="114">
        <v>1968</v>
      </c>
      <c r="G14" s="114">
        <v>1984</v>
      </c>
      <c r="H14" s="140">
        <v>2021</v>
      </c>
      <c r="I14" s="115">
        <v>-203</v>
      </c>
      <c r="J14" s="116">
        <v>-10.044532409698169</v>
      </c>
      <c r="K14" s="110"/>
      <c r="L14" s="110"/>
      <c r="M14" s="110"/>
      <c r="N14" s="110"/>
      <c r="O14" s="110"/>
    </row>
    <row r="15" spans="1:15" s="110" customFormat="1" ht="24.95" customHeight="1" x14ac:dyDescent="0.2">
      <c r="A15" s="193" t="s">
        <v>216</v>
      </c>
      <c r="B15" s="199" t="s">
        <v>217</v>
      </c>
      <c r="C15" s="113">
        <v>5.999850377796065</v>
      </c>
      <c r="D15" s="115">
        <v>802</v>
      </c>
      <c r="E15" s="114">
        <v>844</v>
      </c>
      <c r="F15" s="114">
        <v>863</v>
      </c>
      <c r="G15" s="114">
        <v>875</v>
      </c>
      <c r="H15" s="140">
        <v>896</v>
      </c>
      <c r="I15" s="115">
        <v>-94</v>
      </c>
      <c r="J15" s="116">
        <v>-10.491071428571429</v>
      </c>
    </row>
    <row r="16" spans="1:15" s="287" customFormat="1" ht="24.95" customHeight="1" x14ac:dyDescent="0.2">
      <c r="A16" s="193" t="s">
        <v>218</v>
      </c>
      <c r="B16" s="199" t="s">
        <v>141</v>
      </c>
      <c r="C16" s="113">
        <v>5.6407570883519114</v>
      </c>
      <c r="D16" s="115">
        <v>754</v>
      </c>
      <c r="E16" s="114">
        <v>773</v>
      </c>
      <c r="F16" s="114">
        <v>823</v>
      </c>
      <c r="G16" s="114">
        <v>829</v>
      </c>
      <c r="H16" s="140">
        <v>851</v>
      </c>
      <c r="I16" s="115">
        <v>-97</v>
      </c>
      <c r="J16" s="116">
        <v>-11.398354876615747</v>
      </c>
      <c r="K16" s="110"/>
      <c r="L16" s="110"/>
      <c r="M16" s="110"/>
      <c r="N16" s="110"/>
      <c r="O16" s="110"/>
    </row>
    <row r="17" spans="1:15" s="110" customFormat="1" ht="24.95" customHeight="1" x14ac:dyDescent="0.2">
      <c r="A17" s="193" t="s">
        <v>142</v>
      </c>
      <c r="B17" s="199" t="s">
        <v>220</v>
      </c>
      <c r="C17" s="113">
        <v>1.9600508715493379</v>
      </c>
      <c r="D17" s="115">
        <v>262</v>
      </c>
      <c r="E17" s="114">
        <v>269</v>
      </c>
      <c r="F17" s="114">
        <v>282</v>
      </c>
      <c r="G17" s="114">
        <v>280</v>
      </c>
      <c r="H17" s="140">
        <v>274</v>
      </c>
      <c r="I17" s="115">
        <v>-12</v>
      </c>
      <c r="J17" s="116">
        <v>-4.3795620437956204</v>
      </c>
    </row>
    <row r="18" spans="1:15" s="287" customFormat="1" ht="24.95" customHeight="1" x14ac:dyDescent="0.2">
      <c r="A18" s="201" t="s">
        <v>144</v>
      </c>
      <c r="B18" s="202" t="s">
        <v>145</v>
      </c>
      <c r="C18" s="113">
        <v>4.4811850078551654</v>
      </c>
      <c r="D18" s="115">
        <v>599</v>
      </c>
      <c r="E18" s="114">
        <v>587</v>
      </c>
      <c r="F18" s="114">
        <v>586</v>
      </c>
      <c r="G18" s="114">
        <v>572</v>
      </c>
      <c r="H18" s="140">
        <v>558</v>
      </c>
      <c r="I18" s="115">
        <v>41</v>
      </c>
      <c r="J18" s="116">
        <v>7.3476702508960576</v>
      </c>
      <c r="K18" s="110"/>
      <c r="L18" s="110"/>
      <c r="M18" s="110"/>
      <c r="N18" s="110"/>
      <c r="O18" s="110"/>
    </row>
    <row r="19" spans="1:15" s="110" customFormat="1" ht="24.95" customHeight="1" x14ac:dyDescent="0.2">
      <c r="A19" s="193" t="s">
        <v>146</v>
      </c>
      <c r="B19" s="199" t="s">
        <v>147</v>
      </c>
      <c r="C19" s="113">
        <v>16.832497942694697</v>
      </c>
      <c r="D19" s="115">
        <v>2250</v>
      </c>
      <c r="E19" s="114">
        <v>2255</v>
      </c>
      <c r="F19" s="114">
        <v>2240</v>
      </c>
      <c r="G19" s="114">
        <v>2301</v>
      </c>
      <c r="H19" s="140">
        <v>2275</v>
      </c>
      <c r="I19" s="115">
        <v>-25</v>
      </c>
      <c r="J19" s="116">
        <v>-1.098901098901099</v>
      </c>
    </row>
    <row r="20" spans="1:15" s="287" customFormat="1" ht="24.95" customHeight="1" x14ac:dyDescent="0.2">
      <c r="A20" s="193" t="s">
        <v>148</v>
      </c>
      <c r="B20" s="199" t="s">
        <v>149</v>
      </c>
      <c r="C20" s="113">
        <v>10.428667614273959</v>
      </c>
      <c r="D20" s="115">
        <v>1394</v>
      </c>
      <c r="E20" s="114">
        <v>1411</v>
      </c>
      <c r="F20" s="114">
        <v>1407</v>
      </c>
      <c r="G20" s="114">
        <v>1374</v>
      </c>
      <c r="H20" s="140">
        <v>1400</v>
      </c>
      <c r="I20" s="115">
        <v>-6</v>
      </c>
      <c r="J20" s="116">
        <v>-0.42857142857142855</v>
      </c>
      <c r="K20" s="110"/>
      <c r="L20" s="110"/>
      <c r="M20" s="110"/>
      <c r="N20" s="110"/>
      <c r="O20" s="110"/>
    </row>
    <row r="21" spans="1:15" s="110" customFormat="1" ht="24.95" customHeight="1" x14ac:dyDescent="0.2">
      <c r="A21" s="201" t="s">
        <v>150</v>
      </c>
      <c r="B21" s="202" t="s">
        <v>151</v>
      </c>
      <c r="C21" s="113">
        <v>9.8825465699109749</v>
      </c>
      <c r="D21" s="115">
        <v>1321</v>
      </c>
      <c r="E21" s="114">
        <v>1461</v>
      </c>
      <c r="F21" s="114">
        <v>1543</v>
      </c>
      <c r="G21" s="114">
        <v>1625</v>
      </c>
      <c r="H21" s="140">
        <v>1410</v>
      </c>
      <c r="I21" s="115">
        <v>-89</v>
      </c>
      <c r="J21" s="116">
        <v>-6.3120567375886525</v>
      </c>
    </row>
    <row r="22" spans="1:15" s="110" customFormat="1" ht="24.95" customHeight="1" x14ac:dyDescent="0.2">
      <c r="A22" s="201" t="s">
        <v>152</v>
      </c>
      <c r="B22" s="199" t="s">
        <v>153</v>
      </c>
      <c r="C22" s="113">
        <v>0.56856437495324308</v>
      </c>
      <c r="D22" s="115">
        <v>76</v>
      </c>
      <c r="E22" s="114">
        <v>68</v>
      </c>
      <c r="F22" s="114">
        <v>64</v>
      </c>
      <c r="G22" s="114">
        <v>70</v>
      </c>
      <c r="H22" s="140">
        <v>69</v>
      </c>
      <c r="I22" s="115">
        <v>7</v>
      </c>
      <c r="J22" s="116">
        <v>10.144927536231885</v>
      </c>
    </row>
    <row r="23" spans="1:15" s="110" customFormat="1" ht="24.95" customHeight="1" x14ac:dyDescent="0.2">
      <c r="A23" s="193" t="s">
        <v>154</v>
      </c>
      <c r="B23" s="199" t="s">
        <v>155</v>
      </c>
      <c r="C23" s="113">
        <v>1.1371287499064862</v>
      </c>
      <c r="D23" s="115">
        <v>152</v>
      </c>
      <c r="E23" s="114">
        <v>154</v>
      </c>
      <c r="F23" s="114">
        <v>144</v>
      </c>
      <c r="G23" s="114">
        <v>149</v>
      </c>
      <c r="H23" s="140">
        <v>152</v>
      </c>
      <c r="I23" s="115">
        <v>0</v>
      </c>
      <c r="J23" s="116">
        <v>0</v>
      </c>
    </row>
    <row r="24" spans="1:15" s="110" customFormat="1" ht="24.95" customHeight="1" x14ac:dyDescent="0.2">
      <c r="A24" s="193" t="s">
        <v>156</v>
      </c>
      <c r="B24" s="199" t="s">
        <v>221</v>
      </c>
      <c r="C24" s="113">
        <v>6.3589436672402186</v>
      </c>
      <c r="D24" s="115">
        <v>850</v>
      </c>
      <c r="E24" s="114">
        <v>862</v>
      </c>
      <c r="F24" s="114">
        <v>868</v>
      </c>
      <c r="G24" s="114">
        <v>872</v>
      </c>
      <c r="H24" s="140">
        <v>866</v>
      </c>
      <c r="I24" s="115">
        <v>-16</v>
      </c>
      <c r="J24" s="116">
        <v>-1.8475750577367205</v>
      </c>
    </row>
    <row r="25" spans="1:15" s="110" customFormat="1" ht="24.95" customHeight="1" x14ac:dyDescent="0.2">
      <c r="A25" s="193" t="s">
        <v>222</v>
      </c>
      <c r="B25" s="204" t="s">
        <v>159</v>
      </c>
      <c r="C25" s="113">
        <v>5.2143338071369794</v>
      </c>
      <c r="D25" s="115">
        <v>697</v>
      </c>
      <c r="E25" s="114">
        <v>736</v>
      </c>
      <c r="F25" s="114">
        <v>731</v>
      </c>
      <c r="G25" s="114">
        <v>724</v>
      </c>
      <c r="H25" s="140">
        <v>716</v>
      </c>
      <c r="I25" s="115">
        <v>-19</v>
      </c>
      <c r="J25" s="116">
        <v>-2.6536312849162011</v>
      </c>
    </row>
    <row r="26" spans="1:15" s="110" customFormat="1" ht="24.95" customHeight="1" x14ac:dyDescent="0.2">
      <c r="A26" s="201">
        <v>782.78300000000002</v>
      </c>
      <c r="B26" s="203" t="s">
        <v>160</v>
      </c>
      <c r="C26" s="113">
        <v>0.4189421710181791</v>
      </c>
      <c r="D26" s="115">
        <v>56</v>
      </c>
      <c r="E26" s="114">
        <v>58</v>
      </c>
      <c r="F26" s="114">
        <v>64</v>
      </c>
      <c r="G26" s="114">
        <v>61</v>
      </c>
      <c r="H26" s="140">
        <v>60</v>
      </c>
      <c r="I26" s="115">
        <v>-4</v>
      </c>
      <c r="J26" s="116">
        <v>-6.666666666666667</v>
      </c>
    </row>
    <row r="27" spans="1:15" s="110" customFormat="1" ht="24.95" customHeight="1" x14ac:dyDescent="0.2">
      <c r="A27" s="193" t="s">
        <v>161</v>
      </c>
      <c r="B27" s="199" t="s">
        <v>162</v>
      </c>
      <c r="C27" s="113">
        <v>5.857709284057754</v>
      </c>
      <c r="D27" s="115">
        <v>783</v>
      </c>
      <c r="E27" s="114">
        <v>777</v>
      </c>
      <c r="F27" s="114">
        <v>799</v>
      </c>
      <c r="G27" s="114">
        <v>806</v>
      </c>
      <c r="H27" s="140">
        <v>776</v>
      </c>
      <c r="I27" s="115">
        <v>7</v>
      </c>
      <c r="J27" s="116">
        <v>0.90206185567010311</v>
      </c>
    </row>
    <row r="28" spans="1:15" s="110" customFormat="1" ht="24.95" customHeight="1" x14ac:dyDescent="0.2">
      <c r="A28" s="193" t="s">
        <v>163</v>
      </c>
      <c r="B28" s="199" t="s">
        <v>164</v>
      </c>
      <c r="C28" s="113">
        <v>2.1171541856811551</v>
      </c>
      <c r="D28" s="115">
        <v>283</v>
      </c>
      <c r="E28" s="114">
        <v>278</v>
      </c>
      <c r="F28" s="114">
        <v>267</v>
      </c>
      <c r="G28" s="114">
        <v>278</v>
      </c>
      <c r="H28" s="140">
        <v>278</v>
      </c>
      <c r="I28" s="115">
        <v>5</v>
      </c>
      <c r="J28" s="116">
        <v>1.7985611510791366</v>
      </c>
    </row>
    <row r="29" spans="1:15" s="110" customFormat="1" ht="24.95" customHeight="1" x14ac:dyDescent="0.2">
      <c r="A29" s="193">
        <v>86</v>
      </c>
      <c r="B29" s="199" t="s">
        <v>165</v>
      </c>
      <c r="C29" s="113">
        <v>6.3140570060596994</v>
      </c>
      <c r="D29" s="115">
        <v>844</v>
      </c>
      <c r="E29" s="114">
        <v>855</v>
      </c>
      <c r="F29" s="114">
        <v>862</v>
      </c>
      <c r="G29" s="114">
        <v>864</v>
      </c>
      <c r="H29" s="140">
        <v>863</v>
      </c>
      <c r="I29" s="115">
        <v>-19</v>
      </c>
      <c r="J29" s="116">
        <v>-2.2016222479721899</v>
      </c>
    </row>
    <row r="30" spans="1:15" s="110" customFormat="1" ht="24.95" customHeight="1" x14ac:dyDescent="0.2">
      <c r="A30" s="193">
        <v>87.88</v>
      </c>
      <c r="B30" s="204" t="s">
        <v>166</v>
      </c>
      <c r="C30" s="113">
        <v>3.1570285030298497</v>
      </c>
      <c r="D30" s="115">
        <v>422</v>
      </c>
      <c r="E30" s="114">
        <v>413</v>
      </c>
      <c r="F30" s="114">
        <v>412</v>
      </c>
      <c r="G30" s="114">
        <v>424</v>
      </c>
      <c r="H30" s="140">
        <v>419</v>
      </c>
      <c r="I30" s="115">
        <v>3</v>
      </c>
      <c r="J30" s="116">
        <v>0.71599045346062051</v>
      </c>
    </row>
    <row r="31" spans="1:15" s="110" customFormat="1" ht="24.95" customHeight="1" x14ac:dyDescent="0.2">
      <c r="A31" s="193" t="s">
        <v>167</v>
      </c>
      <c r="B31" s="199" t="s">
        <v>168</v>
      </c>
      <c r="C31" s="113">
        <v>11.348844168474601</v>
      </c>
      <c r="D31" s="115">
        <v>1517</v>
      </c>
      <c r="E31" s="114">
        <v>1637</v>
      </c>
      <c r="F31" s="114">
        <v>1637</v>
      </c>
      <c r="G31" s="114">
        <v>1622</v>
      </c>
      <c r="H31" s="140">
        <v>1606</v>
      </c>
      <c r="I31" s="115">
        <v>-89</v>
      </c>
      <c r="J31" s="116">
        <v>-5.5417185554171855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1.6308820228921972</v>
      </c>
      <c r="D34" s="115">
        <v>218</v>
      </c>
      <c r="E34" s="114">
        <v>204</v>
      </c>
      <c r="F34" s="114">
        <v>207</v>
      </c>
      <c r="G34" s="114">
        <v>203</v>
      </c>
      <c r="H34" s="140">
        <v>205</v>
      </c>
      <c r="I34" s="115">
        <v>13</v>
      </c>
      <c r="J34" s="116">
        <v>6.3414634146341466</v>
      </c>
    </row>
    <row r="35" spans="1:10" s="110" customFormat="1" ht="24.95" customHeight="1" x14ac:dyDescent="0.2">
      <c r="A35" s="292" t="s">
        <v>171</v>
      </c>
      <c r="B35" s="293" t="s">
        <v>172</v>
      </c>
      <c r="C35" s="113">
        <v>18.725218822473256</v>
      </c>
      <c r="D35" s="115">
        <v>2503</v>
      </c>
      <c r="E35" s="114">
        <v>2563</v>
      </c>
      <c r="F35" s="114">
        <v>2642</v>
      </c>
      <c r="G35" s="114">
        <v>2642</v>
      </c>
      <c r="H35" s="140">
        <v>2657</v>
      </c>
      <c r="I35" s="115">
        <v>-154</v>
      </c>
      <c r="J35" s="116">
        <v>-5.7960105382009788</v>
      </c>
    </row>
    <row r="36" spans="1:10" s="110" customFormat="1" ht="24.95" customHeight="1" x14ac:dyDescent="0.2">
      <c r="A36" s="294" t="s">
        <v>173</v>
      </c>
      <c r="B36" s="295" t="s">
        <v>174</v>
      </c>
      <c r="C36" s="125">
        <v>79.636418044437789</v>
      </c>
      <c r="D36" s="143">
        <v>10645</v>
      </c>
      <c r="E36" s="144">
        <v>10965</v>
      </c>
      <c r="F36" s="144">
        <v>11038</v>
      </c>
      <c r="G36" s="144">
        <v>11170</v>
      </c>
      <c r="H36" s="145">
        <v>10890</v>
      </c>
      <c r="I36" s="143">
        <v>-245</v>
      </c>
      <c r="J36" s="146">
        <v>-2.2497704315886136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13367</v>
      </c>
      <c r="F11" s="264">
        <v>13734</v>
      </c>
      <c r="G11" s="264">
        <v>13888</v>
      </c>
      <c r="H11" s="264">
        <v>14015</v>
      </c>
      <c r="I11" s="265">
        <v>13752</v>
      </c>
      <c r="J11" s="263">
        <v>-385</v>
      </c>
      <c r="K11" s="266">
        <v>-2.7995927865037813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45.170943367995811</v>
      </c>
      <c r="E13" s="115">
        <v>6038</v>
      </c>
      <c r="F13" s="114">
        <v>6215</v>
      </c>
      <c r="G13" s="114">
        <v>6307</v>
      </c>
      <c r="H13" s="114">
        <v>6380</v>
      </c>
      <c r="I13" s="140">
        <v>6284</v>
      </c>
      <c r="J13" s="115">
        <v>-246</v>
      </c>
      <c r="K13" s="116">
        <v>-3.9147040101845958</v>
      </c>
    </row>
    <row r="14" spans="1:15" ht="15.95" customHeight="1" x14ac:dyDescent="0.2">
      <c r="A14" s="306" t="s">
        <v>230</v>
      </c>
      <c r="B14" s="307"/>
      <c r="C14" s="308"/>
      <c r="D14" s="113">
        <v>44.452756789107504</v>
      </c>
      <c r="E14" s="115">
        <v>5942</v>
      </c>
      <c r="F14" s="114">
        <v>6074</v>
      </c>
      <c r="G14" s="114">
        <v>6140</v>
      </c>
      <c r="H14" s="114">
        <v>6177</v>
      </c>
      <c r="I14" s="140">
        <v>6014</v>
      </c>
      <c r="J14" s="115">
        <v>-72</v>
      </c>
      <c r="K14" s="116">
        <v>-1.1972065181243765</v>
      </c>
    </row>
    <row r="15" spans="1:15" ht="15.95" customHeight="1" x14ac:dyDescent="0.2">
      <c r="A15" s="306" t="s">
        <v>231</v>
      </c>
      <c r="B15" s="307"/>
      <c r="C15" s="308"/>
      <c r="D15" s="113">
        <v>4.9450138400538641</v>
      </c>
      <c r="E15" s="115">
        <v>661</v>
      </c>
      <c r="F15" s="114">
        <v>683</v>
      </c>
      <c r="G15" s="114">
        <v>678</v>
      </c>
      <c r="H15" s="114">
        <v>684</v>
      </c>
      <c r="I15" s="140">
        <v>700</v>
      </c>
      <c r="J15" s="115">
        <v>-39</v>
      </c>
      <c r="K15" s="116">
        <v>-5.5714285714285712</v>
      </c>
    </row>
    <row r="16" spans="1:15" ht="15.95" customHeight="1" x14ac:dyDescent="0.2">
      <c r="A16" s="306" t="s">
        <v>232</v>
      </c>
      <c r="B16" s="307"/>
      <c r="C16" s="308"/>
      <c r="D16" s="113">
        <v>2.3640308221740107</v>
      </c>
      <c r="E16" s="115">
        <v>316</v>
      </c>
      <c r="F16" s="114">
        <v>320</v>
      </c>
      <c r="G16" s="114">
        <v>321</v>
      </c>
      <c r="H16" s="114">
        <v>329</v>
      </c>
      <c r="I16" s="140">
        <v>327</v>
      </c>
      <c r="J16" s="115">
        <v>-11</v>
      </c>
      <c r="K16" s="116">
        <v>-3.3639143730886851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1.6084386923019376</v>
      </c>
      <c r="E18" s="115">
        <v>215</v>
      </c>
      <c r="F18" s="114">
        <v>195</v>
      </c>
      <c r="G18" s="114">
        <v>195</v>
      </c>
      <c r="H18" s="114">
        <v>193</v>
      </c>
      <c r="I18" s="140">
        <v>195</v>
      </c>
      <c r="J18" s="115">
        <v>20</v>
      </c>
      <c r="K18" s="116">
        <v>10.256410256410257</v>
      </c>
    </row>
    <row r="19" spans="1:11" ht="14.1" customHeight="1" x14ac:dyDescent="0.2">
      <c r="A19" s="306" t="s">
        <v>235</v>
      </c>
      <c r="B19" s="307" t="s">
        <v>236</v>
      </c>
      <c r="C19" s="308"/>
      <c r="D19" s="113">
        <v>1.2942320640383034</v>
      </c>
      <c r="E19" s="115">
        <v>173</v>
      </c>
      <c r="F19" s="114">
        <v>159</v>
      </c>
      <c r="G19" s="114">
        <v>156</v>
      </c>
      <c r="H19" s="114">
        <v>154</v>
      </c>
      <c r="I19" s="140">
        <v>159</v>
      </c>
      <c r="J19" s="115">
        <v>14</v>
      </c>
      <c r="K19" s="116">
        <v>8.8050314465408803</v>
      </c>
    </row>
    <row r="20" spans="1:11" ht="14.1" customHeight="1" x14ac:dyDescent="0.2">
      <c r="A20" s="306">
        <v>12</v>
      </c>
      <c r="B20" s="307" t="s">
        <v>237</v>
      </c>
      <c r="C20" s="308"/>
      <c r="D20" s="113">
        <v>1.9899753123363506</v>
      </c>
      <c r="E20" s="115">
        <v>266</v>
      </c>
      <c r="F20" s="114">
        <v>259</v>
      </c>
      <c r="G20" s="114">
        <v>282</v>
      </c>
      <c r="H20" s="114">
        <v>286</v>
      </c>
      <c r="I20" s="140">
        <v>269</v>
      </c>
      <c r="J20" s="115">
        <v>-3</v>
      </c>
      <c r="K20" s="116">
        <v>-1.1152416356877324</v>
      </c>
    </row>
    <row r="21" spans="1:11" ht="14.1" customHeight="1" x14ac:dyDescent="0.2">
      <c r="A21" s="306">
        <v>21</v>
      </c>
      <c r="B21" s="307" t="s">
        <v>238</v>
      </c>
      <c r="C21" s="308"/>
      <c r="D21" s="113">
        <v>0.23191441609934915</v>
      </c>
      <c r="E21" s="115">
        <v>31</v>
      </c>
      <c r="F21" s="114">
        <v>31</v>
      </c>
      <c r="G21" s="114">
        <v>45</v>
      </c>
      <c r="H21" s="114">
        <v>42</v>
      </c>
      <c r="I21" s="140">
        <v>39</v>
      </c>
      <c r="J21" s="115">
        <v>-8</v>
      </c>
      <c r="K21" s="116">
        <v>-20.512820512820515</v>
      </c>
    </row>
    <row r="22" spans="1:11" ht="14.1" customHeight="1" x14ac:dyDescent="0.2">
      <c r="A22" s="306">
        <v>22</v>
      </c>
      <c r="B22" s="307" t="s">
        <v>239</v>
      </c>
      <c r="C22" s="308"/>
      <c r="D22" s="113">
        <v>1.2643076232512904</v>
      </c>
      <c r="E22" s="115">
        <v>169</v>
      </c>
      <c r="F22" s="114">
        <v>173</v>
      </c>
      <c r="G22" s="114">
        <v>179</v>
      </c>
      <c r="H22" s="114">
        <v>180</v>
      </c>
      <c r="I22" s="140">
        <v>173</v>
      </c>
      <c r="J22" s="115">
        <v>-4</v>
      </c>
      <c r="K22" s="116">
        <v>-2.3121387283236996</v>
      </c>
    </row>
    <row r="23" spans="1:11" ht="14.1" customHeight="1" x14ac:dyDescent="0.2">
      <c r="A23" s="306">
        <v>23</v>
      </c>
      <c r="B23" s="307" t="s">
        <v>240</v>
      </c>
      <c r="C23" s="308"/>
      <c r="D23" s="113">
        <v>0.40397995062467268</v>
      </c>
      <c r="E23" s="115">
        <v>54</v>
      </c>
      <c r="F23" s="114">
        <v>52</v>
      </c>
      <c r="G23" s="114">
        <v>53</v>
      </c>
      <c r="H23" s="114">
        <v>48</v>
      </c>
      <c r="I23" s="140">
        <v>49</v>
      </c>
      <c r="J23" s="115">
        <v>5</v>
      </c>
      <c r="K23" s="116">
        <v>10.204081632653061</v>
      </c>
    </row>
    <row r="24" spans="1:11" ht="14.1" customHeight="1" x14ac:dyDescent="0.2">
      <c r="A24" s="306">
        <v>24</v>
      </c>
      <c r="B24" s="307" t="s">
        <v>241</v>
      </c>
      <c r="C24" s="308"/>
      <c r="D24" s="113">
        <v>1.3241565048253161</v>
      </c>
      <c r="E24" s="115">
        <v>177</v>
      </c>
      <c r="F24" s="114">
        <v>189</v>
      </c>
      <c r="G24" s="114">
        <v>198</v>
      </c>
      <c r="H24" s="114">
        <v>197</v>
      </c>
      <c r="I24" s="140">
        <v>204</v>
      </c>
      <c r="J24" s="115">
        <v>-27</v>
      </c>
      <c r="K24" s="116">
        <v>-13.235294117647058</v>
      </c>
    </row>
    <row r="25" spans="1:11" ht="14.1" customHeight="1" x14ac:dyDescent="0.2">
      <c r="A25" s="306">
        <v>25</v>
      </c>
      <c r="B25" s="307" t="s">
        <v>242</v>
      </c>
      <c r="C25" s="308"/>
      <c r="D25" s="113">
        <v>2.6632752300441385</v>
      </c>
      <c r="E25" s="115">
        <v>356</v>
      </c>
      <c r="F25" s="114">
        <v>372</v>
      </c>
      <c r="G25" s="114">
        <v>378</v>
      </c>
      <c r="H25" s="114">
        <v>394</v>
      </c>
      <c r="I25" s="140">
        <v>391</v>
      </c>
      <c r="J25" s="115">
        <v>-35</v>
      </c>
      <c r="K25" s="116">
        <v>-8.9514066496163682</v>
      </c>
    </row>
    <row r="26" spans="1:11" ht="14.1" customHeight="1" x14ac:dyDescent="0.2">
      <c r="A26" s="306">
        <v>26</v>
      </c>
      <c r="B26" s="307" t="s">
        <v>243</v>
      </c>
      <c r="C26" s="308"/>
      <c r="D26" s="113">
        <v>1.017430986758435</v>
      </c>
      <c r="E26" s="115">
        <v>136</v>
      </c>
      <c r="F26" s="114">
        <v>134</v>
      </c>
      <c r="G26" s="114">
        <v>133</v>
      </c>
      <c r="H26" s="114">
        <v>141</v>
      </c>
      <c r="I26" s="140">
        <v>148</v>
      </c>
      <c r="J26" s="115">
        <v>-12</v>
      </c>
      <c r="K26" s="116">
        <v>-8.1081081081081088</v>
      </c>
    </row>
    <row r="27" spans="1:11" ht="14.1" customHeight="1" x14ac:dyDescent="0.2">
      <c r="A27" s="306">
        <v>27</v>
      </c>
      <c r="B27" s="307" t="s">
        <v>244</v>
      </c>
      <c r="C27" s="308"/>
      <c r="D27" s="113">
        <v>0.4189421710181791</v>
      </c>
      <c r="E27" s="115">
        <v>56</v>
      </c>
      <c r="F27" s="114">
        <v>56</v>
      </c>
      <c r="G27" s="114">
        <v>52</v>
      </c>
      <c r="H27" s="114">
        <v>48</v>
      </c>
      <c r="I27" s="140">
        <v>50</v>
      </c>
      <c r="J27" s="115">
        <v>6</v>
      </c>
      <c r="K27" s="116">
        <v>12</v>
      </c>
    </row>
    <row r="28" spans="1:11" ht="14.1" customHeight="1" x14ac:dyDescent="0.2">
      <c r="A28" s="306">
        <v>28</v>
      </c>
      <c r="B28" s="307" t="s">
        <v>245</v>
      </c>
      <c r="C28" s="308"/>
      <c r="D28" s="113">
        <v>0.21695219570584276</v>
      </c>
      <c r="E28" s="115">
        <v>29</v>
      </c>
      <c r="F28" s="114">
        <v>32</v>
      </c>
      <c r="G28" s="114">
        <v>29</v>
      </c>
      <c r="H28" s="114">
        <v>30</v>
      </c>
      <c r="I28" s="140">
        <v>33</v>
      </c>
      <c r="J28" s="115">
        <v>-4</v>
      </c>
      <c r="K28" s="116">
        <v>-12.121212121212121</v>
      </c>
    </row>
    <row r="29" spans="1:11" ht="14.1" customHeight="1" x14ac:dyDescent="0.2">
      <c r="A29" s="306">
        <v>29</v>
      </c>
      <c r="B29" s="307" t="s">
        <v>246</v>
      </c>
      <c r="C29" s="308"/>
      <c r="D29" s="113">
        <v>3.50864068227725</v>
      </c>
      <c r="E29" s="115">
        <v>469</v>
      </c>
      <c r="F29" s="114">
        <v>509</v>
      </c>
      <c r="G29" s="114">
        <v>530</v>
      </c>
      <c r="H29" s="114">
        <v>563</v>
      </c>
      <c r="I29" s="140">
        <v>519</v>
      </c>
      <c r="J29" s="115">
        <v>-50</v>
      </c>
      <c r="K29" s="116">
        <v>-9.6339113680154149</v>
      </c>
    </row>
    <row r="30" spans="1:11" ht="14.1" customHeight="1" x14ac:dyDescent="0.2">
      <c r="A30" s="306" t="s">
        <v>247</v>
      </c>
      <c r="B30" s="307" t="s">
        <v>248</v>
      </c>
      <c r="C30" s="308"/>
      <c r="D30" s="113">
        <v>0.8378843420363582</v>
      </c>
      <c r="E30" s="115">
        <v>112</v>
      </c>
      <c r="F30" s="114">
        <v>112</v>
      </c>
      <c r="G30" s="114">
        <v>119</v>
      </c>
      <c r="H30" s="114">
        <v>120</v>
      </c>
      <c r="I30" s="140">
        <v>118</v>
      </c>
      <c r="J30" s="115">
        <v>-6</v>
      </c>
      <c r="K30" s="116">
        <v>-5.0847457627118642</v>
      </c>
    </row>
    <row r="31" spans="1:11" ht="14.1" customHeight="1" x14ac:dyDescent="0.2">
      <c r="A31" s="306" t="s">
        <v>249</v>
      </c>
      <c r="B31" s="307" t="s">
        <v>250</v>
      </c>
      <c r="C31" s="308"/>
      <c r="D31" s="113">
        <v>2.6109074586668664</v>
      </c>
      <c r="E31" s="115">
        <v>349</v>
      </c>
      <c r="F31" s="114">
        <v>390</v>
      </c>
      <c r="G31" s="114">
        <v>404</v>
      </c>
      <c r="H31" s="114">
        <v>439</v>
      </c>
      <c r="I31" s="140">
        <v>393</v>
      </c>
      <c r="J31" s="115">
        <v>-44</v>
      </c>
      <c r="K31" s="116">
        <v>-11.195928753180661</v>
      </c>
    </row>
    <row r="32" spans="1:11" ht="14.1" customHeight="1" x14ac:dyDescent="0.2">
      <c r="A32" s="306">
        <v>31</v>
      </c>
      <c r="B32" s="307" t="s">
        <v>251</v>
      </c>
      <c r="C32" s="308"/>
      <c r="D32" s="113">
        <v>0.18702775491882995</v>
      </c>
      <c r="E32" s="115">
        <v>25</v>
      </c>
      <c r="F32" s="114">
        <v>26</v>
      </c>
      <c r="G32" s="114">
        <v>26</v>
      </c>
      <c r="H32" s="114">
        <v>25</v>
      </c>
      <c r="I32" s="140">
        <v>22</v>
      </c>
      <c r="J32" s="115">
        <v>3</v>
      </c>
      <c r="K32" s="116">
        <v>13.636363636363637</v>
      </c>
    </row>
    <row r="33" spans="1:11" ht="14.1" customHeight="1" x14ac:dyDescent="0.2">
      <c r="A33" s="306">
        <v>32</v>
      </c>
      <c r="B33" s="307" t="s">
        <v>252</v>
      </c>
      <c r="C33" s="308"/>
      <c r="D33" s="113">
        <v>0.76307324006882626</v>
      </c>
      <c r="E33" s="115">
        <v>102</v>
      </c>
      <c r="F33" s="114">
        <v>100</v>
      </c>
      <c r="G33" s="114">
        <v>104</v>
      </c>
      <c r="H33" s="114">
        <v>106</v>
      </c>
      <c r="I33" s="140">
        <v>94</v>
      </c>
      <c r="J33" s="115">
        <v>8</v>
      </c>
      <c r="K33" s="116">
        <v>8.5106382978723403</v>
      </c>
    </row>
    <row r="34" spans="1:11" ht="14.1" customHeight="1" x14ac:dyDescent="0.2">
      <c r="A34" s="306">
        <v>33</v>
      </c>
      <c r="B34" s="307" t="s">
        <v>253</v>
      </c>
      <c r="C34" s="308"/>
      <c r="D34" s="113">
        <v>0.47130994239545149</v>
      </c>
      <c r="E34" s="115">
        <v>63</v>
      </c>
      <c r="F34" s="114">
        <v>66</v>
      </c>
      <c r="G34" s="114">
        <v>70</v>
      </c>
      <c r="H34" s="114">
        <v>74</v>
      </c>
      <c r="I34" s="140">
        <v>71</v>
      </c>
      <c r="J34" s="115">
        <v>-8</v>
      </c>
      <c r="K34" s="116">
        <v>-11.267605633802816</v>
      </c>
    </row>
    <row r="35" spans="1:11" ht="14.1" customHeight="1" x14ac:dyDescent="0.2">
      <c r="A35" s="306">
        <v>34</v>
      </c>
      <c r="B35" s="307" t="s">
        <v>254</v>
      </c>
      <c r="C35" s="308"/>
      <c r="D35" s="113">
        <v>5.633275978155158</v>
      </c>
      <c r="E35" s="115">
        <v>753</v>
      </c>
      <c r="F35" s="114">
        <v>759</v>
      </c>
      <c r="G35" s="114">
        <v>760</v>
      </c>
      <c r="H35" s="114">
        <v>739</v>
      </c>
      <c r="I35" s="140">
        <v>729</v>
      </c>
      <c r="J35" s="115">
        <v>24</v>
      </c>
      <c r="K35" s="116">
        <v>3.2921810699588478</v>
      </c>
    </row>
    <row r="36" spans="1:11" ht="14.1" customHeight="1" x14ac:dyDescent="0.2">
      <c r="A36" s="306">
        <v>41</v>
      </c>
      <c r="B36" s="307" t="s">
        <v>255</v>
      </c>
      <c r="C36" s="308"/>
      <c r="D36" s="113">
        <v>6.732999177077878E-2</v>
      </c>
      <c r="E36" s="115">
        <v>9</v>
      </c>
      <c r="F36" s="114">
        <v>11</v>
      </c>
      <c r="G36" s="114">
        <v>10</v>
      </c>
      <c r="H36" s="114">
        <v>13</v>
      </c>
      <c r="I36" s="140">
        <v>16</v>
      </c>
      <c r="J36" s="115">
        <v>-7</v>
      </c>
      <c r="K36" s="116">
        <v>-43.75</v>
      </c>
    </row>
    <row r="37" spans="1:11" ht="14.1" customHeight="1" x14ac:dyDescent="0.2">
      <c r="A37" s="306">
        <v>42</v>
      </c>
      <c r="B37" s="307" t="s">
        <v>256</v>
      </c>
      <c r="C37" s="308"/>
      <c r="D37" s="113">
        <v>4.4886661180519191E-2</v>
      </c>
      <c r="E37" s="115">
        <v>6</v>
      </c>
      <c r="F37" s="114">
        <v>6</v>
      </c>
      <c r="G37" s="114" t="s">
        <v>513</v>
      </c>
      <c r="H37" s="114">
        <v>4</v>
      </c>
      <c r="I37" s="140">
        <v>4</v>
      </c>
      <c r="J37" s="115">
        <v>2</v>
      </c>
      <c r="K37" s="116">
        <v>50</v>
      </c>
    </row>
    <row r="38" spans="1:11" ht="14.1" customHeight="1" x14ac:dyDescent="0.2">
      <c r="A38" s="306">
        <v>43</v>
      </c>
      <c r="B38" s="307" t="s">
        <v>257</v>
      </c>
      <c r="C38" s="308"/>
      <c r="D38" s="113">
        <v>0.35161217924740029</v>
      </c>
      <c r="E38" s="115">
        <v>47</v>
      </c>
      <c r="F38" s="114">
        <v>47</v>
      </c>
      <c r="G38" s="114">
        <v>45</v>
      </c>
      <c r="H38" s="114">
        <v>47</v>
      </c>
      <c r="I38" s="140">
        <v>44</v>
      </c>
      <c r="J38" s="115">
        <v>3</v>
      </c>
      <c r="K38" s="116">
        <v>6.8181818181818183</v>
      </c>
    </row>
    <row r="39" spans="1:11" ht="14.1" customHeight="1" x14ac:dyDescent="0.2">
      <c r="A39" s="306">
        <v>51</v>
      </c>
      <c r="B39" s="307" t="s">
        <v>258</v>
      </c>
      <c r="C39" s="308"/>
      <c r="D39" s="113">
        <v>11.498466372409666</v>
      </c>
      <c r="E39" s="115">
        <v>1537</v>
      </c>
      <c r="F39" s="114">
        <v>1571</v>
      </c>
      <c r="G39" s="114">
        <v>1591</v>
      </c>
      <c r="H39" s="114">
        <v>1601</v>
      </c>
      <c r="I39" s="140">
        <v>1626</v>
      </c>
      <c r="J39" s="115">
        <v>-89</v>
      </c>
      <c r="K39" s="116">
        <v>-5.4735547355473555</v>
      </c>
    </row>
    <row r="40" spans="1:11" ht="14.1" customHeight="1" x14ac:dyDescent="0.2">
      <c r="A40" s="306" t="s">
        <v>259</v>
      </c>
      <c r="B40" s="307" t="s">
        <v>260</v>
      </c>
      <c r="C40" s="308"/>
      <c r="D40" s="113">
        <v>11.169297523752524</v>
      </c>
      <c r="E40" s="115">
        <v>1493</v>
      </c>
      <c r="F40" s="114">
        <v>1525</v>
      </c>
      <c r="G40" s="114">
        <v>1548</v>
      </c>
      <c r="H40" s="114">
        <v>1553</v>
      </c>
      <c r="I40" s="140">
        <v>1576</v>
      </c>
      <c r="J40" s="115">
        <v>-83</v>
      </c>
      <c r="K40" s="116">
        <v>-5.2664974619289344</v>
      </c>
    </row>
    <row r="41" spans="1:11" ht="14.1" customHeight="1" x14ac:dyDescent="0.2">
      <c r="A41" s="306"/>
      <c r="B41" s="307" t="s">
        <v>261</v>
      </c>
      <c r="C41" s="308"/>
      <c r="D41" s="113">
        <v>3.5909328944415351</v>
      </c>
      <c r="E41" s="115">
        <v>480</v>
      </c>
      <c r="F41" s="114">
        <v>489</v>
      </c>
      <c r="G41" s="114">
        <v>511</v>
      </c>
      <c r="H41" s="114">
        <v>518</v>
      </c>
      <c r="I41" s="140">
        <v>522</v>
      </c>
      <c r="J41" s="115">
        <v>-42</v>
      </c>
      <c r="K41" s="116">
        <v>-8.0459770114942533</v>
      </c>
    </row>
    <row r="42" spans="1:11" ht="14.1" customHeight="1" x14ac:dyDescent="0.2">
      <c r="A42" s="306">
        <v>52</v>
      </c>
      <c r="B42" s="307" t="s">
        <v>262</v>
      </c>
      <c r="C42" s="308"/>
      <c r="D42" s="113">
        <v>5.4238048926460687</v>
      </c>
      <c r="E42" s="115">
        <v>725</v>
      </c>
      <c r="F42" s="114">
        <v>738</v>
      </c>
      <c r="G42" s="114">
        <v>729</v>
      </c>
      <c r="H42" s="114">
        <v>719</v>
      </c>
      <c r="I42" s="140">
        <v>708</v>
      </c>
      <c r="J42" s="115">
        <v>17</v>
      </c>
      <c r="K42" s="116">
        <v>2.4011299435028248</v>
      </c>
    </row>
    <row r="43" spans="1:11" ht="14.1" customHeight="1" x14ac:dyDescent="0.2">
      <c r="A43" s="306" t="s">
        <v>263</v>
      </c>
      <c r="B43" s="307" t="s">
        <v>264</v>
      </c>
      <c r="C43" s="308"/>
      <c r="D43" s="113">
        <v>5.184409366349966</v>
      </c>
      <c r="E43" s="115">
        <v>693</v>
      </c>
      <c r="F43" s="114">
        <v>705</v>
      </c>
      <c r="G43" s="114">
        <v>689</v>
      </c>
      <c r="H43" s="114">
        <v>681</v>
      </c>
      <c r="I43" s="140">
        <v>670</v>
      </c>
      <c r="J43" s="115">
        <v>23</v>
      </c>
      <c r="K43" s="116">
        <v>3.4328358208955225</v>
      </c>
    </row>
    <row r="44" spans="1:11" ht="14.1" customHeight="1" x14ac:dyDescent="0.2">
      <c r="A44" s="306">
        <v>53</v>
      </c>
      <c r="B44" s="307" t="s">
        <v>265</v>
      </c>
      <c r="C44" s="308"/>
      <c r="D44" s="113">
        <v>1.204458741677265</v>
      </c>
      <c r="E44" s="115">
        <v>161</v>
      </c>
      <c r="F44" s="114">
        <v>156</v>
      </c>
      <c r="G44" s="114">
        <v>162</v>
      </c>
      <c r="H44" s="114">
        <v>148</v>
      </c>
      <c r="I44" s="140">
        <v>146</v>
      </c>
      <c r="J44" s="115">
        <v>15</v>
      </c>
      <c r="K44" s="116">
        <v>10.273972602739725</v>
      </c>
    </row>
    <row r="45" spans="1:11" ht="14.1" customHeight="1" x14ac:dyDescent="0.2">
      <c r="A45" s="306" t="s">
        <v>266</v>
      </c>
      <c r="B45" s="307" t="s">
        <v>267</v>
      </c>
      <c r="C45" s="308"/>
      <c r="D45" s="113">
        <v>1.1670531906934989</v>
      </c>
      <c r="E45" s="115">
        <v>156</v>
      </c>
      <c r="F45" s="114">
        <v>151</v>
      </c>
      <c r="G45" s="114">
        <v>157</v>
      </c>
      <c r="H45" s="114">
        <v>143</v>
      </c>
      <c r="I45" s="140">
        <v>139</v>
      </c>
      <c r="J45" s="115">
        <v>17</v>
      </c>
      <c r="K45" s="116">
        <v>12.23021582733813</v>
      </c>
    </row>
    <row r="46" spans="1:11" ht="14.1" customHeight="1" x14ac:dyDescent="0.2">
      <c r="A46" s="306">
        <v>54</v>
      </c>
      <c r="B46" s="307" t="s">
        <v>268</v>
      </c>
      <c r="C46" s="308"/>
      <c r="D46" s="113">
        <v>13.181716166679136</v>
      </c>
      <c r="E46" s="115">
        <v>1762</v>
      </c>
      <c r="F46" s="114">
        <v>1829</v>
      </c>
      <c r="G46" s="114">
        <v>1850</v>
      </c>
      <c r="H46" s="114">
        <v>1847</v>
      </c>
      <c r="I46" s="140">
        <v>1817</v>
      </c>
      <c r="J46" s="115">
        <v>-55</v>
      </c>
      <c r="K46" s="116">
        <v>-3.0269675288937812</v>
      </c>
    </row>
    <row r="47" spans="1:11" ht="14.1" customHeight="1" x14ac:dyDescent="0.2">
      <c r="A47" s="306">
        <v>61</v>
      </c>
      <c r="B47" s="307" t="s">
        <v>269</v>
      </c>
      <c r="C47" s="308"/>
      <c r="D47" s="113">
        <v>0.82292212164285183</v>
      </c>
      <c r="E47" s="115">
        <v>110</v>
      </c>
      <c r="F47" s="114">
        <v>122</v>
      </c>
      <c r="G47" s="114">
        <v>110</v>
      </c>
      <c r="H47" s="114">
        <v>124</v>
      </c>
      <c r="I47" s="140">
        <v>114</v>
      </c>
      <c r="J47" s="115">
        <v>-4</v>
      </c>
      <c r="K47" s="116">
        <v>-3.5087719298245612</v>
      </c>
    </row>
    <row r="48" spans="1:11" ht="14.1" customHeight="1" x14ac:dyDescent="0.2">
      <c r="A48" s="306">
        <v>62</v>
      </c>
      <c r="B48" s="307" t="s">
        <v>270</v>
      </c>
      <c r="C48" s="308"/>
      <c r="D48" s="113">
        <v>10.705468691553827</v>
      </c>
      <c r="E48" s="115">
        <v>1431</v>
      </c>
      <c r="F48" s="114">
        <v>1442</v>
      </c>
      <c r="G48" s="114">
        <v>1419</v>
      </c>
      <c r="H48" s="114">
        <v>1462</v>
      </c>
      <c r="I48" s="140">
        <v>1430</v>
      </c>
      <c r="J48" s="115">
        <v>1</v>
      </c>
      <c r="K48" s="116">
        <v>6.9930069930069935E-2</v>
      </c>
    </row>
    <row r="49" spans="1:11" ht="14.1" customHeight="1" x14ac:dyDescent="0.2">
      <c r="A49" s="306">
        <v>63</v>
      </c>
      <c r="B49" s="307" t="s">
        <v>271</v>
      </c>
      <c r="C49" s="308"/>
      <c r="D49" s="113">
        <v>7.5933268497044963</v>
      </c>
      <c r="E49" s="115">
        <v>1015</v>
      </c>
      <c r="F49" s="114">
        <v>1117</v>
      </c>
      <c r="G49" s="114">
        <v>1192</v>
      </c>
      <c r="H49" s="114">
        <v>1262</v>
      </c>
      <c r="I49" s="140">
        <v>1125</v>
      </c>
      <c r="J49" s="115">
        <v>-110</v>
      </c>
      <c r="K49" s="116">
        <v>-9.7777777777777786</v>
      </c>
    </row>
    <row r="50" spans="1:11" ht="14.1" customHeight="1" x14ac:dyDescent="0.2">
      <c r="A50" s="306" t="s">
        <v>272</v>
      </c>
      <c r="B50" s="307" t="s">
        <v>273</v>
      </c>
      <c r="C50" s="308"/>
      <c r="D50" s="113">
        <v>0.71818657888830706</v>
      </c>
      <c r="E50" s="115">
        <v>96</v>
      </c>
      <c r="F50" s="114">
        <v>98</v>
      </c>
      <c r="G50" s="114">
        <v>101</v>
      </c>
      <c r="H50" s="114">
        <v>103</v>
      </c>
      <c r="I50" s="140">
        <v>88</v>
      </c>
      <c r="J50" s="115">
        <v>8</v>
      </c>
      <c r="K50" s="116">
        <v>9.0909090909090917</v>
      </c>
    </row>
    <row r="51" spans="1:11" ht="14.1" customHeight="1" x14ac:dyDescent="0.2">
      <c r="A51" s="306" t="s">
        <v>274</v>
      </c>
      <c r="B51" s="307" t="s">
        <v>275</v>
      </c>
      <c r="C51" s="308"/>
      <c r="D51" s="113">
        <v>6.5384903119622955</v>
      </c>
      <c r="E51" s="115">
        <v>874</v>
      </c>
      <c r="F51" s="114">
        <v>984</v>
      </c>
      <c r="G51" s="114">
        <v>1052</v>
      </c>
      <c r="H51" s="114">
        <v>1119</v>
      </c>
      <c r="I51" s="140">
        <v>1001</v>
      </c>
      <c r="J51" s="115">
        <v>-127</v>
      </c>
      <c r="K51" s="116">
        <v>-12.687312687312687</v>
      </c>
    </row>
    <row r="52" spans="1:11" ht="14.1" customHeight="1" x14ac:dyDescent="0.2">
      <c r="A52" s="306">
        <v>71</v>
      </c>
      <c r="B52" s="307" t="s">
        <v>276</v>
      </c>
      <c r="C52" s="308"/>
      <c r="D52" s="113">
        <v>10.810204234308371</v>
      </c>
      <c r="E52" s="115">
        <v>1445</v>
      </c>
      <c r="F52" s="114">
        <v>1446</v>
      </c>
      <c r="G52" s="114">
        <v>1435</v>
      </c>
      <c r="H52" s="114">
        <v>1446</v>
      </c>
      <c r="I52" s="140">
        <v>1447</v>
      </c>
      <c r="J52" s="115">
        <v>-2</v>
      </c>
      <c r="K52" s="116">
        <v>-0.138217000691085</v>
      </c>
    </row>
    <row r="53" spans="1:11" ht="14.1" customHeight="1" x14ac:dyDescent="0.2">
      <c r="A53" s="306" t="s">
        <v>277</v>
      </c>
      <c r="B53" s="307" t="s">
        <v>278</v>
      </c>
      <c r="C53" s="308"/>
      <c r="D53" s="113">
        <v>0.95010099498765621</v>
      </c>
      <c r="E53" s="115">
        <v>127</v>
      </c>
      <c r="F53" s="114">
        <v>125</v>
      </c>
      <c r="G53" s="114">
        <v>130</v>
      </c>
      <c r="H53" s="114">
        <v>144</v>
      </c>
      <c r="I53" s="140">
        <v>146</v>
      </c>
      <c r="J53" s="115">
        <v>-19</v>
      </c>
      <c r="K53" s="116">
        <v>-13.013698630136986</v>
      </c>
    </row>
    <row r="54" spans="1:11" ht="14.1" customHeight="1" x14ac:dyDescent="0.2">
      <c r="A54" s="306" t="s">
        <v>279</v>
      </c>
      <c r="B54" s="307" t="s">
        <v>280</v>
      </c>
      <c r="C54" s="308"/>
      <c r="D54" s="113">
        <v>9.3439066357447444</v>
      </c>
      <c r="E54" s="115">
        <v>1249</v>
      </c>
      <c r="F54" s="114">
        <v>1252</v>
      </c>
      <c r="G54" s="114">
        <v>1237</v>
      </c>
      <c r="H54" s="114">
        <v>1229</v>
      </c>
      <c r="I54" s="140">
        <v>1226</v>
      </c>
      <c r="J54" s="115">
        <v>23</v>
      </c>
      <c r="K54" s="116">
        <v>1.8760195758564437</v>
      </c>
    </row>
    <row r="55" spans="1:11" ht="14.1" customHeight="1" x14ac:dyDescent="0.2">
      <c r="A55" s="306">
        <v>72</v>
      </c>
      <c r="B55" s="307" t="s">
        <v>281</v>
      </c>
      <c r="C55" s="308"/>
      <c r="D55" s="113">
        <v>1.1446098601032393</v>
      </c>
      <c r="E55" s="115">
        <v>153</v>
      </c>
      <c r="F55" s="114">
        <v>143</v>
      </c>
      <c r="G55" s="114">
        <v>147</v>
      </c>
      <c r="H55" s="114">
        <v>150</v>
      </c>
      <c r="I55" s="140">
        <v>148</v>
      </c>
      <c r="J55" s="115">
        <v>5</v>
      </c>
      <c r="K55" s="116">
        <v>3.3783783783783785</v>
      </c>
    </row>
    <row r="56" spans="1:11" ht="14.1" customHeight="1" x14ac:dyDescent="0.2">
      <c r="A56" s="306" t="s">
        <v>282</v>
      </c>
      <c r="B56" s="307" t="s">
        <v>283</v>
      </c>
      <c r="C56" s="308"/>
      <c r="D56" s="113">
        <v>0.11969776314805117</v>
      </c>
      <c r="E56" s="115">
        <v>16</v>
      </c>
      <c r="F56" s="114">
        <v>16</v>
      </c>
      <c r="G56" s="114">
        <v>16</v>
      </c>
      <c r="H56" s="114">
        <v>18</v>
      </c>
      <c r="I56" s="140">
        <v>21</v>
      </c>
      <c r="J56" s="115">
        <v>-5</v>
      </c>
      <c r="K56" s="116">
        <v>-23.80952380952381</v>
      </c>
    </row>
    <row r="57" spans="1:11" ht="14.1" customHeight="1" x14ac:dyDescent="0.2">
      <c r="A57" s="306" t="s">
        <v>284</v>
      </c>
      <c r="B57" s="307" t="s">
        <v>285</v>
      </c>
      <c r="C57" s="308"/>
      <c r="D57" s="113">
        <v>0.80047879105259223</v>
      </c>
      <c r="E57" s="115">
        <v>107</v>
      </c>
      <c r="F57" s="114">
        <v>95</v>
      </c>
      <c r="G57" s="114">
        <v>97</v>
      </c>
      <c r="H57" s="114">
        <v>101</v>
      </c>
      <c r="I57" s="140">
        <v>98</v>
      </c>
      <c r="J57" s="115">
        <v>9</v>
      </c>
      <c r="K57" s="116">
        <v>9.183673469387756</v>
      </c>
    </row>
    <row r="58" spans="1:11" ht="14.1" customHeight="1" x14ac:dyDescent="0.2">
      <c r="A58" s="306">
        <v>73</v>
      </c>
      <c r="B58" s="307" t="s">
        <v>286</v>
      </c>
      <c r="C58" s="308"/>
      <c r="D58" s="113">
        <v>1.1221665295129797</v>
      </c>
      <c r="E58" s="115">
        <v>150</v>
      </c>
      <c r="F58" s="114">
        <v>149</v>
      </c>
      <c r="G58" s="114">
        <v>160</v>
      </c>
      <c r="H58" s="114">
        <v>155</v>
      </c>
      <c r="I58" s="140">
        <v>154</v>
      </c>
      <c r="J58" s="115">
        <v>-4</v>
      </c>
      <c r="K58" s="116">
        <v>-2.5974025974025974</v>
      </c>
    </row>
    <row r="59" spans="1:11" ht="14.1" customHeight="1" x14ac:dyDescent="0.2">
      <c r="A59" s="306" t="s">
        <v>287</v>
      </c>
      <c r="B59" s="307" t="s">
        <v>288</v>
      </c>
      <c r="C59" s="308"/>
      <c r="D59" s="113">
        <v>0.87528989302012417</v>
      </c>
      <c r="E59" s="115">
        <v>117</v>
      </c>
      <c r="F59" s="114">
        <v>119</v>
      </c>
      <c r="G59" s="114">
        <v>130</v>
      </c>
      <c r="H59" s="114">
        <v>128</v>
      </c>
      <c r="I59" s="140">
        <v>127</v>
      </c>
      <c r="J59" s="115">
        <v>-10</v>
      </c>
      <c r="K59" s="116">
        <v>-7.8740157480314963</v>
      </c>
    </row>
    <row r="60" spans="1:11" ht="14.1" customHeight="1" x14ac:dyDescent="0.2">
      <c r="A60" s="306">
        <v>81</v>
      </c>
      <c r="B60" s="307" t="s">
        <v>289</v>
      </c>
      <c r="C60" s="308"/>
      <c r="D60" s="113">
        <v>3.7480362085733523</v>
      </c>
      <c r="E60" s="115">
        <v>501</v>
      </c>
      <c r="F60" s="114">
        <v>506</v>
      </c>
      <c r="G60" s="114">
        <v>508</v>
      </c>
      <c r="H60" s="114">
        <v>504</v>
      </c>
      <c r="I60" s="140">
        <v>506</v>
      </c>
      <c r="J60" s="115">
        <v>-5</v>
      </c>
      <c r="K60" s="116">
        <v>-0.98814229249011853</v>
      </c>
    </row>
    <row r="61" spans="1:11" ht="14.1" customHeight="1" x14ac:dyDescent="0.2">
      <c r="A61" s="306" t="s">
        <v>290</v>
      </c>
      <c r="B61" s="307" t="s">
        <v>291</v>
      </c>
      <c r="C61" s="308"/>
      <c r="D61" s="113">
        <v>1.5186653699408992</v>
      </c>
      <c r="E61" s="115">
        <v>203</v>
      </c>
      <c r="F61" s="114">
        <v>203</v>
      </c>
      <c r="G61" s="114">
        <v>209</v>
      </c>
      <c r="H61" s="114">
        <v>215</v>
      </c>
      <c r="I61" s="140">
        <v>218</v>
      </c>
      <c r="J61" s="115">
        <v>-15</v>
      </c>
      <c r="K61" s="116">
        <v>-6.8807339449541285</v>
      </c>
    </row>
    <row r="62" spans="1:11" ht="14.1" customHeight="1" x14ac:dyDescent="0.2">
      <c r="A62" s="306" t="s">
        <v>292</v>
      </c>
      <c r="B62" s="307" t="s">
        <v>293</v>
      </c>
      <c r="C62" s="308"/>
      <c r="D62" s="113">
        <v>1.1446098601032393</v>
      </c>
      <c r="E62" s="115">
        <v>153</v>
      </c>
      <c r="F62" s="114">
        <v>146</v>
      </c>
      <c r="G62" s="114">
        <v>140</v>
      </c>
      <c r="H62" s="114">
        <v>132</v>
      </c>
      <c r="I62" s="140">
        <v>129</v>
      </c>
      <c r="J62" s="115">
        <v>24</v>
      </c>
      <c r="K62" s="116">
        <v>18.604651162790699</v>
      </c>
    </row>
    <row r="63" spans="1:11" ht="14.1" customHeight="1" x14ac:dyDescent="0.2">
      <c r="A63" s="306"/>
      <c r="B63" s="307" t="s">
        <v>294</v>
      </c>
      <c r="C63" s="308"/>
      <c r="D63" s="113">
        <v>0.93513877459414974</v>
      </c>
      <c r="E63" s="115">
        <v>125</v>
      </c>
      <c r="F63" s="114">
        <v>120</v>
      </c>
      <c r="G63" s="114">
        <v>113</v>
      </c>
      <c r="H63" s="114">
        <v>107</v>
      </c>
      <c r="I63" s="140">
        <v>105</v>
      </c>
      <c r="J63" s="115">
        <v>20</v>
      </c>
      <c r="K63" s="116">
        <v>19.047619047619047</v>
      </c>
    </row>
    <row r="64" spans="1:11" ht="14.1" customHeight="1" x14ac:dyDescent="0.2">
      <c r="A64" s="306" t="s">
        <v>295</v>
      </c>
      <c r="B64" s="307" t="s">
        <v>296</v>
      </c>
      <c r="C64" s="308"/>
      <c r="D64" s="113">
        <v>9.7254432557791579E-2</v>
      </c>
      <c r="E64" s="115">
        <v>13</v>
      </c>
      <c r="F64" s="114">
        <v>11</v>
      </c>
      <c r="G64" s="114">
        <v>14</v>
      </c>
      <c r="H64" s="114">
        <v>15</v>
      </c>
      <c r="I64" s="140">
        <v>15</v>
      </c>
      <c r="J64" s="115">
        <v>-2</v>
      </c>
      <c r="K64" s="116">
        <v>-13.333333333333334</v>
      </c>
    </row>
    <row r="65" spans="1:11" ht="14.1" customHeight="1" x14ac:dyDescent="0.2">
      <c r="A65" s="306" t="s">
        <v>297</v>
      </c>
      <c r="B65" s="307" t="s">
        <v>298</v>
      </c>
      <c r="C65" s="308"/>
      <c r="D65" s="113">
        <v>0.70322435849480058</v>
      </c>
      <c r="E65" s="115">
        <v>94</v>
      </c>
      <c r="F65" s="114">
        <v>106</v>
      </c>
      <c r="G65" s="114">
        <v>102</v>
      </c>
      <c r="H65" s="114">
        <v>103</v>
      </c>
      <c r="I65" s="140">
        <v>102</v>
      </c>
      <c r="J65" s="115">
        <v>-8</v>
      </c>
      <c r="K65" s="116">
        <v>-7.8431372549019605</v>
      </c>
    </row>
    <row r="66" spans="1:11" ht="14.1" customHeight="1" x14ac:dyDescent="0.2">
      <c r="A66" s="306">
        <v>82</v>
      </c>
      <c r="B66" s="307" t="s">
        <v>299</v>
      </c>
      <c r="C66" s="308"/>
      <c r="D66" s="113">
        <v>1.7356175656467421</v>
      </c>
      <c r="E66" s="115">
        <v>232</v>
      </c>
      <c r="F66" s="114">
        <v>242</v>
      </c>
      <c r="G66" s="114">
        <v>234</v>
      </c>
      <c r="H66" s="114">
        <v>238</v>
      </c>
      <c r="I66" s="140">
        <v>247</v>
      </c>
      <c r="J66" s="115">
        <v>-15</v>
      </c>
      <c r="K66" s="116">
        <v>-6.0728744939271255</v>
      </c>
    </row>
    <row r="67" spans="1:11" ht="14.1" customHeight="1" x14ac:dyDescent="0.2">
      <c r="A67" s="306" t="s">
        <v>300</v>
      </c>
      <c r="B67" s="307" t="s">
        <v>301</v>
      </c>
      <c r="C67" s="308"/>
      <c r="D67" s="113">
        <v>0.58352659534674944</v>
      </c>
      <c r="E67" s="115">
        <v>78</v>
      </c>
      <c r="F67" s="114">
        <v>74</v>
      </c>
      <c r="G67" s="114">
        <v>72</v>
      </c>
      <c r="H67" s="114">
        <v>74</v>
      </c>
      <c r="I67" s="140">
        <v>78</v>
      </c>
      <c r="J67" s="115">
        <v>0</v>
      </c>
      <c r="K67" s="116">
        <v>0</v>
      </c>
    </row>
    <row r="68" spans="1:11" ht="14.1" customHeight="1" x14ac:dyDescent="0.2">
      <c r="A68" s="306" t="s">
        <v>302</v>
      </c>
      <c r="B68" s="307" t="s">
        <v>303</v>
      </c>
      <c r="C68" s="308"/>
      <c r="D68" s="113">
        <v>0.68078102790454098</v>
      </c>
      <c r="E68" s="115">
        <v>91</v>
      </c>
      <c r="F68" s="114">
        <v>107</v>
      </c>
      <c r="G68" s="114">
        <v>102</v>
      </c>
      <c r="H68" s="114">
        <v>101</v>
      </c>
      <c r="I68" s="140">
        <v>98</v>
      </c>
      <c r="J68" s="115">
        <v>-7</v>
      </c>
      <c r="K68" s="116">
        <v>-7.1428571428571432</v>
      </c>
    </row>
    <row r="69" spans="1:11" ht="14.1" customHeight="1" x14ac:dyDescent="0.2">
      <c r="A69" s="306">
        <v>83</v>
      </c>
      <c r="B69" s="307" t="s">
        <v>304</v>
      </c>
      <c r="C69" s="308"/>
      <c r="D69" s="113">
        <v>3.5460462332610159</v>
      </c>
      <c r="E69" s="115">
        <v>474</v>
      </c>
      <c r="F69" s="114">
        <v>483</v>
      </c>
      <c r="G69" s="114">
        <v>481</v>
      </c>
      <c r="H69" s="114">
        <v>466</v>
      </c>
      <c r="I69" s="140">
        <v>479</v>
      </c>
      <c r="J69" s="115">
        <v>-5</v>
      </c>
      <c r="K69" s="116">
        <v>-1.0438413361169103</v>
      </c>
    </row>
    <row r="70" spans="1:11" ht="14.1" customHeight="1" x14ac:dyDescent="0.2">
      <c r="A70" s="306" t="s">
        <v>305</v>
      </c>
      <c r="B70" s="307" t="s">
        <v>306</v>
      </c>
      <c r="C70" s="308"/>
      <c r="D70" s="113">
        <v>1.5037031495473929</v>
      </c>
      <c r="E70" s="115">
        <v>201</v>
      </c>
      <c r="F70" s="114">
        <v>193</v>
      </c>
      <c r="G70" s="114">
        <v>194</v>
      </c>
      <c r="H70" s="114">
        <v>190</v>
      </c>
      <c r="I70" s="140">
        <v>200</v>
      </c>
      <c r="J70" s="115">
        <v>1</v>
      </c>
      <c r="K70" s="116">
        <v>0.5</v>
      </c>
    </row>
    <row r="71" spans="1:11" ht="14.1" customHeight="1" x14ac:dyDescent="0.2">
      <c r="A71" s="306"/>
      <c r="B71" s="307" t="s">
        <v>307</v>
      </c>
      <c r="C71" s="308"/>
      <c r="D71" s="113">
        <v>1.28675095384155</v>
      </c>
      <c r="E71" s="115">
        <v>172</v>
      </c>
      <c r="F71" s="114">
        <v>161</v>
      </c>
      <c r="G71" s="114">
        <v>159</v>
      </c>
      <c r="H71" s="114">
        <v>155</v>
      </c>
      <c r="I71" s="140">
        <v>163</v>
      </c>
      <c r="J71" s="115">
        <v>9</v>
      </c>
      <c r="K71" s="116">
        <v>5.5214723926380369</v>
      </c>
    </row>
    <row r="72" spans="1:11" ht="14.1" customHeight="1" x14ac:dyDescent="0.2">
      <c r="A72" s="306">
        <v>84</v>
      </c>
      <c r="B72" s="307" t="s">
        <v>308</v>
      </c>
      <c r="C72" s="308"/>
      <c r="D72" s="113">
        <v>1.3017131742350565</v>
      </c>
      <c r="E72" s="115">
        <v>174</v>
      </c>
      <c r="F72" s="114">
        <v>193</v>
      </c>
      <c r="G72" s="114">
        <v>198</v>
      </c>
      <c r="H72" s="114">
        <v>189</v>
      </c>
      <c r="I72" s="140">
        <v>196</v>
      </c>
      <c r="J72" s="115">
        <v>-22</v>
      </c>
      <c r="K72" s="116">
        <v>-11.224489795918368</v>
      </c>
    </row>
    <row r="73" spans="1:11" ht="14.1" customHeight="1" x14ac:dyDescent="0.2">
      <c r="A73" s="306" t="s">
        <v>309</v>
      </c>
      <c r="B73" s="307" t="s">
        <v>310</v>
      </c>
      <c r="C73" s="308"/>
      <c r="D73" s="113">
        <v>9.7254432557791579E-2</v>
      </c>
      <c r="E73" s="115">
        <v>13</v>
      </c>
      <c r="F73" s="114">
        <v>13</v>
      </c>
      <c r="G73" s="114">
        <v>14</v>
      </c>
      <c r="H73" s="114">
        <v>12</v>
      </c>
      <c r="I73" s="140">
        <v>13</v>
      </c>
      <c r="J73" s="115">
        <v>0</v>
      </c>
      <c r="K73" s="116">
        <v>0</v>
      </c>
    </row>
    <row r="74" spans="1:11" ht="14.1" customHeight="1" x14ac:dyDescent="0.2">
      <c r="A74" s="306" t="s">
        <v>311</v>
      </c>
      <c r="B74" s="307" t="s">
        <v>312</v>
      </c>
      <c r="C74" s="308"/>
      <c r="D74" s="113">
        <v>9.7254432557791579E-2</v>
      </c>
      <c r="E74" s="115">
        <v>13</v>
      </c>
      <c r="F74" s="114">
        <v>12</v>
      </c>
      <c r="G74" s="114">
        <v>11</v>
      </c>
      <c r="H74" s="114">
        <v>14</v>
      </c>
      <c r="I74" s="140">
        <v>15</v>
      </c>
      <c r="J74" s="115">
        <v>-2</v>
      </c>
      <c r="K74" s="116">
        <v>-13.333333333333334</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8.9773322361038382E-2</v>
      </c>
      <c r="E76" s="115">
        <v>12</v>
      </c>
      <c r="F76" s="114">
        <v>13</v>
      </c>
      <c r="G76" s="114">
        <v>12</v>
      </c>
      <c r="H76" s="114">
        <v>12</v>
      </c>
      <c r="I76" s="140">
        <v>12</v>
      </c>
      <c r="J76" s="115">
        <v>0</v>
      </c>
      <c r="K76" s="116">
        <v>0</v>
      </c>
    </row>
    <row r="77" spans="1:11" ht="14.1" customHeight="1" x14ac:dyDescent="0.2">
      <c r="A77" s="306">
        <v>92</v>
      </c>
      <c r="B77" s="307" t="s">
        <v>316</v>
      </c>
      <c r="C77" s="308"/>
      <c r="D77" s="113">
        <v>0.14214109373831077</v>
      </c>
      <c r="E77" s="115">
        <v>19</v>
      </c>
      <c r="F77" s="114">
        <v>21</v>
      </c>
      <c r="G77" s="114">
        <v>26</v>
      </c>
      <c r="H77" s="114">
        <v>19</v>
      </c>
      <c r="I77" s="140">
        <v>19</v>
      </c>
      <c r="J77" s="115">
        <v>0</v>
      </c>
      <c r="K77" s="116">
        <v>0</v>
      </c>
    </row>
    <row r="78" spans="1:11" ht="14.1" customHeight="1" x14ac:dyDescent="0.2">
      <c r="A78" s="306">
        <v>93</v>
      </c>
      <c r="B78" s="307" t="s">
        <v>317</v>
      </c>
      <c r="C78" s="308"/>
      <c r="D78" s="113">
        <v>0.11969776314805117</v>
      </c>
      <c r="E78" s="115">
        <v>16</v>
      </c>
      <c r="F78" s="114">
        <v>16</v>
      </c>
      <c r="G78" s="114">
        <v>13</v>
      </c>
      <c r="H78" s="114">
        <v>20</v>
      </c>
      <c r="I78" s="140">
        <v>20</v>
      </c>
      <c r="J78" s="115">
        <v>-4</v>
      </c>
      <c r="K78" s="116">
        <v>-20</v>
      </c>
    </row>
    <row r="79" spans="1:11" ht="14.1" customHeight="1" x14ac:dyDescent="0.2">
      <c r="A79" s="306">
        <v>94</v>
      </c>
      <c r="B79" s="307" t="s">
        <v>318</v>
      </c>
      <c r="C79" s="308"/>
      <c r="D79" s="113">
        <v>0.57604548514999621</v>
      </c>
      <c r="E79" s="115">
        <v>77</v>
      </c>
      <c r="F79" s="114">
        <v>88</v>
      </c>
      <c r="G79" s="114">
        <v>85</v>
      </c>
      <c r="H79" s="114">
        <v>78</v>
      </c>
      <c r="I79" s="140">
        <v>81</v>
      </c>
      <c r="J79" s="115">
        <v>-4</v>
      </c>
      <c r="K79" s="116">
        <v>-4.9382716049382713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3.0672551806688113</v>
      </c>
      <c r="E81" s="143">
        <v>410</v>
      </c>
      <c r="F81" s="144">
        <v>442</v>
      </c>
      <c r="G81" s="144">
        <v>442</v>
      </c>
      <c r="H81" s="144">
        <v>445</v>
      </c>
      <c r="I81" s="145">
        <v>427</v>
      </c>
      <c r="J81" s="143">
        <v>-17</v>
      </c>
      <c r="K81" s="146">
        <v>-3.9812646370023419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3706</v>
      </c>
      <c r="G12" s="536">
        <v>3083</v>
      </c>
      <c r="H12" s="536">
        <v>5157</v>
      </c>
      <c r="I12" s="536">
        <v>3491</v>
      </c>
      <c r="J12" s="537">
        <v>4349</v>
      </c>
      <c r="K12" s="538">
        <v>-643</v>
      </c>
      <c r="L12" s="349">
        <v>-14.785008047827088</v>
      </c>
    </row>
    <row r="13" spans="1:17" s="110" customFormat="1" ht="15" customHeight="1" x14ac:dyDescent="0.2">
      <c r="A13" s="350" t="s">
        <v>344</v>
      </c>
      <c r="B13" s="351" t="s">
        <v>345</v>
      </c>
      <c r="C13" s="347"/>
      <c r="D13" s="347"/>
      <c r="E13" s="348"/>
      <c r="F13" s="536">
        <v>2108</v>
      </c>
      <c r="G13" s="536">
        <v>1591</v>
      </c>
      <c r="H13" s="536">
        <v>2852</v>
      </c>
      <c r="I13" s="536">
        <v>2056</v>
      </c>
      <c r="J13" s="537">
        <v>2532</v>
      </c>
      <c r="K13" s="538">
        <v>-424</v>
      </c>
      <c r="L13" s="349">
        <v>-16.74565560821485</v>
      </c>
    </row>
    <row r="14" spans="1:17" s="110" customFormat="1" ht="22.5" customHeight="1" x14ac:dyDescent="0.2">
      <c r="A14" s="350"/>
      <c r="B14" s="351" t="s">
        <v>346</v>
      </c>
      <c r="C14" s="347"/>
      <c r="D14" s="347"/>
      <c r="E14" s="348"/>
      <c r="F14" s="536">
        <v>1598</v>
      </c>
      <c r="G14" s="536">
        <v>1492</v>
      </c>
      <c r="H14" s="536">
        <v>2305</v>
      </c>
      <c r="I14" s="536">
        <v>1435</v>
      </c>
      <c r="J14" s="537">
        <v>1817</v>
      </c>
      <c r="K14" s="538">
        <v>-219</v>
      </c>
      <c r="L14" s="349">
        <v>-12.052834342322509</v>
      </c>
    </row>
    <row r="15" spans="1:17" s="110" customFormat="1" ht="15" customHeight="1" x14ac:dyDescent="0.2">
      <c r="A15" s="350" t="s">
        <v>347</v>
      </c>
      <c r="B15" s="351" t="s">
        <v>108</v>
      </c>
      <c r="C15" s="347"/>
      <c r="D15" s="347"/>
      <c r="E15" s="348"/>
      <c r="F15" s="536">
        <v>927</v>
      </c>
      <c r="G15" s="536">
        <v>860</v>
      </c>
      <c r="H15" s="536">
        <v>2485</v>
      </c>
      <c r="I15" s="536">
        <v>851</v>
      </c>
      <c r="J15" s="537">
        <v>1088</v>
      </c>
      <c r="K15" s="538">
        <v>-161</v>
      </c>
      <c r="L15" s="349">
        <v>-14.797794117647058</v>
      </c>
    </row>
    <row r="16" spans="1:17" s="110" customFormat="1" ht="15" customHeight="1" x14ac:dyDescent="0.2">
      <c r="A16" s="350"/>
      <c r="B16" s="351" t="s">
        <v>109</v>
      </c>
      <c r="C16" s="347"/>
      <c r="D16" s="347"/>
      <c r="E16" s="348"/>
      <c r="F16" s="536">
        <v>2370</v>
      </c>
      <c r="G16" s="536">
        <v>1924</v>
      </c>
      <c r="H16" s="536">
        <v>2376</v>
      </c>
      <c r="I16" s="536">
        <v>2318</v>
      </c>
      <c r="J16" s="537">
        <v>2919</v>
      </c>
      <c r="K16" s="538">
        <v>-549</v>
      </c>
      <c r="L16" s="349">
        <v>-18.807810894141831</v>
      </c>
    </row>
    <row r="17" spans="1:12" s="110" customFormat="1" ht="15" customHeight="1" x14ac:dyDescent="0.2">
      <c r="A17" s="350"/>
      <c r="B17" s="351" t="s">
        <v>110</v>
      </c>
      <c r="C17" s="347"/>
      <c r="D17" s="347"/>
      <c r="E17" s="348"/>
      <c r="F17" s="536">
        <v>353</v>
      </c>
      <c r="G17" s="536">
        <v>255</v>
      </c>
      <c r="H17" s="536">
        <v>240</v>
      </c>
      <c r="I17" s="536">
        <v>280</v>
      </c>
      <c r="J17" s="537">
        <v>293</v>
      </c>
      <c r="K17" s="538">
        <v>60</v>
      </c>
      <c r="L17" s="349">
        <v>20.477815699658702</v>
      </c>
    </row>
    <row r="18" spans="1:12" s="110" customFormat="1" ht="15" customHeight="1" x14ac:dyDescent="0.2">
      <c r="A18" s="350"/>
      <c r="B18" s="351" t="s">
        <v>111</v>
      </c>
      <c r="C18" s="347"/>
      <c r="D18" s="347"/>
      <c r="E18" s="348"/>
      <c r="F18" s="536">
        <v>56</v>
      </c>
      <c r="G18" s="536">
        <v>44</v>
      </c>
      <c r="H18" s="536">
        <v>56</v>
      </c>
      <c r="I18" s="536">
        <v>42</v>
      </c>
      <c r="J18" s="537">
        <v>49</v>
      </c>
      <c r="K18" s="538">
        <v>7</v>
      </c>
      <c r="L18" s="349">
        <v>14.285714285714286</v>
      </c>
    </row>
    <row r="19" spans="1:12" s="110" customFormat="1" ht="15" customHeight="1" x14ac:dyDescent="0.2">
      <c r="A19" s="118" t="s">
        <v>113</v>
      </c>
      <c r="B19" s="119" t="s">
        <v>181</v>
      </c>
      <c r="C19" s="347"/>
      <c r="D19" s="347"/>
      <c r="E19" s="348"/>
      <c r="F19" s="536">
        <v>2710</v>
      </c>
      <c r="G19" s="536">
        <v>2102</v>
      </c>
      <c r="H19" s="536">
        <v>4059</v>
      </c>
      <c r="I19" s="536">
        <v>2579</v>
      </c>
      <c r="J19" s="537">
        <v>3309</v>
      </c>
      <c r="K19" s="538">
        <v>-599</v>
      </c>
      <c r="L19" s="349">
        <v>-18.102145663342398</v>
      </c>
    </row>
    <row r="20" spans="1:12" s="110" customFormat="1" ht="15" customHeight="1" x14ac:dyDescent="0.2">
      <c r="A20" s="118"/>
      <c r="B20" s="119" t="s">
        <v>182</v>
      </c>
      <c r="C20" s="347"/>
      <c r="D20" s="347"/>
      <c r="E20" s="348"/>
      <c r="F20" s="536">
        <v>996</v>
      </c>
      <c r="G20" s="536">
        <v>981</v>
      </c>
      <c r="H20" s="536">
        <v>1098</v>
      </c>
      <c r="I20" s="536">
        <v>912</v>
      </c>
      <c r="J20" s="537">
        <v>1040</v>
      </c>
      <c r="K20" s="538">
        <v>-44</v>
      </c>
      <c r="L20" s="349">
        <v>-4.2307692307692308</v>
      </c>
    </row>
    <row r="21" spans="1:12" s="110" customFormat="1" ht="15" customHeight="1" x14ac:dyDescent="0.2">
      <c r="A21" s="118" t="s">
        <v>113</v>
      </c>
      <c r="B21" s="119" t="s">
        <v>116</v>
      </c>
      <c r="C21" s="347"/>
      <c r="D21" s="347"/>
      <c r="E21" s="348"/>
      <c r="F21" s="536">
        <v>2533</v>
      </c>
      <c r="G21" s="536">
        <v>2327</v>
      </c>
      <c r="H21" s="536">
        <v>3870</v>
      </c>
      <c r="I21" s="536">
        <v>2268</v>
      </c>
      <c r="J21" s="537">
        <v>2780</v>
      </c>
      <c r="K21" s="538">
        <v>-247</v>
      </c>
      <c r="L21" s="349">
        <v>-8.884892086330936</v>
      </c>
    </row>
    <row r="22" spans="1:12" s="110" customFormat="1" ht="15" customHeight="1" x14ac:dyDescent="0.2">
      <c r="A22" s="118"/>
      <c r="B22" s="119" t="s">
        <v>117</v>
      </c>
      <c r="C22" s="347"/>
      <c r="D22" s="347"/>
      <c r="E22" s="348"/>
      <c r="F22" s="536">
        <v>1173</v>
      </c>
      <c r="G22" s="536">
        <v>752</v>
      </c>
      <c r="H22" s="536">
        <v>1284</v>
      </c>
      <c r="I22" s="536">
        <v>1222</v>
      </c>
      <c r="J22" s="537">
        <v>1566</v>
      </c>
      <c r="K22" s="538">
        <v>-393</v>
      </c>
      <c r="L22" s="349">
        <v>-25.095785440613028</v>
      </c>
    </row>
    <row r="23" spans="1:12" s="110" customFormat="1" ht="15" customHeight="1" x14ac:dyDescent="0.2">
      <c r="A23" s="352" t="s">
        <v>347</v>
      </c>
      <c r="B23" s="353" t="s">
        <v>193</v>
      </c>
      <c r="C23" s="354"/>
      <c r="D23" s="354"/>
      <c r="E23" s="355"/>
      <c r="F23" s="539">
        <v>59</v>
      </c>
      <c r="G23" s="539">
        <v>218</v>
      </c>
      <c r="H23" s="539">
        <v>1141</v>
      </c>
      <c r="I23" s="539">
        <v>46</v>
      </c>
      <c r="J23" s="540">
        <v>68</v>
      </c>
      <c r="K23" s="541">
        <v>-9</v>
      </c>
      <c r="L23" s="356">
        <v>-13.235294117647058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41.8</v>
      </c>
      <c r="G25" s="542">
        <v>39.6</v>
      </c>
      <c r="H25" s="542">
        <v>49.2</v>
      </c>
      <c r="I25" s="542">
        <v>44.8</v>
      </c>
      <c r="J25" s="542">
        <v>43.2</v>
      </c>
      <c r="K25" s="543" t="s">
        <v>349</v>
      </c>
      <c r="L25" s="364">
        <v>-1.4000000000000057</v>
      </c>
    </row>
    <row r="26" spans="1:12" s="110" customFormat="1" ht="15" customHeight="1" x14ac:dyDescent="0.2">
      <c r="A26" s="365" t="s">
        <v>105</v>
      </c>
      <c r="B26" s="366" t="s">
        <v>345</v>
      </c>
      <c r="C26" s="362"/>
      <c r="D26" s="362"/>
      <c r="E26" s="363"/>
      <c r="F26" s="542">
        <v>44</v>
      </c>
      <c r="G26" s="542">
        <v>36.9</v>
      </c>
      <c r="H26" s="542">
        <v>49.6</v>
      </c>
      <c r="I26" s="542">
        <v>43.9</v>
      </c>
      <c r="J26" s="544">
        <v>44.3</v>
      </c>
      <c r="K26" s="543" t="s">
        <v>349</v>
      </c>
      <c r="L26" s="364">
        <v>-0.29999999999999716</v>
      </c>
    </row>
    <row r="27" spans="1:12" s="110" customFormat="1" ht="15" customHeight="1" x14ac:dyDescent="0.2">
      <c r="A27" s="365"/>
      <c r="B27" s="366" t="s">
        <v>346</v>
      </c>
      <c r="C27" s="362"/>
      <c r="D27" s="362"/>
      <c r="E27" s="363"/>
      <c r="F27" s="542">
        <v>39</v>
      </c>
      <c r="G27" s="542">
        <v>42.6</v>
      </c>
      <c r="H27" s="542">
        <v>48.8</v>
      </c>
      <c r="I27" s="542">
        <v>46</v>
      </c>
      <c r="J27" s="542">
        <v>41.6</v>
      </c>
      <c r="K27" s="543" t="s">
        <v>349</v>
      </c>
      <c r="L27" s="364">
        <v>-2.6000000000000014</v>
      </c>
    </row>
    <row r="28" spans="1:12" s="110" customFormat="1" ht="15" customHeight="1" x14ac:dyDescent="0.2">
      <c r="A28" s="365" t="s">
        <v>113</v>
      </c>
      <c r="B28" s="366" t="s">
        <v>108</v>
      </c>
      <c r="C28" s="362"/>
      <c r="D28" s="362"/>
      <c r="E28" s="363"/>
      <c r="F28" s="542">
        <v>51.7</v>
      </c>
      <c r="G28" s="542">
        <v>54.3</v>
      </c>
      <c r="H28" s="542">
        <v>61.4</v>
      </c>
      <c r="I28" s="542">
        <v>59.7</v>
      </c>
      <c r="J28" s="542">
        <v>54.1</v>
      </c>
      <c r="K28" s="543" t="s">
        <v>349</v>
      </c>
      <c r="L28" s="364">
        <v>-2.3999999999999986</v>
      </c>
    </row>
    <row r="29" spans="1:12" s="110" customFormat="1" ht="11.25" x14ac:dyDescent="0.2">
      <c r="A29" s="365"/>
      <c r="B29" s="366" t="s">
        <v>109</v>
      </c>
      <c r="C29" s="362"/>
      <c r="D29" s="362"/>
      <c r="E29" s="363"/>
      <c r="F29" s="542">
        <v>40.5</v>
      </c>
      <c r="G29" s="542">
        <v>35.6</v>
      </c>
      <c r="H29" s="542">
        <v>42.7</v>
      </c>
      <c r="I29" s="542">
        <v>41.1</v>
      </c>
      <c r="J29" s="544">
        <v>40.5</v>
      </c>
      <c r="K29" s="543" t="s">
        <v>349</v>
      </c>
      <c r="L29" s="364">
        <v>0</v>
      </c>
    </row>
    <row r="30" spans="1:12" s="110" customFormat="1" ht="15" customHeight="1" x14ac:dyDescent="0.2">
      <c r="A30" s="365"/>
      <c r="B30" s="366" t="s">
        <v>110</v>
      </c>
      <c r="C30" s="362"/>
      <c r="D30" s="362"/>
      <c r="E30" s="363"/>
      <c r="F30" s="542">
        <v>26.9</v>
      </c>
      <c r="G30" s="542">
        <v>25.9</v>
      </c>
      <c r="H30" s="542">
        <v>41.2</v>
      </c>
      <c r="I30" s="542">
        <v>33.700000000000003</v>
      </c>
      <c r="J30" s="542">
        <v>32.799999999999997</v>
      </c>
      <c r="K30" s="543" t="s">
        <v>349</v>
      </c>
      <c r="L30" s="364">
        <v>-5.8999999999999986</v>
      </c>
    </row>
    <row r="31" spans="1:12" s="110" customFormat="1" ht="15" customHeight="1" x14ac:dyDescent="0.2">
      <c r="A31" s="365"/>
      <c r="B31" s="366" t="s">
        <v>111</v>
      </c>
      <c r="C31" s="362"/>
      <c r="D31" s="362"/>
      <c r="E31" s="363"/>
      <c r="F31" s="542">
        <v>41.1</v>
      </c>
      <c r="G31" s="542">
        <v>65.900000000000006</v>
      </c>
      <c r="H31" s="542">
        <v>57.1</v>
      </c>
      <c r="I31" s="542">
        <v>38.1</v>
      </c>
      <c r="J31" s="542">
        <v>38.799999999999997</v>
      </c>
      <c r="K31" s="543" t="s">
        <v>349</v>
      </c>
      <c r="L31" s="364">
        <v>2.3000000000000043</v>
      </c>
    </row>
    <row r="32" spans="1:12" s="110" customFormat="1" ht="15" customHeight="1" x14ac:dyDescent="0.2">
      <c r="A32" s="367" t="s">
        <v>113</v>
      </c>
      <c r="B32" s="368" t="s">
        <v>181</v>
      </c>
      <c r="C32" s="362"/>
      <c r="D32" s="362"/>
      <c r="E32" s="363"/>
      <c r="F32" s="542">
        <v>44</v>
      </c>
      <c r="G32" s="542">
        <v>37.799999999999997</v>
      </c>
      <c r="H32" s="542">
        <v>50.6</v>
      </c>
      <c r="I32" s="542">
        <v>46.1</v>
      </c>
      <c r="J32" s="544">
        <v>45.3</v>
      </c>
      <c r="K32" s="543" t="s">
        <v>349</v>
      </c>
      <c r="L32" s="364">
        <v>-1.2999999999999972</v>
      </c>
    </row>
    <row r="33" spans="1:12" s="110" customFormat="1" ht="15" customHeight="1" x14ac:dyDescent="0.2">
      <c r="A33" s="367"/>
      <c r="B33" s="368" t="s">
        <v>182</v>
      </c>
      <c r="C33" s="362"/>
      <c r="D33" s="362"/>
      <c r="E33" s="363"/>
      <c r="F33" s="542">
        <v>35.9</v>
      </c>
      <c r="G33" s="542">
        <v>43.2</v>
      </c>
      <c r="H33" s="542">
        <v>45.6</v>
      </c>
      <c r="I33" s="542">
        <v>41.2</v>
      </c>
      <c r="J33" s="542">
        <v>36.6</v>
      </c>
      <c r="K33" s="543" t="s">
        <v>349</v>
      </c>
      <c r="L33" s="364">
        <v>-0.70000000000000284</v>
      </c>
    </row>
    <row r="34" spans="1:12" s="369" customFormat="1" ht="15" customHeight="1" x14ac:dyDescent="0.2">
      <c r="A34" s="367" t="s">
        <v>113</v>
      </c>
      <c r="B34" s="368" t="s">
        <v>116</v>
      </c>
      <c r="C34" s="362"/>
      <c r="D34" s="362"/>
      <c r="E34" s="363"/>
      <c r="F34" s="542">
        <v>32</v>
      </c>
      <c r="G34" s="542">
        <v>35.200000000000003</v>
      </c>
      <c r="H34" s="542">
        <v>44.6</v>
      </c>
      <c r="I34" s="542">
        <v>36.5</v>
      </c>
      <c r="J34" s="542">
        <v>32.700000000000003</v>
      </c>
      <c r="K34" s="543" t="s">
        <v>349</v>
      </c>
      <c r="L34" s="364">
        <v>-0.70000000000000284</v>
      </c>
    </row>
    <row r="35" spans="1:12" s="369" customFormat="1" ht="11.25" x14ac:dyDescent="0.2">
      <c r="A35" s="370"/>
      <c r="B35" s="371" t="s">
        <v>117</v>
      </c>
      <c r="C35" s="372"/>
      <c r="D35" s="372"/>
      <c r="E35" s="373"/>
      <c r="F35" s="545">
        <v>62.8</v>
      </c>
      <c r="G35" s="545">
        <v>52.4</v>
      </c>
      <c r="H35" s="545">
        <v>60.1</v>
      </c>
      <c r="I35" s="545">
        <v>60</v>
      </c>
      <c r="J35" s="546">
        <v>61.5</v>
      </c>
      <c r="K35" s="547" t="s">
        <v>349</v>
      </c>
      <c r="L35" s="374">
        <v>1.2999999999999972</v>
      </c>
    </row>
    <row r="36" spans="1:12" s="369" customFormat="1" ht="15.95" customHeight="1" x14ac:dyDescent="0.2">
      <c r="A36" s="375" t="s">
        <v>350</v>
      </c>
      <c r="B36" s="376"/>
      <c r="C36" s="377"/>
      <c r="D36" s="376"/>
      <c r="E36" s="378"/>
      <c r="F36" s="548">
        <v>3630</v>
      </c>
      <c r="G36" s="548">
        <v>2854</v>
      </c>
      <c r="H36" s="548">
        <v>3887</v>
      </c>
      <c r="I36" s="548">
        <v>3416</v>
      </c>
      <c r="J36" s="548">
        <v>4263</v>
      </c>
      <c r="K36" s="549">
        <v>-633</v>
      </c>
      <c r="L36" s="380">
        <v>-14.848698099929628</v>
      </c>
    </row>
    <row r="37" spans="1:12" s="369" customFormat="1" ht="15.95" customHeight="1" x14ac:dyDescent="0.2">
      <c r="A37" s="381"/>
      <c r="B37" s="382" t="s">
        <v>113</v>
      </c>
      <c r="C37" s="382" t="s">
        <v>351</v>
      </c>
      <c r="D37" s="382"/>
      <c r="E37" s="383"/>
      <c r="F37" s="548">
        <v>1518</v>
      </c>
      <c r="G37" s="548">
        <v>1131</v>
      </c>
      <c r="H37" s="548">
        <v>1914</v>
      </c>
      <c r="I37" s="548">
        <v>1529</v>
      </c>
      <c r="J37" s="548">
        <v>1841</v>
      </c>
      <c r="K37" s="549">
        <v>-323</v>
      </c>
      <c r="L37" s="380">
        <v>-17.544812601846822</v>
      </c>
    </row>
    <row r="38" spans="1:12" s="369" customFormat="1" ht="15.95" customHeight="1" x14ac:dyDescent="0.2">
      <c r="A38" s="381"/>
      <c r="B38" s="384" t="s">
        <v>105</v>
      </c>
      <c r="C38" s="384" t="s">
        <v>106</v>
      </c>
      <c r="D38" s="385"/>
      <c r="E38" s="383"/>
      <c r="F38" s="548">
        <v>2068</v>
      </c>
      <c r="G38" s="548">
        <v>1477</v>
      </c>
      <c r="H38" s="548">
        <v>2096</v>
      </c>
      <c r="I38" s="548">
        <v>2017</v>
      </c>
      <c r="J38" s="550">
        <v>2490</v>
      </c>
      <c r="K38" s="549">
        <v>-422</v>
      </c>
      <c r="L38" s="380">
        <v>-16.947791164658636</v>
      </c>
    </row>
    <row r="39" spans="1:12" s="369" customFormat="1" ht="15.95" customHeight="1" x14ac:dyDescent="0.2">
      <c r="A39" s="381"/>
      <c r="B39" s="385"/>
      <c r="C39" s="382" t="s">
        <v>352</v>
      </c>
      <c r="D39" s="385"/>
      <c r="E39" s="383"/>
      <c r="F39" s="548">
        <v>909</v>
      </c>
      <c r="G39" s="548">
        <v>545</v>
      </c>
      <c r="H39" s="548">
        <v>1040</v>
      </c>
      <c r="I39" s="548">
        <v>886</v>
      </c>
      <c r="J39" s="548">
        <v>1103</v>
      </c>
      <c r="K39" s="549">
        <v>-194</v>
      </c>
      <c r="L39" s="380">
        <v>-17.58839528558477</v>
      </c>
    </row>
    <row r="40" spans="1:12" s="369" customFormat="1" ht="15.95" customHeight="1" x14ac:dyDescent="0.2">
      <c r="A40" s="381"/>
      <c r="B40" s="384"/>
      <c r="C40" s="384" t="s">
        <v>107</v>
      </c>
      <c r="D40" s="385"/>
      <c r="E40" s="383"/>
      <c r="F40" s="548">
        <v>1562</v>
      </c>
      <c r="G40" s="548">
        <v>1377</v>
      </c>
      <c r="H40" s="548">
        <v>1791</v>
      </c>
      <c r="I40" s="548">
        <v>1399</v>
      </c>
      <c r="J40" s="548">
        <v>1773</v>
      </c>
      <c r="K40" s="549">
        <v>-211</v>
      </c>
      <c r="L40" s="380">
        <v>-11.900733220530174</v>
      </c>
    </row>
    <row r="41" spans="1:12" s="369" customFormat="1" ht="24" customHeight="1" x14ac:dyDescent="0.2">
      <c r="A41" s="381"/>
      <c r="B41" s="385"/>
      <c r="C41" s="382" t="s">
        <v>352</v>
      </c>
      <c r="D41" s="385"/>
      <c r="E41" s="383"/>
      <c r="F41" s="548">
        <v>609</v>
      </c>
      <c r="G41" s="548">
        <v>586</v>
      </c>
      <c r="H41" s="548">
        <v>874</v>
      </c>
      <c r="I41" s="548">
        <v>643</v>
      </c>
      <c r="J41" s="550">
        <v>738</v>
      </c>
      <c r="K41" s="549">
        <v>-129</v>
      </c>
      <c r="L41" s="380">
        <v>-17.479674796747968</v>
      </c>
    </row>
    <row r="42" spans="1:12" s="110" customFormat="1" ht="15" customHeight="1" x14ac:dyDescent="0.2">
      <c r="A42" s="381"/>
      <c r="B42" s="384" t="s">
        <v>113</v>
      </c>
      <c r="C42" s="384" t="s">
        <v>353</v>
      </c>
      <c r="D42" s="385"/>
      <c r="E42" s="383"/>
      <c r="F42" s="548">
        <v>863</v>
      </c>
      <c r="G42" s="548">
        <v>672</v>
      </c>
      <c r="H42" s="548">
        <v>1332</v>
      </c>
      <c r="I42" s="548">
        <v>794</v>
      </c>
      <c r="J42" s="548">
        <v>1024</v>
      </c>
      <c r="K42" s="549">
        <v>-161</v>
      </c>
      <c r="L42" s="380">
        <v>-15.72265625</v>
      </c>
    </row>
    <row r="43" spans="1:12" s="110" customFormat="1" ht="15" customHeight="1" x14ac:dyDescent="0.2">
      <c r="A43" s="381"/>
      <c r="B43" s="385"/>
      <c r="C43" s="382" t="s">
        <v>352</v>
      </c>
      <c r="D43" s="385"/>
      <c r="E43" s="383"/>
      <c r="F43" s="548">
        <v>446</v>
      </c>
      <c r="G43" s="548">
        <v>365</v>
      </c>
      <c r="H43" s="548">
        <v>818</v>
      </c>
      <c r="I43" s="548">
        <v>474</v>
      </c>
      <c r="J43" s="548">
        <v>554</v>
      </c>
      <c r="K43" s="549">
        <v>-108</v>
      </c>
      <c r="L43" s="380">
        <v>-19.494584837545126</v>
      </c>
    </row>
    <row r="44" spans="1:12" s="110" customFormat="1" ht="15" customHeight="1" x14ac:dyDescent="0.2">
      <c r="A44" s="381"/>
      <c r="B44" s="384"/>
      <c r="C44" s="366" t="s">
        <v>109</v>
      </c>
      <c r="D44" s="385"/>
      <c r="E44" s="383"/>
      <c r="F44" s="548">
        <v>2358</v>
      </c>
      <c r="G44" s="548">
        <v>1883</v>
      </c>
      <c r="H44" s="548">
        <v>2261</v>
      </c>
      <c r="I44" s="548">
        <v>2301</v>
      </c>
      <c r="J44" s="550">
        <v>2897</v>
      </c>
      <c r="K44" s="549">
        <v>-539</v>
      </c>
      <c r="L44" s="380">
        <v>-18.605453917846049</v>
      </c>
    </row>
    <row r="45" spans="1:12" s="110" customFormat="1" ht="15" customHeight="1" x14ac:dyDescent="0.2">
      <c r="A45" s="381"/>
      <c r="B45" s="385"/>
      <c r="C45" s="382" t="s">
        <v>352</v>
      </c>
      <c r="D45" s="385"/>
      <c r="E45" s="383"/>
      <c r="F45" s="548">
        <v>954</v>
      </c>
      <c r="G45" s="548">
        <v>671</v>
      </c>
      <c r="H45" s="548">
        <v>966</v>
      </c>
      <c r="I45" s="548">
        <v>945</v>
      </c>
      <c r="J45" s="548">
        <v>1172</v>
      </c>
      <c r="K45" s="549">
        <v>-218</v>
      </c>
      <c r="L45" s="380">
        <v>-18.600682593856654</v>
      </c>
    </row>
    <row r="46" spans="1:12" s="110" customFormat="1" ht="15" customHeight="1" x14ac:dyDescent="0.2">
      <c r="A46" s="381"/>
      <c r="B46" s="384"/>
      <c r="C46" s="366" t="s">
        <v>110</v>
      </c>
      <c r="D46" s="385"/>
      <c r="E46" s="383"/>
      <c r="F46" s="548">
        <v>353</v>
      </c>
      <c r="G46" s="548">
        <v>255</v>
      </c>
      <c r="H46" s="548">
        <v>238</v>
      </c>
      <c r="I46" s="548">
        <v>279</v>
      </c>
      <c r="J46" s="548">
        <v>293</v>
      </c>
      <c r="K46" s="549">
        <v>60</v>
      </c>
      <c r="L46" s="380">
        <v>20.477815699658702</v>
      </c>
    </row>
    <row r="47" spans="1:12" s="110" customFormat="1" ht="15" customHeight="1" x14ac:dyDescent="0.2">
      <c r="A47" s="381"/>
      <c r="B47" s="385"/>
      <c r="C47" s="382" t="s">
        <v>352</v>
      </c>
      <c r="D47" s="385"/>
      <c r="E47" s="383"/>
      <c r="F47" s="548">
        <v>95</v>
      </c>
      <c r="G47" s="548">
        <v>66</v>
      </c>
      <c r="H47" s="548">
        <v>98</v>
      </c>
      <c r="I47" s="548">
        <v>94</v>
      </c>
      <c r="J47" s="550">
        <v>96</v>
      </c>
      <c r="K47" s="549">
        <v>-1</v>
      </c>
      <c r="L47" s="380">
        <v>-1.0416666666666667</v>
      </c>
    </row>
    <row r="48" spans="1:12" s="110" customFormat="1" ht="15" customHeight="1" x14ac:dyDescent="0.2">
      <c r="A48" s="381"/>
      <c r="B48" s="385"/>
      <c r="C48" s="366" t="s">
        <v>111</v>
      </c>
      <c r="D48" s="386"/>
      <c r="E48" s="387"/>
      <c r="F48" s="548">
        <v>56</v>
      </c>
      <c r="G48" s="548">
        <v>44</v>
      </c>
      <c r="H48" s="548">
        <v>56</v>
      </c>
      <c r="I48" s="548">
        <v>42</v>
      </c>
      <c r="J48" s="548">
        <v>49</v>
      </c>
      <c r="K48" s="549">
        <v>7</v>
      </c>
      <c r="L48" s="380">
        <v>14.285714285714286</v>
      </c>
    </row>
    <row r="49" spans="1:12" s="110" customFormat="1" ht="15" customHeight="1" x14ac:dyDescent="0.2">
      <c r="A49" s="381"/>
      <c r="B49" s="385"/>
      <c r="C49" s="382" t="s">
        <v>352</v>
      </c>
      <c r="D49" s="385"/>
      <c r="E49" s="383"/>
      <c r="F49" s="548">
        <v>23</v>
      </c>
      <c r="G49" s="548">
        <v>29</v>
      </c>
      <c r="H49" s="548">
        <v>32</v>
      </c>
      <c r="I49" s="548">
        <v>16</v>
      </c>
      <c r="J49" s="548">
        <v>19</v>
      </c>
      <c r="K49" s="549">
        <v>4</v>
      </c>
      <c r="L49" s="380">
        <v>21.05263157894737</v>
      </c>
    </row>
    <row r="50" spans="1:12" s="110" customFormat="1" ht="15" customHeight="1" x14ac:dyDescent="0.2">
      <c r="A50" s="381"/>
      <c r="B50" s="384" t="s">
        <v>113</v>
      </c>
      <c r="C50" s="382" t="s">
        <v>181</v>
      </c>
      <c r="D50" s="385"/>
      <c r="E50" s="383"/>
      <c r="F50" s="548">
        <v>2638</v>
      </c>
      <c r="G50" s="548">
        <v>1884</v>
      </c>
      <c r="H50" s="548">
        <v>2821</v>
      </c>
      <c r="I50" s="548">
        <v>2508</v>
      </c>
      <c r="J50" s="550">
        <v>3233</v>
      </c>
      <c r="K50" s="549">
        <v>-595</v>
      </c>
      <c r="L50" s="380">
        <v>-18.403959171048562</v>
      </c>
    </row>
    <row r="51" spans="1:12" s="110" customFormat="1" ht="15" customHeight="1" x14ac:dyDescent="0.2">
      <c r="A51" s="381"/>
      <c r="B51" s="385"/>
      <c r="C51" s="382" t="s">
        <v>352</v>
      </c>
      <c r="D51" s="385"/>
      <c r="E51" s="383"/>
      <c r="F51" s="548">
        <v>1162</v>
      </c>
      <c r="G51" s="548">
        <v>712</v>
      </c>
      <c r="H51" s="548">
        <v>1428</v>
      </c>
      <c r="I51" s="548">
        <v>1155</v>
      </c>
      <c r="J51" s="548">
        <v>1464</v>
      </c>
      <c r="K51" s="549">
        <v>-302</v>
      </c>
      <c r="L51" s="380">
        <v>-20.628415300546447</v>
      </c>
    </row>
    <row r="52" spans="1:12" s="110" customFormat="1" ht="15" customHeight="1" x14ac:dyDescent="0.2">
      <c r="A52" s="381"/>
      <c r="B52" s="384"/>
      <c r="C52" s="382" t="s">
        <v>182</v>
      </c>
      <c r="D52" s="385"/>
      <c r="E52" s="383"/>
      <c r="F52" s="548">
        <v>992</v>
      </c>
      <c r="G52" s="548">
        <v>970</v>
      </c>
      <c r="H52" s="548">
        <v>1066</v>
      </c>
      <c r="I52" s="548">
        <v>908</v>
      </c>
      <c r="J52" s="548">
        <v>1030</v>
      </c>
      <c r="K52" s="549">
        <v>-38</v>
      </c>
      <c r="L52" s="380">
        <v>-3.6893203883495147</v>
      </c>
    </row>
    <row r="53" spans="1:12" s="269" customFormat="1" ht="11.25" customHeight="1" x14ac:dyDescent="0.2">
      <c r="A53" s="381"/>
      <c r="B53" s="385"/>
      <c r="C53" s="382" t="s">
        <v>352</v>
      </c>
      <c r="D53" s="385"/>
      <c r="E53" s="383"/>
      <c r="F53" s="548">
        <v>356</v>
      </c>
      <c r="G53" s="548">
        <v>419</v>
      </c>
      <c r="H53" s="548">
        <v>486</v>
      </c>
      <c r="I53" s="548">
        <v>374</v>
      </c>
      <c r="J53" s="550">
        <v>377</v>
      </c>
      <c r="K53" s="549">
        <v>-21</v>
      </c>
      <c r="L53" s="380">
        <v>-5.5702917771883289</v>
      </c>
    </row>
    <row r="54" spans="1:12" s="151" customFormat="1" ht="12.75" customHeight="1" x14ac:dyDescent="0.2">
      <c r="A54" s="381"/>
      <c r="B54" s="384" t="s">
        <v>113</v>
      </c>
      <c r="C54" s="384" t="s">
        <v>116</v>
      </c>
      <c r="D54" s="385"/>
      <c r="E54" s="383"/>
      <c r="F54" s="548">
        <v>2470</v>
      </c>
      <c r="G54" s="548">
        <v>2123</v>
      </c>
      <c r="H54" s="548">
        <v>2721</v>
      </c>
      <c r="I54" s="548">
        <v>2209</v>
      </c>
      <c r="J54" s="548">
        <v>2710</v>
      </c>
      <c r="K54" s="549">
        <v>-240</v>
      </c>
      <c r="L54" s="380">
        <v>-8.8560885608856097</v>
      </c>
    </row>
    <row r="55" spans="1:12" ht="11.25" x14ac:dyDescent="0.2">
      <c r="A55" s="381"/>
      <c r="B55" s="385"/>
      <c r="C55" s="382" t="s">
        <v>352</v>
      </c>
      <c r="D55" s="385"/>
      <c r="E55" s="383"/>
      <c r="F55" s="548">
        <v>790</v>
      </c>
      <c r="G55" s="548">
        <v>748</v>
      </c>
      <c r="H55" s="548">
        <v>1214</v>
      </c>
      <c r="I55" s="548">
        <v>806</v>
      </c>
      <c r="J55" s="548">
        <v>886</v>
      </c>
      <c r="K55" s="549">
        <v>-96</v>
      </c>
      <c r="L55" s="380">
        <v>-10.835214446952596</v>
      </c>
    </row>
    <row r="56" spans="1:12" ht="14.25" customHeight="1" x14ac:dyDescent="0.2">
      <c r="A56" s="381"/>
      <c r="B56" s="385"/>
      <c r="C56" s="384" t="s">
        <v>117</v>
      </c>
      <c r="D56" s="385"/>
      <c r="E56" s="383"/>
      <c r="F56" s="548">
        <v>1160</v>
      </c>
      <c r="G56" s="548">
        <v>727</v>
      </c>
      <c r="H56" s="548">
        <v>1164</v>
      </c>
      <c r="I56" s="548">
        <v>1206</v>
      </c>
      <c r="J56" s="548">
        <v>1550</v>
      </c>
      <c r="K56" s="549">
        <v>-390</v>
      </c>
      <c r="L56" s="380">
        <v>-25.161290322580644</v>
      </c>
    </row>
    <row r="57" spans="1:12" ht="18.75" customHeight="1" x14ac:dyDescent="0.2">
      <c r="A57" s="388"/>
      <c r="B57" s="389"/>
      <c r="C57" s="390" t="s">
        <v>352</v>
      </c>
      <c r="D57" s="389"/>
      <c r="E57" s="391"/>
      <c r="F57" s="551">
        <v>728</v>
      </c>
      <c r="G57" s="552">
        <v>381</v>
      </c>
      <c r="H57" s="552">
        <v>700</v>
      </c>
      <c r="I57" s="552">
        <v>723</v>
      </c>
      <c r="J57" s="552">
        <v>953</v>
      </c>
      <c r="K57" s="553">
        <f t="shared" ref="K57" si="0">IF(OR(F57=".",J57=".")=TRUE,".",IF(OR(F57="*",J57="*")=TRUE,"*",IF(AND(F57="-",J57="-")=TRUE,"-",IF(AND(ISNUMBER(J57),ISNUMBER(F57))=TRUE,IF(F57-J57=0,0,F57-J57),IF(ISNUMBER(F57)=TRUE,F57,-J57)))))</f>
        <v>-225</v>
      </c>
      <c r="L57" s="392">
        <f t="shared" ref="L57" si="1">IF(K57 =".",".",IF(K57 ="*","*",IF(K57="-","-",IF(K57=0,0,IF(OR(J57="-",J57=".",F57="-",F57=".")=TRUE,"X",IF(J57=0,"0,0",IF(ABS(K57*100/J57)&gt;250,".X",(K57*100/J57))))))))</f>
        <v>-23.609653725078697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3706</v>
      </c>
      <c r="E11" s="114">
        <v>3083</v>
      </c>
      <c r="F11" s="114">
        <v>5157</v>
      </c>
      <c r="G11" s="114">
        <v>3491</v>
      </c>
      <c r="H11" s="140">
        <v>4349</v>
      </c>
      <c r="I11" s="115">
        <v>-643</v>
      </c>
      <c r="J11" s="116">
        <v>-14.785008047827088</v>
      </c>
    </row>
    <row r="12" spans="1:15" s="110" customFormat="1" ht="24.95" customHeight="1" x14ac:dyDescent="0.2">
      <c r="A12" s="193" t="s">
        <v>132</v>
      </c>
      <c r="B12" s="194" t="s">
        <v>133</v>
      </c>
      <c r="C12" s="113">
        <v>1.2682137075013491</v>
      </c>
      <c r="D12" s="115">
        <v>47</v>
      </c>
      <c r="E12" s="114">
        <v>16</v>
      </c>
      <c r="F12" s="114">
        <v>35</v>
      </c>
      <c r="G12" s="114">
        <v>30</v>
      </c>
      <c r="H12" s="140">
        <v>46</v>
      </c>
      <c r="I12" s="115">
        <v>1</v>
      </c>
      <c r="J12" s="116">
        <v>2.1739130434782608</v>
      </c>
    </row>
    <row r="13" spans="1:15" s="110" customFormat="1" ht="24.95" customHeight="1" x14ac:dyDescent="0.2">
      <c r="A13" s="193" t="s">
        <v>134</v>
      </c>
      <c r="B13" s="199" t="s">
        <v>214</v>
      </c>
      <c r="C13" s="113">
        <v>0.40474905558553698</v>
      </c>
      <c r="D13" s="115">
        <v>15</v>
      </c>
      <c r="E13" s="114">
        <v>4</v>
      </c>
      <c r="F13" s="114">
        <v>22</v>
      </c>
      <c r="G13" s="114">
        <v>11</v>
      </c>
      <c r="H13" s="140">
        <v>41</v>
      </c>
      <c r="I13" s="115">
        <v>-26</v>
      </c>
      <c r="J13" s="116">
        <v>-63.414634146341463</v>
      </c>
    </row>
    <row r="14" spans="1:15" s="287" customFormat="1" ht="24.95" customHeight="1" x14ac:dyDescent="0.2">
      <c r="A14" s="193" t="s">
        <v>215</v>
      </c>
      <c r="B14" s="199" t="s">
        <v>137</v>
      </c>
      <c r="C14" s="113">
        <v>24.851592012951969</v>
      </c>
      <c r="D14" s="115">
        <v>921</v>
      </c>
      <c r="E14" s="114">
        <v>802</v>
      </c>
      <c r="F14" s="114">
        <v>1451</v>
      </c>
      <c r="G14" s="114">
        <v>1016</v>
      </c>
      <c r="H14" s="140">
        <v>1313</v>
      </c>
      <c r="I14" s="115">
        <v>-392</v>
      </c>
      <c r="J14" s="116">
        <v>-29.855293221629854</v>
      </c>
      <c r="K14" s="110"/>
      <c r="L14" s="110"/>
      <c r="M14" s="110"/>
      <c r="N14" s="110"/>
      <c r="O14" s="110"/>
    </row>
    <row r="15" spans="1:15" s="110" customFormat="1" ht="24.95" customHeight="1" x14ac:dyDescent="0.2">
      <c r="A15" s="193" t="s">
        <v>216</v>
      </c>
      <c r="B15" s="199" t="s">
        <v>217</v>
      </c>
      <c r="C15" s="113">
        <v>9.0124123043712903</v>
      </c>
      <c r="D15" s="115">
        <v>334</v>
      </c>
      <c r="E15" s="114">
        <v>185</v>
      </c>
      <c r="F15" s="114">
        <v>362</v>
      </c>
      <c r="G15" s="114">
        <v>367</v>
      </c>
      <c r="H15" s="140">
        <v>541</v>
      </c>
      <c r="I15" s="115">
        <v>-207</v>
      </c>
      <c r="J15" s="116">
        <v>-38.262476894639555</v>
      </c>
    </row>
    <row r="16" spans="1:15" s="287" customFormat="1" ht="24.95" customHeight="1" x14ac:dyDescent="0.2">
      <c r="A16" s="193" t="s">
        <v>218</v>
      </c>
      <c r="B16" s="199" t="s">
        <v>141</v>
      </c>
      <c r="C16" s="113">
        <v>12.034538586076632</v>
      </c>
      <c r="D16" s="115">
        <v>446</v>
      </c>
      <c r="E16" s="114">
        <v>532</v>
      </c>
      <c r="F16" s="114">
        <v>817</v>
      </c>
      <c r="G16" s="114">
        <v>519</v>
      </c>
      <c r="H16" s="140">
        <v>592</v>
      </c>
      <c r="I16" s="115">
        <v>-146</v>
      </c>
      <c r="J16" s="116">
        <v>-24.662162162162161</v>
      </c>
      <c r="K16" s="110"/>
      <c r="L16" s="110"/>
      <c r="M16" s="110"/>
      <c r="N16" s="110"/>
      <c r="O16" s="110"/>
    </row>
    <row r="17" spans="1:15" s="110" customFormat="1" ht="24.95" customHeight="1" x14ac:dyDescent="0.2">
      <c r="A17" s="193" t="s">
        <v>142</v>
      </c>
      <c r="B17" s="199" t="s">
        <v>220</v>
      </c>
      <c r="C17" s="113">
        <v>3.8046411225040475</v>
      </c>
      <c r="D17" s="115">
        <v>141</v>
      </c>
      <c r="E17" s="114">
        <v>85</v>
      </c>
      <c r="F17" s="114">
        <v>272</v>
      </c>
      <c r="G17" s="114">
        <v>130</v>
      </c>
      <c r="H17" s="140">
        <v>180</v>
      </c>
      <c r="I17" s="115">
        <v>-39</v>
      </c>
      <c r="J17" s="116">
        <v>-21.666666666666668</v>
      </c>
    </row>
    <row r="18" spans="1:15" s="287" customFormat="1" ht="24.95" customHeight="1" x14ac:dyDescent="0.2">
      <c r="A18" s="201" t="s">
        <v>144</v>
      </c>
      <c r="B18" s="202" t="s">
        <v>145</v>
      </c>
      <c r="C18" s="113">
        <v>9.8488936859147334</v>
      </c>
      <c r="D18" s="115">
        <v>365</v>
      </c>
      <c r="E18" s="114">
        <v>171</v>
      </c>
      <c r="F18" s="114">
        <v>447</v>
      </c>
      <c r="G18" s="114">
        <v>254</v>
      </c>
      <c r="H18" s="140">
        <v>411</v>
      </c>
      <c r="I18" s="115">
        <v>-46</v>
      </c>
      <c r="J18" s="116">
        <v>-11.192214111922141</v>
      </c>
      <c r="K18" s="110"/>
      <c r="L18" s="110"/>
      <c r="M18" s="110"/>
      <c r="N18" s="110"/>
      <c r="O18" s="110"/>
    </row>
    <row r="19" spans="1:15" s="110" customFormat="1" ht="24.95" customHeight="1" x14ac:dyDescent="0.2">
      <c r="A19" s="193" t="s">
        <v>146</v>
      </c>
      <c r="B19" s="199" t="s">
        <v>147</v>
      </c>
      <c r="C19" s="113">
        <v>15.407447382622774</v>
      </c>
      <c r="D19" s="115">
        <v>571</v>
      </c>
      <c r="E19" s="114">
        <v>492</v>
      </c>
      <c r="F19" s="114">
        <v>807</v>
      </c>
      <c r="G19" s="114">
        <v>451</v>
      </c>
      <c r="H19" s="140">
        <v>644</v>
      </c>
      <c r="I19" s="115">
        <v>-73</v>
      </c>
      <c r="J19" s="116">
        <v>-11.335403726708075</v>
      </c>
    </row>
    <row r="20" spans="1:15" s="287" customFormat="1" ht="24.95" customHeight="1" x14ac:dyDescent="0.2">
      <c r="A20" s="193" t="s">
        <v>148</v>
      </c>
      <c r="B20" s="199" t="s">
        <v>149</v>
      </c>
      <c r="C20" s="113">
        <v>3.9935240151106313</v>
      </c>
      <c r="D20" s="115">
        <v>148</v>
      </c>
      <c r="E20" s="114">
        <v>97</v>
      </c>
      <c r="F20" s="114">
        <v>172</v>
      </c>
      <c r="G20" s="114">
        <v>126</v>
      </c>
      <c r="H20" s="140">
        <v>138</v>
      </c>
      <c r="I20" s="115">
        <v>10</v>
      </c>
      <c r="J20" s="116">
        <v>7.2463768115942031</v>
      </c>
      <c r="K20" s="110"/>
      <c r="L20" s="110"/>
      <c r="M20" s="110"/>
      <c r="N20" s="110"/>
      <c r="O20" s="110"/>
    </row>
    <row r="21" spans="1:15" s="110" customFormat="1" ht="24.95" customHeight="1" x14ac:dyDescent="0.2">
      <c r="A21" s="201" t="s">
        <v>150</v>
      </c>
      <c r="B21" s="202" t="s">
        <v>151</v>
      </c>
      <c r="C21" s="113">
        <v>4.0474905558553695</v>
      </c>
      <c r="D21" s="115">
        <v>150</v>
      </c>
      <c r="E21" s="114">
        <v>147</v>
      </c>
      <c r="F21" s="114">
        <v>226</v>
      </c>
      <c r="G21" s="114">
        <v>271</v>
      </c>
      <c r="H21" s="140">
        <v>188</v>
      </c>
      <c r="I21" s="115">
        <v>-38</v>
      </c>
      <c r="J21" s="116">
        <v>-20.212765957446809</v>
      </c>
    </row>
    <row r="22" spans="1:15" s="110" customFormat="1" ht="24.95" customHeight="1" x14ac:dyDescent="0.2">
      <c r="A22" s="201" t="s">
        <v>152</v>
      </c>
      <c r="B22" s="199" t="s">
        <v>153</v>
      </c>
      <c r="C22" s="113">
        <v>0.45871559633027525</v>
      </c>
      <c r="D22" s="115">
        <v>17</v>
      </c>
      <c r="E22" s="114">
        <v>17</v>
      </c>
      <c r="F22" s="114">
        <v>50</v>
      </c>
      <c r="G22" s="114">
        <v>10</v>
      </c>
      <c r="H22" s="140">
        <v>17</v>
      </c>
      <c r="I22" s="115">
        <v>0</v>
      </c>
      <c r="J22" s="116">
        <v>0</v>
      </c>
    </row>
    <row r="23" spans="1:15" s="110" customFormat="1" ht="24.95" customHeight="1" x14ac:dyDescent="0.2">
      <c r="A23" s="193" t="s">
        <v>154</v>
      </c>
      <c r="B23" s="199" t="s">
        <v>155</v>
      </c>
      <c r="C23" s="113">
        <v>0.37776578521316784</v>
      </c>
      <c r="D23" s="115">
        <v>14</v>
      </c>
      <c r="E23" s="114">
        <v>8</v>
      </c>
      <c r="F23" s="114">
        <v>57</v>
      </c>
      <c r="G23" s="114">
        <v>22</v>
      </c>
      <c r="H23" s="140">
        <v>63</v>
      </c>
      <c r="I23" s="115">
        <v>-49</v>
      </c>
      <c r="J23" s="116">
        <v>-77.777777777777771</v>
      </c>
    </row>
    <row r="24" spans="1:15" s="110" customFormat="1" ht="24.95" customHeight="1" x14ac:dyDescent="0.2">
      <c r="A24" s="193" t="s">
        <v>156</v>
      </c>
      <c r="B24" s="199" t="s">
        <v>221</v>
      </c>
      <c r="C24" s="113">
        <v>3.4268753372908796</v>
      </c>
      <c r="D24" s="115">
        <v>127</v>
      </c>
      <c r="E24" s="114">
        <v>87</v>
      </c>
      <c r="F24" s="114">
        <v>171</v>
      </c>
      <c r="G24" s="114">
        <v>97</v>
      </c>
      <c r="H24" s="140">
        <v>116</v>
      </c>
      <c r="I24" s="115">
        <v>11</v>
      </c>
      <c r="J24" s="116">
        <v>9.4827586206896548</v>
      </c>
    </row>
    <row r="25" spans="1:15" s="110" customFormat="1" ht="24.95" customHeight="1" x14ac:dyDescent="0.2">
      <c r="A25" s="193" t="s">
        <v>222</v>
      </c>
      <c r="B25" s="204" t="s">
        <v>159</v>
      </c>
      <c r="C25" s="113">
        <v>3.4808418780356178</v>
      </c>
      <c r="D25" s="115">
        <v>129</v>
      </c>
      <c r="E25" s="114">
        <v>89</v>
      </c>
      <c r="F25" s="114">
        <v>110</v>
      </c>
      <c r="G25" s="114">
        <v>115</v>
      </c>
      <c r="H25" s="140">
        <v>162</v>
      </c>
      <c r="I25" s="115">
        <v>-33</v>
      </c>
      <c r="J25" s="116">
        <v>-20.37037037037037</v>
      </c>
    </row>
    <row r="26" spans="1:15" s="110" customFormat="1" ht="24.95" customHeight="1" x14ac:dyDescent="0.2">
      <c r="A26" s="201">
        <v>782.78300000000002</v>
      </c>
      <c r="B26" s="203" t="s">
        <v>160</v>
      </c>
      <c r="C26" s="113">
        <v>11.656772800863465</v>
      </c>
      <c r="D26" s="115">
        <v>432</v>
      </c>
      <c r="E26" s="114">
        <v>337</v>
      </c>
      <c r="F26" s="114">
        <v>499</v>
      </c>
      <c r="G26" s="114">
        <v>504</v>
      </c>
      <c r="H26" s="140">
        <v>489</v>
      </c>
      <c r="I26" s="115">
        <v>-57</v>
      </c>
      <c r="J26" s="116">
        <v>-11.656441717791411</v>
      </c>
    </row>
    <row r="27" spans="1:15" s="110" customFormat="1" ht="24.95" customHeight="1" x14ac:dyDescent="0.2">
      <c r="A27" s="193" t="s">
        <v>161</v>
      </c>
      <c r="B27" s="199" t="s">
        <v>162</v>
      </c>
      <c r="C27" s="113">
        <v>2.8602266594711279</v>
      </c>
      <c r="D27" s="115">
        <v>106</v>
      </c>
      <c r="E27" s="114">
        <v>48</v>
      </c>
      <c r="F27" s="114">
        <v>154</v>
      </c>
      <c r="G27" s="114">
        <v>75</v>
      </c>
      <c r="H27" s="140">
        <v>101</v>
      </c>
      <c r="I27" s="115">
        <v>5</v>
      </c>
      <c r="J27" s="116">
        <v>4.9504950495049505</v>
      </c>
    </row>
    <row r="28" spans="1:15" s="110" customFormat="1" ht="24.95" customHeight="1" x14ac:dyDescent="0.2">
      <c r="A28" s="193" t="s">
        <v>163</v>
      </c>
      <c r="B28" s="199" t="s">
        <v>164</v>
      </c>
      <c r="C28" s="113">
        <v>2.212628170534269</v>
      </c>
      <c r="D28" s="115">
        <v>82</v>
      </c>
      <c r="E28" s="114">
        <v>117</v>
      </c>
      <c r="F28" s="114">
        <v>214</v>
      </c>
      <c r="G28" s="114">
        <v>58</v>
      </c>
      <c r="H28" s="140">
        <v>79</v>
      </c>
      <c r="I28" s="115">
        <v>3</v>
      </c>
      <c r="J28" s="116">
        <v>3.7974683544303796</v>
      </c>
    </row>
    <row r="29" spans="1:15" s="110" customFormat="1" ht="24.95" customHeight="1" x14ac:dyDescent="0.2">
      <c r="A29" s="193">
        <v>86</v>
      </c>
      <c r="B29" s="199" t="s">
        <v>165</v>
      </c>
      <c r="C29" s="113">
        <v>7.5822989746357257</v>
      </c>
      <c r="D29" s="115">
        <v>281</v>
      </c>
      <c r="E29" s="114">
        <v>296</v>
      </c>
      <c r="F29" s="114">
        <v>297</v>
      </c>
      <c r="G29" s="114">
        <v>219</v>
      </c>
      <c r="H29" s="140">
        <v>295</v>
      </c>
      <c r="I29" s="115">
        <v>-14</v>
      </c>
      <c r="J29" s="116">
        <v>-4.7457627118644066</v>
      </c>
    </row>
    <row r="30" spans="1:15" s="110" customFormat="1" ht="24.95" customHeight="1" x14ac:dyDescent="0.2">
      <c r="A30" s="193">
        <v>87.88</v>
      </c>
      <c r="B30" s="204" t="s">
        <v>166</v>
      </c>
      <c r="C30" s="113">
        <v>4.1014570966001083</v>
      </c>
      <c r="D30" s="115">
        <v>152</v>
      </c>
      <c r="E30" s="114">
        <v>262</v>
      </c>
      <c r="F30" s="114">
        <v>302</v>
      </c>
      <c r="G30" s="114">
        <v>154</v>
      </c>
      <c r="H30" s="140">
        <v>151</v>
      </c>
      <c r="I30" s="115">
        <v>1</v>
      </c>
      <c r="J30" s="116">
        <v>0.66225165562913912</v>
      </c>
    </row>
    <row r="31" spans="1:15" s="110" customFormat="1" ht="24.95" customHeight="1" x14ac:dyDescent="0.2">
      <c r="A31" s="193" t="s">
        <v>167</v>
      </c>
      <c r="B31" s="199" t="s">
        <v>168</v>
      </c>
      <c r="C31" s="113">
        <v>3.9935240151106313</v>
      </c>
      <c r="D31" s="115">
        <v>148</v>
      </c>
      <c r="E31" s="114">
        <v>93</v>
      </c>
      <c r="F31" s="114">
        <v>143</v>
      </c>
      <c r="G31" s="114">
        <v>78</v>
      </c>
      <c r="H31" s="140">
        <v>95</v>
      </c>
      <c r="I31" s="115">
        <v>53</v>
      </c>
      <c r="J31" s="116">
        <v>55.789473684210527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1.2682137075013491</v>
      </c>
      <c r="D34" s="115">
        <v>47</v>
      </c>
      <c r="E34" s="114">
        <v>16</v>
      </c>
      <c r="F34" s="114">
        <v>35</v>
      </c>
      <c r="G34" s="114">
        <v>30</v>
      </c>
      <c r="H34" s="140">
        <v>46</v>
      </c>
      <c r="I34" s="115">
        <v>1</v>
      </c>
      <c r="J34" s="116">
        <v>2.1739130434782608</v>
      </c>
    </row>
    <row r="35" spans="1:10" s="110" customFormat="1" ht="24.95" customHeight="1" x14ac:dyDescent="0.2">
      <c r="A35" s="292" t="s">
        <v>171</v>
      </c>
      <c r="B35" s="293" t="s">
        <v>172</v>
      </c>
      <c r="C35" s="113">
        <v>35.105234754452241</v>
      </c>
      <c r="D35" s="115">
        <v>1301</v>
      </c>
      <c r="E35" s="114">
        <v>977</v>
      </c>
      <c r="F35" s="114">
        <v>1920</v>
      </c>
      <c r="G35" s="114">
        <v>1281</v>
      </c>
      <c r="H35" s="140">
        <v>1765</v>
      </c>
      <c r="I35" s="115">
        <v>-464</v>
      </c>
      <c r="J35" s="116">
        <v>-26.288951841359772</v>
      </c>
    </row>
    <row r="36" spans="1:10" s="110" customFormat="1" ht="24.95" customHeight="1" x14ac:dyDescent="0.2">
      <c r="A36" s="294" t="s">
        <v>173</v>
      </c>
      <c r="B36" s="295" t="s">
        <v>174</v>
      </c>
      <c r="C36" s="125">
        <v>63.599568267674044</v>
      </c>
      <c r="D36" s="143">
        <v>2357</v>
      </c>
      <c r="E36" s="144">
        <v>2090</v>
      </c>
      <c r="F36" s="144">
        <v>3202</v>
      </c>
      <c r="G36" s="144">
        <v>2180</v>
      </c>
      <c r="H36" s="145">
        <v>2538</v>
      </c>
      <c r="I36" s="143">
        <v>-181</v>
      </c>
      <c r="J36" s="146">
        <v>-7.1315996847911745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3706</v>
      </c>
      <c r="F11" s="264">
        <v>3083</v>
      </c>
      <c r="G11" s="264">
        <v>5157</v>
      </c>
      <c r="H11" s="264">
        <v>3491</v>
      </c>
      <c r="I11" s="265">
        <v>4349</v>
      </c>
      <c r="J11" s="263">
        <v>-643</v>
      </c>
      <c r="K11" s="266">
        <v>-14.785008047827088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33.270372369131138</v>
      </c>
      <c r="E13" s="115">
        <v>1233</v>
      </c>
      <c r="F13" s="114">
        <v>960</v>
      </c>
      <c r="G13" s="114">
        <v>1469</v>
      </c>
      <c r="H13" s="114">
        <v>1388</v>
      </c>
      <c r="I13" s="140">
        <v>1597</v>
      </c>
      <c r="J13" s="115">
        <v>-364</v>
      </c>
      <c r="K13" s="116">
        <v>-22.792736380713837</v>
      </c>
    </row>
    <row r="14" spans="1:15" ht="15.95" customHeight="1" x14ac:dyDescent="0.2">
      <c r="A14" s="306" t="s">
        <v>230</v>
      </c>
      <c r="B14" s="307"/>
      <c r="C14" s="308"/>
      <c r="D14" s="113">
        <v>51.807879114948733</v>
      </c>
      <c r="E14" s="115">
        <v>1920</v>
      </c>
      <c r="F14" s="114">
        <v>1612</v>
      </c>
      <c r="G14" s="114">
        <v>3042</v>
      </c>
      <c r="H14" s="114">
        <v>1632</v>
      </c>
      <c r="I14" s="140">
        <v>2148</v>
      </c>
      <c r="J14" s="115">
        <v>-228</v>
      </c>
      <c r="K14" s="116">
        <v>-10.614525139664805</v>
      </c>
    </row>
    <row r="15" spans="1:15" ht="15.95" customHeight="1" x14ac:dyDescent="0.2">
      <c r="A15" s="306" t="s">
        <v>231</v>
      </c>
      <c r="B15" s="307"/>
      <c r="C15" s="308"/>
      <c r="D15" s="113">
        <v>7.5283324338909878</v>
      </c>
      <c r="E15" s="115">
        <v>279</v>
      </c>
      <c r="F15" s="114">
        <v>283</v>
      </c>
      <c r="G15" s="114">
        <v>360</v>
      </c>
      <c r="H15" s="114">
        <v>266</v>
      </c>
      <c r="I15" s="140">
        <v>328</v>
      </c>
      <c r="J15" s="115">
        <v>-49</v>
      </c>
      <c r="K15" s="116">
        <v>-14.939024390243903</v>
      </c>
    </row>
    <row r="16" spans="1:15" ht="15.95" customHeight="1" x14ac:dyDescent="0.2">
      <c r="A16" s="306" t="s">
        <v>232</v>
      </c>
      <c r="B16" s="307"/>
      <c r="C16" s="308"/>
      <c r="D16" s="113">
        <v>7.3664328116567726</v>
      </c>
      <c r="E16" s="115">
        <v>273</v>
      </c>
      <c r="F16" s="114">
        <v>223</v>
      </c>
      <c r="G16" s="114">
        <v>273</v>
      </c>
      <c r="H16" s="114">
        <v>204</v>
      </c>
      <c r="I16" s="140">
        <v>267</v>
      </c>
      <c r="J16" s="115">
        <v>6</v>
      </c>
      <c r="K16" s="116">
        <v>2.2471910112359552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0.94441446303291954</v>
      </c>
      <c r="E18" s="115">
        <v>35</v>
      </c>
      <c r="F18" s="114">
        <v>21</v>
      </c>
      <c r="G18" s="114">
        <v>48</v>
      </c>
      <c r="H18" s="114">
        <v>30</v>
      </c>
      <c r="I18" s="140">
        <v>39</v>
      </c>
      <c r="J18" s="115">
        <v>-4</v>
      </c>
      <c r="K18" s="116">
        <v>-10.256410256410257</v>
      </c>
    </row>
    <row r="19" spans="1:11" ht="14.1" customHeight="1" x14ac:dyDescent="0.2">
      <c r="A19" s="306" t="s">
        <v>235</v>
      </c>
      <c r="B19" s="307" t="s">
        <v>236</v>
      </c>
      <c r="C19" s="308"/>
      <c r="D19" s="113">
        <v>0.78251484079870481</v>
      </c>
      <c r="E19" s="115">
        <v>29</v>
      </c>
      <c r="F19" s="114">
        <v>12</v>
      </c>
      <c r="G19" s="114">
        <v>30</v>
      </c>
      <c r="H19" s="114">
        <v>21</v>
      </c>
      <c r="I19" s="140">
        <v>28</v>
      </c>
      <c r="J19" s="115">
        <v>1</v>
      </c>
      <c r="K19" s="116">
        <v>3.5714285714285716</v>
      </c>
    </row>
    <row r="20" spans="1:11" ht="14.1" customHeight="1" x14ac:dyDescent="0.2">
      <c r="A20" s="306">
        <v>12</v>
      </c>
      <c r="B20" s="307" t="s">
        <v>237</v>
      </c>
      <c r="C20" s="308"/>
      <c r="D20" s="113">
        <v>1.0793308148947653</v>
      </c>
      <c r="E20" s="115">
        <v>40</v>
      </c>
      <c r="F20" s="114">
        <v>12</v>
      </c>
      <c r="G20" s="114">
        <v>33</v>
      </c>
      <c r="H20" s="114">
        <v>27</v>
      </c>
      <c r="I20" s="140">
        <v>35</v>
      </c>
      <c r="J20" s="115">
        <v>5</v>
      </c>
      <c r="K20" s="116">
        <v>14.285714285714286</v>
      </c>
    </row>
    <row r="21" spans="1:11" ht="14.1" customHeight="1" x14ac:dyDescent="0.2">
      <c r="A21" s="306">
        <v>21</v>
      </c>
      <c r="B21" s="307" t="s">
        <v>238</v>
      </c>
      <c r="C21" s="308"/>
      <c r="D21" s="113">
        <v>0.94441446303291954</v>
      </c>
      <c r="E21" s="115">
        <v>35</v>
      </c>
      <c r="F21" s="114">
        <v>23</v>
      </c>
      <c r="G21" s="114">
        <v>62</v>
      </c>
      <c r="H21" s="114">
        <v>40</v>
      </c>
      <c r="I21" s="140">
        <v>49</v>
      </c>
      <c r="J21" s="115">
        <v>-14</v>
      </c>
      <c r="K21" s="116">
        <v>-28.571428571428573</v>
      </c>
    </row>
    <row r="22" spans="1:11" ht="14.1" customHeight="1" x14ac:dyDescent="0.2">
      <c r="A22" s="306">
        <v>22</v>
      </c>
      <c r="B22" s="307" t="s">
        <v>239</v>
      </c>
      <c r="C22" s="308"/>
      <c r="D22" s="113">
        <v>4.6141392336751217</v>
      </c>
      <c r="E22" s="115">
        <v>171</v>
      </c>
      <c r="F22" s="114">
        <v>138</v>
      </c>
      <c r="G22" s="114">
        <v>309</v>
      </c>
      <c r="H22" s="114">
        <v>280</v>
      </c>
      <c r="I22" s="140">
        <v>269</v>
      </c>
      <c r="J22" s="115">
        <v>-98</v>
      </c>
      <c r="K22" s="116">
        <v>-36.431226765799259</v>
      </c>
    </row>
    <row r="23" spans="1:11" ht="14.1" customHeight="1" x14ac:dyDescent="0.2">
      <c r="A23" s="306">
        <v>23</v>
      </c>
      <c r="B23" s="307" t="s">
        <v>240</v>
      </c>
      <c r="C23" s="308"/>
      <c r="D23" s="113">
        <v>0.40474905558553698</v>
      </c>
      <c r="E23" s="115">
        <v>15</v>
      </c>
      <c r="F23" s="114">
        <v>10</v>
      </c>
      <c r="G23" s="114">
        <v>21</v>
      </c>
      <c r="H23" s="114">
        <v>18</v>
      </c>
      <c r="I23" s="140">
        <v>18</v>
      </c>
      <c r="J23" s="115">
        <v>-3</v>
      </c>
      <c r="K23" s="116">
        <v>-16.666666666666668</v>
      </c>
    </row>
    <row r="24" spans="1:11" ht="14.1" customHeight="1" x14ac:dyDescent="0.2">
      <c r="A24" s="306">
        <v>24</v>
      </c>
      <c r="B24" s="307" t="s">
        <v>241</v>
      </c>
      <c r="C24" s="308"/>
      <c r="D24" s="113">
        <v>5.3426875337290882</v>
      </c>
      <c r="E24" s="115">
        <v>198</v>
      </c>
      <c r="F24" s="114">
        <v>173</v>
      </c>
      <c r="G24" s="114">
        <v>279</v>
      </c>
      <c r="H24" s="114">
        <v>250</v>
      </c>
      <c r="I24" s="140">
        <v>240</v>
      </c>
      <c r="J24" s="115">
        <v>-42</v>
      </c>
      <c r="K24" s="116">
        <v>-17.5</v>
      </c>
    </row>
    <row r="25" spans="1:11" ht="14.1" customHeight="1" x14ac:dyDescent="0.2">
      <c r="A25" s="306">
        <v>25</v>
      </c>
      <c r="B25" s="307" t="s">
        <v>242</v>
      </c>
      <c r="C25" s="308"/>
      <c r="D25" s="113">
        <v>6.0982191041554232</v>
      </c>
      <c r="E25" s="115">
        <v>226</v>
      </c>
      <c r="F25" s="114">
        <v>146</v>
      </c>
      <c r="G25" s="114">
        <v>306</v>
      </c>
      <c r="H25" s="114">
        <v>190</v>
      </c>
      <c r="I25" s="140">
        <v>317</v>
      </c>
      <c r="J25" s="115">
        <v>-91</v>
      </c>
      <c r="K25" s="116">
        <v>-28.706624605678233</v>
      </c>
    </row>
    <row r="26" spans="1:11" ht="14.1" customHeight="1" x14ac:dyDescent="0.2">
      <c r="A26" s="306">
        <v>26</v>
      </c>
      <c r="B26" s="307" t="s">
        <v>243</v>
      </c>
      <c r="C26" s="308"/>
      <c r="D26" s="113">
        <v>3.8855909336211547</v>
      </c>
      <c r="E26" s="115">
        <v>144</v>
      </c>
      <c r="F26" s="114">
        <v>68</v>
      </c>
      <c r="G26" s="114">
        <v>199</v>
      </c>
      <c r="H26" s="114">
        <v>73</v>
      </c>
      <c r="I26" s="140">
        <v>136</v>
      </c>
      <c r="J26" s="115">
        <v>8</v>
      </c>
      <c r="K26" s="116">
        <v>5.882352941176471</v>
      </c>
    </row>
    <row r="27" spans="1:11" ht="14.1" customHeight="1" x14ac:dyDescent="0.2">
      <c r="A27" s="306">
        <v>27</v>
      </c>
      <c r="B27" s="307" t="s">
        <v>244</v>
      </c>
      <c r="C27" s="308"/>
      <c r="D27" s="113">
        <v>2.0507285483000541</v>
      </c>
      <c r="E27" s="115">
        <v>76</v>
      </c>
      <c r="F27" s="114">
        <v>106</v>
      </c>
      <c r="G27" s="114">
        <v>93</v>
      </c>
      <c r="H27" s="114">
        <v>83</v>
      </c>
      <c r="I27" s="140">
        <v>80</v>
      </c>
      <c r="J27" s="115">
        <v>-4</v>
      </c>
      <c r="K27" s="116">
        <v>-5</v>
      </c>
    </row>
    <row r="28" spans="1:11" ht="14.1" customHeight="1" x14ac:dyDescent="0.2">
      <c r="A28" s="306">
        <v>28</v>
      </c>
      <c r="B28" s="307" t="s">
        <v>245</v>
      </c>
      <c r="C28" s="308"/>
      <c r="D28" s="113">
        <v>0.62061521856448998</v>
      </c>
      <c r="E28" s="115">
        <v>23</v>
      </c>
      <c r="F28" s="114">
        <v>6</v>
      </c>
      <c r="G28" s="114">
        <v>6</v>
      </c>
      <c r="H28" s="114">
        <v>16</v>
      </c>
      <c r="I28" s="140">
        <v>11</v>
      </c>
      <c r="J28" s="115">
        <v>12</v>
      </c>
      <c r="K28" s="116">
        <v>109.09090909090909</v>
      </c>
    </row>
    <row r="29" spans="1:11" ht="14.1" customHeight="1" x14ac:dyDescent="0.2">
      <c r="A29" s="306">
        <v>29</v>
      </c>
      <c r="B29" s="307" t="s">
        <v>246</v>
      </c>
      <c r="C29" s="308"/>
      <c r="D29" s="113">
        <v>3.1570426335671882</v>
      </c>
      <c r="E29" s="115">
        <v>117</v>
      </c>
      <c r="F29" s="114">
        <v>141</v>
      </c>
      <c r="G29" s="114">
        <v>177</v>
      </c>
      <c r="H29" s="114">
        <v>147</v>
      </c>
      <c r="I29" s="140">
        <v>117</v>
      </c>
      <c r="J29" s="115">
        <v>0</v>
      </c>
      <c r="K29" s="116">
        <v>0</v>
      </c>
    </row>
    <row r="30" spans="1:11" ht="14.1" customHeight="1" x14ac:dyDescent="0.2">
      <c r="A30" s="306" t="s">
        <v>247</v>
      </c>
      <c r="B30" s="307" t="s">
        <v>248</v>
      </c>
      <c r="C30" s="308"/>
      <c r="D30" s="113">
        <v>0.97139773340528868</v>
      </c>
      <c r="E30" s="115">
        <v>36</v>
      </c>
      <c r="F30" s="114">
        <v>22</v>
      </c>
      <c r="G30" s="114">
        <v>49</v>
      </c>
      <c r="H30" s="114" t="s">
        <v>513</v>
      </c>
      <c r="I30" s="140">
        <v>33</v>
      </c>
      <c r="J30" s="115">
        <v>3</v>
      </c>
      <c r="K30" s="116">
        <v>9.0909090909090917</v>
      </c>
    </row>
    <row r="31" spans="1:11" ht="14.1" customHeight="1" x14ac:dyDescent="0.2">
      <c r="A31" s="306" t="s">
        <v>249</v>
      </c>
      <c r="B31" s="307" t="s">
        <v>250</v>
      </c>
      <c r="C31" s="308"/>
      <c r="D31" s="113">
        <v>2.077711818672423</v>
      </c>
      <c r="E31" s="115">
        <v>77</v>
      </c>
      <c r="F31" s="114">
        <v>116</v>
      </c>
      <c r="G31" s="114">
        <v>124</v>
      </c>
      <c r="H31" s="114">
        <v>112</v>
      </c>
      <c r="I31" s="140">
        <v>84</v>
      </c>
      <c r="J31" s="115">
        <v>-7</v>
      </c>
      <c r="K31" s="116">
        <v>-8.3333333333333339</v>
      </c>
    </row>
    <row r="32" spans="1:11" ht="14.1" customHeight="1" x14ac:dyDescent="0.2">
      <c r="A32" s="306">
        <v>31</v>
      </c>
      <c r="B32" s="307" t="s">
        <v>251</v>
      </c>
      <c r="C32" s="308"/>
      <c r="D32" s="113">
        <v>0.51268213707501353</v>
      </c>
      <c r="E32" s="115">
        <v>19</v>
      </c>
      <c r="F32" s="114">
        <v>15</v>
      </c>
      <c r="G32" s="114">
        <v>20</v>
      </c>
      <c r="H32" s="114">
        <v>13</v>
      </c>
      <c r="I32" s="140">
        <v>22</v>
      </c>
      <c r="J32" s="115">
        <v>-3</v>
      </c>
      <c r="K32" s="116">
        <v>-13.636363636363637</v>
      </c>
    </row>
    <row r="33" spans="1:11" ht="14.1" customHeight="1" x14ac:dyDescent="0.2">
      <c r="A33" s="306">
        <v>32</v>
      </c>
      <c r="B33" s="307" t="s">
        <v>252</v>
      </c>
      <c r="C33" s="308"/>
      <c r="D33" s="113">
        <v>5.6395035078251485</v>
      </c>
      <c r="E33" s="115">
        <v>209</v>
      </c>
      <c r="F33" s="114">
        <v>62</v>
      </c>
      <c r="G33" s="114">
        <v>182</v>
      </c>
      <c r="H33" s="114">
        <v>118</v>
      </c>
      <c r="I33" s="140">
        <v>225</v>
      </c>
      <c r="J33" s="115">
        <v>-16</v>
      </c>
      <c r="K33" s="116">
        <v>-7.1111111111111107</v>
      </c>
    </row>
    <row r="34" spans="1:11" ht="14.1" customHeight="1" x14ac:dyDescent="0.2">
      <c r="A34" s="306">
        <v>33</v>
      </c>
      <c r="B34" s="307" t="s">
        <v>253</v>
      </c>
      <c r="C34" s="308"/>
      <c r="D34" s="113">
        <v>1.5920129519697788</v>
      </c>
      <c r="E34" s="115">
        <v>59</v>
      </c>
      <c r="F34" s="114">
        <v>45</v>
      </c>
      <c r="G34" s="114">
        <v>118</v>
      </c>
      <c r="H34" s="114">
        <v>72</v>
      </c>
      <c r="I34" s="140">
        <v>93</v>
      </c>
      <c r="J34" s="115">
        <v>-34</v>
      </c>
      <c r="K34" s="116">
        <v>-36.55913978494624</v>
      </c>
    </row>
    <row r="35" spans="1:11" ht="14.1" customHeight="1" x14ac:dyDescent="0.2">
      <c r="A35" s="306">
        <v>34</v>
      </c>
      <c r="B35" s="307" t="s">
        <v>254</v>
      </c>
      <c r="C35" s="308"/>
      <c r="D35" s="113">
        <v>1.834862385321101</v>
      </c>
      <c r="E35" s="115">
        <v>68</v>
      </c>
      <c r="F35" s="114">
        <v>36</v>
      </c>
      <c r="G35" s="114">
        <v>77</v>
      </c>
      <c r="H35" s="114">
        <v>40</v>
      </c>
      <c r="I35" s="140">
        <v>71</v>
      </c>
      <c r="J35" s="115">
        <v>-3</v>
      </c>
      <c r="K35" s="116">
        <v>-4.225352112676056</v>
      </c>
    </row>
    <row r="36" spans="1:11" ht="14.1" customHeight="1" x14ac:dyDescent="0.2">
      <c r="A36" s="306">
        <v>41</v>
      </c>
      <c r="B36" s="307" t="s">
        <v>255</v>
      </c>
      <c r="C36" s="308"/>
      <c r="D36" s="113" t="s">
        <v>513</v>
      </c>
      <c r="E36" s="115" t="s">
        <v>513</v>
      </c>
      <c r="F36" s="114" t="s">
        <v>513</v>
      </c>
      <c r="G36" s="114">
        <v>7</v>
      </c>
      <c r="H36" s="114">
        <v>12</v>
      </c>
      <c r="I36" s="140">
        <v>6</v>
      </c>
      <c r="J36" s="115" t="s">
        <v>513</v>
      </c>
      <c r="K36" s="116" t="s">
        <v>513</v>
      </c>
    </row>
    <row r="37" spans="1:11" ht="14.1" customHeight="1" x14ac:dyDescent="0.2">
      <c r="A37" s="306">
        <v>42</v>
      </c>
      <c r="B37" s="307" t="s">
        <v>256</v>
      </c>
      <c r="C37" s="308"/>
      <c r="D37" s="113">
        <v>0.10793308148947653</v>
      </c>
      <c r="E37" s="115">
        <v>4</v>
      </c>
      <c r="F37" s="114">
        <v>0</v>
      </c>
      <c r="G37" s="114">
        <v>5</v>
      </c>
      <c r="H37" s="114">
        <v>3</v>
      </c>
      <c r="I37" s="140">
        <v>8</v>
      </c>
      <c r="J37" s="115">
        <v>-4</v>
      </c>
      <c r="K37" s="116">
        <v>-50</v>
      </c>
    </row>
    <row r="38" spans="1:11" ht="14.1" customHeight="1" x14ac:dyDescent="0.2">
      <c r="A38" s="306">
        <v>43</v>
      </c>
      <c r="B38" s="307" t="s">
        <v>257</v>
      </c>
      <c r="C38" s="308"/>
      <c r="D38" s="113">
        <v>0.7015650296815974</v>
      </c>
      <c r="E38" s="115">
        <v>26</v>
      </c>
      <c r="F38" s="114">
        <v>40</v>
      </c>
      <c r="G38" s="114">
        <v>83</v>
      </c>
      <c r="H38" s="114">
        <v>24</v>
      </c>
      <c r="I38" s="140">
        <v>35</v>
      </c>
      <c r="J38" s="115">
        <v>-9</v>
      </c>
      <c r="K38" s="116">
        <v>-25.714285714285715</v>
      </c>
    </row>
    <row r="39" spans="1:11" ht="14.1" customHeight="1" x14ac:dyDescent="0.2">
      <c r="A39" s="306">
        <v>51</v>
      </c>
      <c r="B39" s="307" t="s">
        <v>258</v>
      </c>
      <c r="C39" s="308"/>
      <c r="D39" s="113">
        <v>13.761467889908257</v>
      </c>
      <c r="E39" s="115">
        <v>510</v>
      </c>
      <c r="F39" s="114">
        <v>402</v>
      </c>
      <c r="G39" s="114">
        <v>630</v>
      </c>
      <c r="H39" s="114">
        <v>542</v>
      </c>
      <c r="I39" s="140">
        <v>767</v>
      </c>
      <c r="J39" s="115">
        <v>-257</v>
      </c>
      <c r="K39" s="116">
        <v>-33.507170795306386</v>
      </c>
    </row>
    <row r="40" spans="1:11" ht="14.1" customHeight="1" x14ac:dyDescent="0.2">
      <c r="A40" s="306" t="s">
        <v>259</v>
      </c>
      <c r="B40" s="307" t="s">
        <v>260</v>
      </c>
      <c r="C40" s="308"/>
      <c r="D40" s="113">
        <v>13.302752293577981</v>
      </c>
      <c r="E40" s="115">
        <v>493</v>
      </c>
      <c r="F40" s="114">
        <v>393</v>
      </c>
      <c r="G40" s="114">
        <v>610</v>
      </c>
      <c r="H40" s="114">
        <v>529</v>
      </c>
      <c r="I40" s="140">
        <v>751</v>
      </c>
      <c r="J40" s="115">
        <v>-258</v>
      </c>
      <c r="K40" s="116">
        <v>-34.354194407456724</v>
      </c>
    </row>
    <row r="41" spans="1:11" ht="14.1" customHeight="1" x14ac:dyDescent="0.2">
      <c r="A41" s="306"/>
      <c r="B41" s="307" t="s">
        <v>261</v>
      </c>
      <c r="C41" s="308"/>
      <c r="D41" s="113">
        <v>11.926605504587156</v>
      </c>
      <c r="E41" s="115">
        <v>442</v>
      </c>
      <c r="F41" s="114">
        <v>345</v>
      </c>
      <c r="G41" s="114">
        <v>507</v>
      </c>
      <c r="H41" s="114">
        <v>472</v>
      </c>
      <c r="I41" s="140">
        <v>689</v>
      </c>
      <c r="J41" s="115">
        <v>-247</v>
      </c>
      <c r="K41" s="116">
        <v>-35.849056603773583</v>
      </c>
    </row>
    <row r="42" spans="1:11" ht="14.1" customHeight="1" x14ac:dyDescent="0.2">
      <c r="A42" s="306">
        <v>52</v>
      </c>
      <c r="B42" s="307" t="s">
        <v>262</v>
      </c>
      <c r="C42" s="308"/>
      <c r="D42" s="113">
        <v>3.1570426335671882</v>
      </c>
      <c r="E42" s="115">
        <v>117</v>
      </c>
      <c r="F42" s="114">
        <v>85</v>
      </c>
      <c r="G42" s="114">
        <v>80</v>
      </c>
      <c r="H42" s="114">
        <v>102</v>
      </c>
      <c r="I42" s="140">
        <v>119</v>
      </c>
      <c r="J42" s="115">
        <v>-2</v>
      </c>
      <c r="K42" s="116">
        <v>-1.680672268907563</v>
      </c>
    </row>
    <row r="43" spans="1:11" ht="14.1" customHeight="1" x14ac:dyDescent="0.2">
      <c r="A43" s="306" t="s">
        <v>263</v>
      </c>
      <c r="B43" s="307" t="s">
        <v>264</v>
      </c>
      <c r="C43" s="308"/>
      <c r="D43" s="113">
        <v>2.4284943335132216</v>
      </c>
      <c r="E43" s="115">
        <v>90</v>
      </c>
      <c r="F43" s="114">
        <v>64</v>
      </c>
      <c r="G43" s="114">
        <v>56</v>
      </c>
      <c r="H43" s="114">
        <v>78</v>
      </c>
      <c r="I43" s="140">
        <v>87</v>
      </c>
      <c r="J43" s="115">
        <v>3</v>
      </c>
      <c r="K43" s="116">
        <v>3.4482758620689653</v>
      </c>
    </row>
    <row r="44" spans="1:11" ht="14.1" customHeight="1" x14ac:dyDescent="0.2">
      <c r="A44" s="306">
        <v>53</v>
      </c>
      <c r="B44" s="307" t="s">
        <v>265</v>
      </c>
      <c r="C44" s="308"/>
      <c r="D44" s="113">
        <v>0.86346465191581223</v>
      </c>
      <c r="E44" s="115">
        <v>32</v>
      </c>
      <c r="F44" s="114">
        <v>9</v>
      </c>
      <c r="G44" s="114">
        <v>7</v>
      </c>
      <c r="H44" s="114">
        <v>14</v>
      </c>
      <c r="I44" s="140">
        <v>14</v>
      </c>
      <c r="J44" s="115">
        <v>18</v>
      </c>
      <c r="K44" s="116">
        <v>128.57142857142858</v>
      </c>
    </row>
    <row r="45" spans="1:11" ht="14.1" customHeight="1" x14ac:dyDescent="0.2">
      <c r="A45" s="306" t="s">
        <v>266</v>
      </c>
      <c r="B45" s="307" t="s">
        <v>267</v>
      </c>
      <c r="C45" s="308"/>
      <c r="D45" s="113">
        <v>0.86346465191581223</v>
      </c>
      <c r="E45" s="115">
        <v>32</v>
      </c>
      <c r="F45" s="114">
        <v>8</v>
      </c>
      <c r="G45" s="114">
        <v>7</v>
      </c>
      <c r="H45" s="114">
        <v>13</v>
      </c>
      <c r="I45" s="140">
        <v>13</v>
      </c>
      <c r="J45" s="115">
        <v>19</v>
      </c>
      <c r="K45" s="116">
        <v>146.15384615384616</v>
      </c>
    </row>
    <row r="46" spans="1:11" ht="14.1" customHeight="1" x14ac:dyDescent="0.2">
      <c r="A46" s="306">
        <v>54</v>
      </c>
      <c r="B46" s="307" t="s">
        <v>268</v>
      </c>
      <c r="C46" s="308"/>
      <c r="D46" s="113">
        <v>2.3475445223961144</v>
      </c>
      <c r="E46" s="115">
        <v>87</v>
      </c>
      <c r="F46" s="114">
        <v>78</v>
      </c>
      <c r="G46" s="114">
        <v>95</v>
      </c>
      <c r="H46" s="114">
        <v>79</v>
      </c>
      <c r="I46" s="140">
        <v>85</v>
      </c>
      <c r="J46" s="115">
        <v>2</v>
      </c>
      <c r="K46" s="116">
        <v>2.3529411764705883</v>
      </c>
    </row>
    <row r="47" spans="1:11" ht="14.1" customHeight="1" x14ac:dyDescent="0.2">
      <c r="A47" s="306">
        <v>61</v>
      </c>
      <c r="B47" s="307" t="s">
        <v>269</v>
      </c>
      <c r="C47" s="308"/>
      <c r="D47" s="113">
        <v>2.6443604964921748</v>
      </c>
      <c r="E47" s="115">
        <v>98</v>
      </c>
      <c r="F47" s="114">
        <v>59</v>
      </c>
      <c r="G47" s="114">
        <v>111</v>
      </c>
      <c r="H47" s="114">
        <v>90</v>
      </c>
      <c r="I47" s="140">
        <v>112</v>
      </c>
      <c r="J47" s="115">
        <v>-14</v>
      </c>
      <c r="K47" s="116">
        <v>-12.5</v>
      </c>
    </row>
    <row r="48" spans="1:11" ht="14.1" customHeight="1" x14ac:dyDescent="0.2">
      <c r="A48" s="306">
        <v>62</v>
      </c>
      <c r="B48" s="307" t="s">
        <v>270</v>
      </c>
      <c r="C48" s="308"/>
      <c r="D48" s="113">
        <v>8.499730167296276</v>
      </c>
      <c r="E48" s="115">
        <v>315</v>
      </c>
      <c r="F48" s="114">
        <v>289</v>
      </c>
      <c r="G48" s="114">
        <v>375</v>
      </c>
      <c r="H48" s="114">
        <v>236</v>
      </c>
      <c r="I48" s="140">
        <v>288</v>
      </c>
      <c r="J48" s="115">
        <v>27</v>
      </c>
      <c r="K48" s="116">
        <v>9.375</v>
      </c>
    </row>
    <row r="49" spans="1:11" ht="14.1" customHeight="1" x14ac:dyDescent="0.2">
      <c r="A49" s="306">
        <v>63</v>
      </c>
      <c r="B49" s="307" t="s">
        <v>271</v>
      </c>
      <c r="C49" s="308"/>
      <c r="D49" s="113">
        <v>2.2396114409066379</v>
      </c>
      <c r="E49" s="115">
        <v>83</v>
      </c>
      <c r="F49" s="114">
        <v>89</v>
      </c>
      <c r="G49" s="114">
        <v>139</v>
      </c>
      <c r="H49" s="114">
        <v>178</v>
      </c>
      <c r="I49" s="140">
        <v>117</v>
      </c>
      <c r="J49" s="115">
        <v>-34</v>
      </c>
      <c r="K49" s="116">
        <v>-29.05982905982906</v>
      </c>
    </row>
    <row r="50" spans="1:11" ht="14.1" customHeight="1" x14ac:dyDescent="0.2">
      <c r="A50" s="306" t="s">
        <v>272</v>
      </c>
      <c r="B50" s="307" t="s">
        <v>273</v>
      </c>
      <c r="C50" s="308"/>
      <c r="D50" s="113">
        <v>0.3507825148407987</v>
      </c>
      <c r="E50" s="115">
        <v>13</v>
      </c>
      <c r="F50" s="114">
        <v>12</v>
      </c>
      <c r="G50" s="114">
        <v>24</v>
      </c>
      <c r="H50" s="114">
        <v>37</v>
      </c>
      <c r="I50" s="140">
        <v>23</v>
      </c>
      <c r="J50" s="115">
        <v>-10</v>
      </c>
      <c r="K50" s="116">
        <v>-43.478260869565219</v>
      </c>
    </row>
    <row r="51" spans="1:11" ht="14.1" customHeight="1" x14ac:dyDescent="0.2">
      <c r="A51" s="306" t="s">
        <v>274</v>
      </c>
      <c r="B51" s="307" t="s">
        <v>275</v>
      </c>
      <c r="C51" s="308"/>
      <c r="D51" s="113">
        <v>1.7539125742039936</v>
      </c>
      <c r="E51" s="115">
        <v>65</v>
      </c>
      <c r="F51" s="114">
        <v>70</v>
      </c>
      <c r="G51" s="114">
        <v>103</v>
      </c>
      <c r="H51" s="114">
        <v>136</v>
      </c>
      <c r="I51" s="140">
        <v>87</v>
      </c>
      <c r="J51" s="115">
        <v>-22</v>
      </c>
      <c r="K51" s="116">
        <v>-25.287356321839081</v>
      </c>
    </row>
    <row r="52" spans="1:11" ht="14.1" customHeight="1" x14ac:dyDescent="0.2">
      <c r="A52" s="306">
        <v>71</v>
      </c>
      <c r="B52" s="307" t="s">
        <v>276</v>
      </c>
      <c r="C52" s="308"/>
      <c r="D52" s="113">
        <v>7.9600647598488941</v>
      </c>
      <c r="E52" s="115">
        <v>295</v>
      </c>
      <c r="F52" s="114">
        <v>295</v>
      </c>
      <c r="G52" s="114">
        <v>581</v>
      </c>
      <c r="H52" s="114">
        <v>257</v>
      </c>
      <c r="I52" s="140">
        <v>399</v>
      </c>
      <c r="J52" s="115">
        <v>-104</v>
      </c>
      <c r="K52" s="116">
        <v>-26.065162907268171</v>
      </c>
    </row>
    <row r="53" spans="1:11" ht="14.1" customHeight="1" x14ac:dyDescent="0.2">
      <c r="A53" s="306" t="s">
        <v>277</v>
      </c>
      <c r="B53" s="307" t="s">
        <v>278</v>
      </c>
      <c r="C53" s="308"/>
      <c r="D53" s="113">
        <v>3.1840259039395575</v>
      </c>
      <c r="E53" s="115">
        <v>118</v>
      </c>
      <c r="F53" s="114">
        <v>108</v>
      </c>
      <c r="G53" s="114">
        <v>216</v>
      </c>
      <c r="H53" s="114">
        <v>101</v>
      </c>
      <c r="I53" s="140">
        <v>181</v>
      </c>
      <c r="J53" s="115">
        <v>-63</v>
      </c>
      <c r="K53" s="116">
        <v>-34.806629834254146</v>
      </c>
    </row>
    <row r="54" spans="1:11" ht="14.1" customHeight="1" x14ac:dyDescent="0.2">
      <c r="A54" s="306" t="s">
        <v>279</v>
      </c>
      <c r="B54" s="307" t="s">
        <v>280</v>
      </c>
      <c r="C54" s="308"/>
      <c r="D54" s="113">
        <v>4.290339989206692</v>
      </c>
      <c r="E54" s="115">
        <v>159</v>
      </c>
      <c r="F54" s="114">
        <v>174</v>
      </c>
      <c r="G54" s="114">
        <v>323</v>
      </c>
      <c r="H54" s="114">
        <v>134</v>
      </c>
      <c r="I54" s="140">
        <v>183</v>
      </c>
      <c r="J54" s="115">
        <v>-24</v>
      </c>
      <c r="K54" s="116">
        <v>-13.114754098360656</v>
      </c>
    </row>
    <row r="55" spans="1:11" ht="14.1" customHeight="1" x14ac:dyDescent="0.2">
      <c r="A55" s="306">
        <v>72</v>
      </c>
      <c r="B55" s="307" t="s">
        <v>281</v>
      </c>
      <c r="C55" s="308"/>
      <c r="D55" s="113">
        <v>1.2951969778737182</v>
      </c>
      <c r="E55" s="115">
        <v>48</v>
      </c>
      <c r="F55" s="114">
        <v>32</v>
      </c>
      <c r="G55" s="114">
        <v>97</v>
      </c>
      <c r="H55" s="114">
        <v>55</v>
      </c>
      <c r="I55" s="140">
        <v>49</v>
      </c>
      <c r="J55" s="115">
        <v>-1</v>
      </c>
      <c r="K55" s="116">
        <v>-2.0408163265306123</v>
      </c>
    </row>
    <row r="56" spans="1:11" ht="14.1" customHeight="1" x14ac:dyDescent="0.2">
      <c r="A56" s="306" t="s">
        <v>282</v>
      </c>
      <c r="B56" s="307" t="s">
        <v>283</v>
      </c>
      <c r="C56" s="308"/>
      <c r="D56" s="113">
        <v>0.26983270372369134</v>
      </c>
      <c r="E56" s="115">
        <v>10</v>
      </c>
      <c r="F56" s="114">
        <v>5</v>
      </c>
      <c r="G56" s="114">
        <v>48</v>
      </c>
      <c r="H56" s="114">
        <v>16</v>
      </c>
      <c r="I56" s="140">
        <v>14</v>
      </c>
      <c r="J56" s="115">
        <v>-4</v>
      </c>
      <c r="K56" s="116">
        <v>-28.571428571428573</v>
      </c>
    </row>
    <row r="57" spans="1:11" ht="14.1" customHeight="1" x14ac:dyDescent="0.2">
      <c r="A57" s="306" t="s">
        <v>284</v>
      </c>
      <c r="B57" s="307" t="s">
        <v>285</v>
      </c>
      <c r="C57" s="308"/>
      <c r="D57" s="113">
        <v>0.72854830005396654</v>
      </c>
      <c r="E57" s="115">
        <v>27</v>
      </c>
      <c r="F57" s="114">
        <v>20</v>
      </c>
      <c r="G57" s="114">
        <v>32</v>
      </c>
      <c r="H57" s="114">
        <v>27</v>
      </c>
      <c r="I57" s="140">
        <v>29</v>
      </c>
      <c r="J57" s="115">
        <v>-2</v>
      </c>
      <c r="K57" s="116">
        <v>-6.8965517241379306</v>
      </c>
    </row>
    <row r="58" spans="1:11" ht="14.1" customHeight="1" x14ac:dyDescent="0.2">
      <c r="A58" s="306">
        <v>73</v>
      </c>
      <c r="B58" s="307" t="s">
        <v>286</v>
      </c>
      <c r="C58" s="308"/>
      <c r="D58" s="113">
        <v>1.7808958445763627</v>
      </c>
      <c r="E58" s="115">
        <v>66</v>
      </c>
      <c r="F58" s="114">
        <v>34</v>
      </c>
      <c r="G58" s="114">
        <v>62</v>
      </c>
      <c r="H58" s="114">
        <v>33</v>
      </c>
      <c r="I58" s="140">
        <v>39</v>
      </c>
      <c r="J58" s="115">
        <v>27</v>
      </c>
      <c r="K58" s="116">
        <v>69.230769230769226</v>
      </c>
    </row>
    <row r="59" spans="1:11" ht="14.1" customHeight="1" x14ac:dyDescent="0.2">
      <c r="A59" s="306" t="s">
        <v>287</v>
      </c>
      <c r="B59" s="307" t="s">
        <v>288</v>
      </c>
      <c r="C59" s="308"/>
      <c r="D59" s="113">
        <v>1.2142471667566108</v>
      </c>
      <c r="E59" s="115">
        <v>45</v>
      </c>
      <c r="F59" s="114">
        <v>28</v>
      </c>
      <c r="G59" s="114">
        <v>44</v>
      </c>
      <c r="H59" s="114">
        <v>27</v>
      </c>
      <c r="I59" s="140">
        <v>26</v>
      </c>
      <c r="J59" s="115">
        <v>19</v>
      </c>
      <c r="K59" s="116">
        <v>73.07692307692308</v>
      </c>
    </row>
    <row r="60" spans="1:11" ht="14.1" customHeight="1" x14ac:dyDescent="0.2">
      <c r="A60" s="306">
        <v>81</v>
      </c>
      <c r="B60" s="307" t="s">
        <v>289</v>
      </c>
      <c r="C60" s="308"/>
      <c r="D60" s="113">
        <v>6.4759848893685916</v>
      </c>
      <c r="E60" s="115">
        <v>240</v>
      </c>
      <c r="F60" s="114">
        <v>308</v>
      </c>
      <c r="G60" s="114">
        <v>306</v>
      </c>
      <c r="H60" s="114">
        <v>192</v>
      </c>
      <c r="I60" s="140">
        <v>259</v>
      </c>
      <c r="J60" s="115">
        <v>-19</v>
      </c>
      <c r="K60" s="116">
        <v>-7.3359073359073363</v>
      </c>
    </row>
    <row r="61" spans="1:11" ht="14.1" customHeight="1" x14ac:dyDescent="0.2">
      <c r="A61" s="306" t="s">
        <v>290</v>
      </c>
      <c r="B61" s="307" t="s">
        <v>291</v>
      </c>
      <c r="C61" s="308"/>
      <c r="D61" s="113">
        <v>1.5380464112250405</v>
      </c>
      <c r="E61" s="115">
        <v>57</v>
      </c>
      <c r="F61" s="114">
        <v>49</v>
      </c>
      <c r="G61" s="114">
        <v>120</v>
      </c>
      <c r="H61" s="114">
        <v>49</v>
      </c>
      <c r="I61" s="140">
        <v>94</v>
      </c>
      <c r="J61" s="115">
        <v>-37</v>
      </c>
      <c r="K61" s="116">
        <v>-39.361702127659576</v>
      </c>
    </row>
    <row r="62" spans="1:11" ht="14.1" customHeight="1" x14ac:dyDescent="0.2">
      <c r="A62" s="306" t="s">
        <v>292</v>
      </c>
      <c r="B62" s="307" t="s">
        <v>293</v>
      </c>
      <c r="C62" s="308"/>
      <c r="D62" s="113">
        <v>1.8078791149487319</v>
      </c>
      <c r="E62" s="115">
        <v>67</v>
      </c>
      <c r="F62" s="114">
        <v>156</v>
      </c>
      <c r="G62" s="114">
        <v>87</v>
      </c>
      <c r="H62" s="114">
        <v>60</v>
      </c>
      <c r="I62" s="140">
        <v>62</v>
      </c>
      <c r="J62" s="115">
        <v>5</v>
      </c>
      <c r="K62" s="116">
        <v>8.064516129032258</v>
      </c>
    </row>
    <row r="63" spans="1:11" ht="14.1" customHeight="1" x14ac:dyDescent="0.2">
      <c r="A63" s="306"/>
      <c r="B63" s="307" t="s">
        <v>294</v>
      </c>
      <c r="C63" s="308"/>
      <c r="D63" s="113">
        <v>1.4840798704803022</v>
      </c>
      <c r="E63" s="115">
        <v>55</v>
      </c>
      <c r="F63" s="114">
        <v>130</v>
      </c>
      <c r="G63" s="114">
        <v>72</v>
      </c>
      <c r="H63" s="114">
        <v>52</v>
      </c>
      <c r="I63" s="140">
        <v>58</v>
      </c>
      <c r="J63" s="115">
        <v>-3</v>
      </c>
      <c r="K63" s="116">
        <v>-5.1724137931034484</v>
      </c>
    </row>
    <row r="64" spans="1:11" ht="14.1" customHeight="1" x14ac:dyDescent="0.2">
      <c r="A64" s="306" t="s">
        <v>295</v>
      </c>
      <c r="B64" s="307" t="s">
        <v>296</v>
      </c>
      <c r="C64" s="308"/>
      <c r="D64" s="113">
        <v>2.0237452779276848</v>
      </c>
      <c r="E64" s="115">
        <v>75</v>
      </c>
      <c r="F64" s="114">
        <v>49</v>
      </c>
      <c r="G64" s="114">
        <v>55</v>
      </c>
      <c r="H64" s="114">
        <v>39</v>
      </c>
      <c r="I64" s="140">
        <v>46</v>
      </c>
      <c r="J64" s="115">
        <v>29</v>
      </c>
      <c r="K64" s="116">
        <v>63.043478260869563</v>
      </c>
    </row>
    <row r="65" spans="1:11" ht="14.1" customHeight="1" x14ac:dyDescent="0.2">
      <c r="A65" s="306" t="s">
        <v>297</v>
      </c>
      <c r="B65" s="307" t="s">
        <v>298</v>
      </c>
      <c r="C65" s="308"/>
      <c r="D65" s="113">
        <v>0.3507825148407987</v>
      </c>
      <c r="E65" s="115">
        <v>13</v>
      </c>
      <c r="F65" s="114">
        <v>29</v>
      </c>
      <c r="G65" s="114">
        <v>20</v>
      </c>
      <c r="H65" s="114">
        <v>26</v>
      </c>
      <c r="I65" s="140">
        <v>22</v>
      </c>
      <c r="J65" s="115">
        <v>-9</v>
      </c>
      <c r="K65" s="116">
        <v>-40.909090909090907</v>
      </c>
    </row>
    <row r="66" spans="1:11" ht="14.1" customHeight="1" x14ac:dyDescent="0.2">
      <c r="A66" s="306">
        <v>82</v>
      </c>
      <c r="B66" s="307" t="s">
        <v>299</v>
      </c>
      <c r="C66" s="308"/>
      <c r="D66" s="113">
        <v>2.6173772261198058</v>
      </c>
      <c r="E66" s="115">
        <v>97</v>
      </c>
      <c r="F66" s="114">
        <v>108</v>
      </c>
      <c r="G66" s="114">
        <v>235</v>
      </c>
      <c r="H66" s="114">
        <v>88</v>
      </c>
      <c r="I66" s="140">
        <v>103</v>
      </c>
      <c r="J66" s="115">
        <v>-6</v>
      </c>
      <c r="K66" s="116">
        <v>-5.825242718446602</v>
      </c>
    </row>
    <row r="67" spans="1:11" ht="14.1" customHeight="1" x14ac:dyDescent="0.2">
      <c r="A67" s="306" t="s">
        <v>300</v>
      </c>
      <c r="B67" s="307" t="s">
        <v>301</v>
      </c>
      <c r="C67" s="308"/>
      <c r="D67" s="113">
        <v>1.9158121964382082</v>
      </c>
      <c r="E67" s="115">
        <v>71</v>
      </c>
      <c r="F67" s="114">
        <v>83</v>
      </c>
      <c r="G67" s="114">
        <v>155</v>
      </c>
      <c r="H67" s="114">
        <v>65</v>
      </c>
      <c r="I67" s="140">
        <v>61</v>
      </c>
      <c r="J67" s="115">
        <v>10</v>
      </c>
      <c r="K67" s="116">
        <v>16.393442622950818</v>
      </c>
    </row>
    <row r="68" spans="1:11" ht="14.1" customHeight="1" x14ac:dyDescent="0.2">
      <c r="A68" s="306" t="s">
        <v>302</v>
      </c>
      <c r="B68" s="307" t="s">
        <v>303</v>
      </c>
      <c r="C68" s="308"/>
      <c r="D68" s="113">
        <v>0.40474905558553698</v>
      </c>
      <c r="E68" s="115">
        <v>15</v>
      </c>
      <c r="F68" s="114">
        <v>11</v>
      </c>
      <c r="G68" s="114">
        <v>33</v>
      </c>
      <c r="H68" s="114">
        <v>11</v>
      </c>
      <c r="I68" s="140">
        <v>13</v>
      </c>
      <c r="J68" s="115">
        <v>2</v>
      </c>
      <c r="K68" s="116">
        <v>15.384615384615385</v>
      </c>
    </row>
    <row r="69" spans="1:11" ht="14.1" customHeight="1" x14ac:dyDescent="0.2">
      <c r="A69" s="306">
        <v>83</v>
      </c>
      <c r="B69" s="307" t="s">
        <v>304</v>
      </c>
      <c r="C69" s="308"/>
      <c r="D69" s="113">
        <v>4.3982730706961686</v>
      </c>
      <c r="E69" s="115">
        <v>163</v>
      </c>
      <c r="F69" s="114">
        <v>192</v>
      </c>
      <c r="G69" s="114">
        <v>291</v>
      </c>
      <c r="H69" s="114">
        <v>131</v>
      </c>
      <c r="I69" s="140">
        <v>142</v>
      </c>
      <c r="J69" s="115">
        <v>21</v>
      </c>
      <c r="K69" s="116">
        <v>14.788732394366198</v>
      </c>
    </row>
    <row r="70" spans="1:11" ht="14.1" customHeight="1" x14ac:dyDescent="0.2">
      <c r="A70" s="306" t="s">
        <v>305</v>
      </c>
      <c r="B70" s="307" t="s">
        <v>306</v>
      </c>
      <c r="C70" s="308"/>
      <c r="D70" s="113">
        <v>3.4268753372908796</v>
      </c>
      <c r="E70" s="115">
        <v>127</v>
      </c>
      <c r="F70" s="114">
        <v>139</v>
      </c>
      <c r="G70" s="114">
        <v>254</v>
      </c>
      <c r="H70" s="114">
        <v>94</v>
      </c>
      <c r="I70" s="140">
        <v>116</v>
      </c>
      <c r="J70" s="115">
        <v>11</v>
      </c>
      <c r="K70" s="116">
        <v>9.4827586206896548</v>
      </c>
    </row>
    <row r="71" spans="1:11" ht="14.1" customHeight="1" x14ac:dyDescent="0.2">
      <c r="A71" s="306"/>
      <c r="B71" s="307" t="s">
        <v>307</v>
      </c>
      <c r="C71" s="308"/>
      <c r="D71" s="113">
        <v>2.3745277927684834</v>
      </c>
      <c r="E71" s="115">
        <v>88</v>
      </c>
      <c r="F71" s="114">
        <v>99</v>
      </c>
      <c r="G71" s="114">
        <v>208</v>
      </c>
      <c r="H71" s="114">
        <v>54</v>
      </c>
      <c r="I71" s="140">
        <v>81</v>
      </c>
      <c r="J71" s="115">
        <v>7</v>
      </c>
      <c r="K71" s="116">
        <v>8.6419753086419746</v>
      </c>
    </row>
    <row r="72" spans="1:11" ht="14.1" customHeight="1" x14ac:dyDescent="0.2">
      <c r="A72" s="306">
        <v>84</v>
      </c>
      <c r="B72" s="307" t="s">
        <v>308</v>
      </c>
      <c r="C72" s="308"/>
      <c r="D72" s="113">
        <v>0.91743119266055051</v>
      </c>
      <c r="E72" s="115">
        <v>34</v>
      </c>
      <c r="F72" s="114">
        <v>30</v>
      </c>
      <c r="G72" s="114">
        <v>56</v>
      </c>
      <c r="H72" s="114">
        <v>19</v>
      </c>
      <c r="I72" s="140">
        <v>33</v>
      </c>
      <c r="J72" s="115">
        <v>1</v>
      </c>
      <c r="K72" s="116">
        <v>3.0303030303030303</v>
      </c>
    </row>
    <row r="73" spans="1:11" ht="14.1" customHeight="1" x14ac:dyDescent="0.2">
      <c r="A73" s="306" t="s">
        <v>309</v>
      </c>
      <c r="B73" s="307" t="s">
        <v>310</v>
      </c>
      <c r="C73" s="308"/>
      <c r="D73" s="113">
        <v>0.29681597409606042</v>
      </c>
      <c r="E73" s="115">
        <v>11</v>
      </c>
      <c r="F73" s="114">
        <v>8</v>
      </c>
      <c r="G73" s="114">
        <v>22</v>
      </c>
      <c r="H73" s="114" t="s">
        <v>513</v>
      </c>
      <c r="I73" s="140">
        <v>8</v>
      </c>
      <c r="J73" s="115">
        <v>3</v>
      </c>
      <c r="K73" s="116">
        <v>37.5</v>
      </c>
    </row>
    <row r="74" spans="1:11" ht="14.1" customHeight="1" x14ac:dyDescent="0.2">
      <c r="A74" s="306" t="s">
        <v>311</v>
      </c>
      <c r="B74" s="307" t="s">
        <v>312</v>
      </c>
      <c r="C74" s="308"/>
      <c r="D74" s="113" t="s">
        <v>513</v>
      </c>
      <c r="E74" s="115" t="s">
        <v>513</v>
      </c>
      <c r="F74" s="114">
        <v>5</v>
      </c>
      <c r="G74" s="114">
        <v>7</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t="s">
        <v>513</v>
      </c>
      <c r="I75" s="140" t="s">
        <v>513</v>
      </c>
      <c r="J75" s="115" t="s">
        <v>513</v>
      </c>
      <c r="K75" s="116" t="s">
        <v>513</v>
      </c>
    </row>
    <row r="76" spans="1:11" ht="14.1" customHeight="1" x14ac:dyDescent="0.2">
      <c r="A76" s="306">
        <v>91</v>
      </c>
      <c r="B76" s="307" t="s">
        <v>315</v>
      </c>
      <c r="C76" s="308"/>
      <c r="D76" s="113">
        <v>8.094981111710739E-2</v>
      </c>
      <c r="E76" s="115">
        <v>3</v>
      </c>
      <c r="F76" s="114">
        <v>6</v>
      </c>
      <c r="G76" s="114">
        <v>7</v>
      </c>
      <c r="H76" s="114">
        <v>4</v>
      </c>
      <c r="I76" s="140" t="s">
        <v>513</v>
      </c>
      <c r="J76" s="115" t="s">
        <v>513</v>
      </c>
      <c r="K76" s="116" t="s">
        <v>513</v>
      </c>
    </row>
    <row r="77" spans="1:11" ht="14.1" customHeight="1" x14ac:dyDescent="0.2">
      <c r="A77" s="306">
        <v>92</v>
      </c>
      <c r="B77" s="307" t="s">
        <v>316</v>
      </c>
      <c r="C77" s="308"/>
      <c r="D77" s="113">
        <v>0.89044792228818137</v>
      </c>
      <c r="E77" s="115">
        <v>33</v>
      </c>
      <c r="F77" s="114">
        <v>16</v>
      </c>
      <c r="G77" s="114">
        <v>29</v>
      </c>
      <c r="H77" s="114">
        <v>28</v>
      </c>
      <c r="I77" s="140">
        <v>35</v>
      </c>
      <c r="J77" s="115">
        <v>-2</v>
      </c>
      <c r="K77" s="116">
        <v>-5.7142857142857144</v>
      </c>
    </row>
    <row r="78" spans="1:11" ht="14.1" customHeight="1" x14ac:dyDescent="0.2">
      <c r="A78" s="306">
        <v>93</v>
      </c>
      <c r="B78" s="307" t="s">
        <v>317</v>
      </c>
      <c r="C78" s="308"/>
      <c r="D78" s="113">
        <v>0.29681597409606042</v>
      </c>
      <c r="E78" s="115">
        <v>11</v>
      </c>
      <c r="F78" s="114" t="s">
        <v>513</v>
      </c>
      <c r="G78" s="114">
        <v>11</v>
      </c>
      <c r="H78" s="114" t="s">
        <v>513</v>
      </c>
      <c r="I78" s="140" t="s">
        <v>513</v>
      </c>
      <c r="J78" s="115" t="s">
        <v>513</v>
      </c>
      <c r="K78" s="116" t="s">
        <v>513</v>
      </c>
    </row>
    <row r="79" spans="1:11" ht="14.1" customHeight="1" x14ac:dyDescent="0.2">
      <c r="A79" s="306">
        <v>94</v>
      </c>
      <c r="B79" s="307" t="s">
        <v>318</v>
      </c>
      <c r="C79" s="308"/>
      <c r="D79" s="113">
        <v>0.13491635186184567</v>
      </c>
      <c r="E79" s="115">
        <v>5</v>
      </c>
      <c r="F79" s="114">
        <v>0</v>
      </c>
      <c r="G79" s="114">
        <v>7</v>
      </c>
      <c r="H79" s="114">
        <v>4</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5</v>
      </c>
      <c r="G81" s="144">
        <v>13</v>
      </c>
      <c r="H81" s="144" t="s">
        <v>513</v>
      </c>
      <c r="I81" s="145">
        <v>9</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3903</v>
      </c>
      <c r="E11" s="114">
        <v>3900</v>
      </c>
      <c r="F11" s="114">
        <v>4631</v>
      </c>
      <c r="G11" s="114">
        <v>3220</v>
      </c>
      <c r="H11" s="140">
        <v>4101</v>
      </c>
      <c r="I11" s="115">
        <v>-198</v>
      </c>
      <c r="J11" s="116">
        <v>-4.8280907095830283</v>
      </c>
    </row>
    <row r="12" spans="1:15" s="110" customFormat="1" ht="24.95" customHeight="1" x14ac:dyDescent="0.2">
      <c r="A12" s="193" t="s">
        <v>132</v>
      </c>
      <c r="B12" s="194" t="s">
        <v>133</v>
      </c>
      <c r="C12" s="113">
        <v>0.51242633871380994</v>
      </c>
      <c r="D12" s="115">
        <v>20</v>
      </c>
      <c r="E12" s="114">
        <v>43</v>
      </c>
      <c r="F12" s="114">
        <v>36</v>
      </c>
      <c r="G12" s="114">
        <v>25</v>
      </c>
      <c r="H12" s="140">
        <v>21</v>
      </c>
      <c r="I12" s="115">
        <v>-1</v>
      </c>
      <c r="J12" s="116">
        <v>-4.7619047619047619</v>
      </c>
    </row>
    <row r="13" spans="1:15" s="110" customFormat="1" ht="24.95" customHeight="1" x14ac:dyDescent="0.2">
      <c r="A13" s="193" t="s">
        <v>134</v>
      </c>
      <c r="B13" s="199" t="s">
        <v>214</v>
      </c>
      <c r="C13" s="113">
        <v>0.35869843709966692</v>
      </c>
      <c r="D13" s="115">
        <v>14</v>
      </c>
      <c r="E13" s="114">
        <v>10</v>
      </c>
      <c r="F13" s="114">
        <v>16</v>
      </c>
      <c r="G13" s="114">
        <v>30</v>
      </c>
      <c r="H13" s="140">
        <v>38</v>
      </c>
      <c r="I13" s="115">
        <v>-24</v>
      </c>
      <c r="J13" s="116">
        <v>-63.157894736842103</v>
      </c>
    </row>
    <row r="14" spans="1:15" s="287" customFormat="1" ht="24.95" customHeight="1" x14ac:dyDescent="0.2">
      <c r="A14" s="193" t="s">
        <v>215</v>
      </c>
      <c r="B14" s="199" t="s">
        <v>137</v>
      </c>
      <c r="C14" s="113">
        <v>26.313092492954137</v>
      </c>
      <c r="D14" s="115">
        <v>1027</v>
      </c>
      <c r="E14" s="114">
        <v>1121</v>
      </c>
      <c r="F14" s="114">
        <v>1296</v>
      </c>
      <c r="G14" s="114">
        <v>870</v>
      </c>
      <c r="H14" s="140">
        <v>1290</v>
      </c>
      <c r="I14" s="115">
        <v>-263</v>
      </c>
      <c r="J14" s="116">
        <v>-20.387596899224807</v>
      </c>
      <c r="K14" s="110"/>
      <c r="L14" s="110"/>
      <c r="M14" s="110"/>
      <c r="N14" s="110"/>
      <c r="O14" s="110"/>
    </row>
    <row r="15" spans="1:15" s="110" customFormat="1" ht="24.95" customHeight="1" x14ac:dyDescent="0.2">
      <c r="A15" s="193" t="s">
        <v>216</v>
      </c>
      <c r="B15" s="199" t="s">
        <v>217</v>
      </c>
      <c r="C15" s="113">
        <v>7.0714834742505763</v>
      </c>
      <c r="D15" s="115">
        <v>276</v>
      </c>
      <c r="E15" s="114">
        <v>351</v>
      </c>
      <c r="F15" s="114">
        <v>491</v>
      </c>
      <c r="G15" s="114">
        <v>345</v>
      </c>
      <c r="H15" s="140">
        <v>496</v>
      </c>
      <c r="I15" s="115">
        <v>-220</v>
      </c>
      <c r="J15" s="116">
        <v>-44.354838709677416</v>
      </c>
    </row>
    <row r="16" spans="1:15" s="287" customFormat="1" ht="24.95" customHeight="1" x14ac:dyDescent="0.2">
      <c r="A16" s="193" t="s">
        <v>218</v>
      </c>
      <c r="B16" s="199" t="s">
        <v>141</v>
      </c>
      <c r="C16" s="113">
        <v>14.50166538560082</v>
      </c>
      <c r="D16" s="115">
        <v>566</v>
      </c>
      <c r="E16" s="114">
        <v>616</v>
      </c>
      <c r="F16" s="114">
        <v>595</v>
      </c>
      <c r="G16" s="114">
        <v>370</v>
      </c>
      <c r="H16" s="140">
        <v>614</v>
      </c>
      <c r="I16" s="115">
        <v>-48</v>
      </c>
      <c r="J16" s="116">
        <v>-7.8175895765472312</v>
      </c>
      <c r="K16" s="110"/>
      <c r="L16" s="110"/>
      <c r="M16" s="110"/>
      <c r="N16" s="110"/>
      <c r="O16" s="110"/>
    </row>
    <row r="17" spans="1:15" s="110" customFormat="1" ht="24.95" customHeight="1" x14ac:dyDescent="0.2">
      <c r="A17" s="193" t="s">
        <v>142</v>
      </c>
      <c r="B17" s="199" t="s">
        <v>220</v>
      </c>
      <c r="C17" s="113">
        <v>4.7399436331027411</v>
      </c>
      <c r="D17" s="115">
        <v>185</v>
      </c>
      <c r="E17" s="114">
        <v>154</v>
      </c>
      <c r="F17" s="114">
        <v>210</v>
      </c>
      <c r="G17" s="114">
        <v>155</v>
      </c>
      <c r="H17" s="140">
        <v>180</v>
      </c>
      <c r="I17" s="115">
        <v>5</v>
      </c>
      <c r="J17" s="116">
        <v>2.7777777777777777</v>
      </c>
    </row>
    <row r="18" spans="1:15" s="287" customFormat="1" ht="24.95" customHeight="1" x14ac:dyDescent="0.2">
      <c r="A18" s="201" t="s">
        <v>144</v>
      </c>
      <c r="B18" s="202" t="s">
        <v>145</v>
      </c>
      <c r="C18" s="113">
        <v>7.148347425057648</v>
      </c>
      <c r="D18" s="115">
        <v>279</v>
      </c>
      <c r="E18" s="114">
        <v>375</v>
      </c>
      <c r="F18" s="114">
        <v>332</v>
      </c>
      <c r="G18" s="114">
        <v>192</v>
      </c>
      <c r="H18" s="140">
        <v>305</v>
      </c>
      <c r="I18" s="115">
        <v>-26</v>
      </c>
      <c r="J18" s="116">
        <v>-8.5245901639344268</v>
      </c>
      <c r="K18" s="110"/>
      <c r="L18" s="110"/>
      <c r="M18" s="110"/>
      <c r="N18" s="110"/>
      <c r="O18" s="110"/>
    </row>
    <row r="19" spans="1:15" s="110" customFormat="1" ht="24.95" customHeight="1" x14ac:dyDescent="0.2">
      <c r="A19" s="193" t="s">
        <v>146</v>
      </c>
      <c r="B19" s="199" t="s">
        <v>147</v>
      </c>
      <c r="C19" s="113">
        <v>17.396874199333844</v>
      </c>
      <c r="D19" s="115">
        <v>679</v>
      </c>
      <c r="E19" s="114">
        <v>509</v>
      </c>
      <c r="F19" s="114">
        <v>683</v>
      </c>
      <c r="G19" s="114">
        <v>482</v>
      </c>
      <c r="H19" s="140">
        <v>564</v>
      </c>
      <c r="I19" s="115">
        <v>115</v>
      </c>
      <c r="J19" s="116">
        <v>20.390070921985817</v>
      </c>
    </row>
    <row r="20" spans="1:15" s="287" customFormat="1" ht="24.95" customHeight="1" x14ac:dyDescent="0.2">
      <c r="A20" s="193" t="s">
        <v>148</v>
      </c>
      <c r="B20" s="199" t="s">
        <v>149</v>
      </c>
      <c r="C20" s="113">
        <v>3.9456828080963362</v>
      </c>
      <c r="D20" s="115">
        <v>154</v>
      </c>
      <c r="E20" s="114">
        <v>108</v>
      </c>
      <c r="F20" s="114">
        <v>153</v>
      </c>
      <c r="G20" s="114">
        <v>125</v>
      </c>
      <c r="H20" s="140">
        <v>134</v>
      </c>
      <c r="I20" s="115">
        <v>20</v>
      </c>
      <c r="J20" s="116">
        <v>14.925373134328359</v>
      </c>
      <c r="K20" s="110"/>
      <c r="L20" s="110"/>
      <c r="M20" s="110"/>
      <c r="N20" s="110"/>
      <c r="O20" s="110"/>
    </row>
    <row r="21" spans="1:15" s="110" customFormat="1" ht="24.95" customHeight="1" x14ac:dyDescent="0.2">
      <c r="A21" s="201" t="s">
        <v>150</v>
      </c>
      <c r="B21" s="202" t="s">
        <v>151</v>
      </c>
      <c r="C21" s="113">
        <v>4.9449141685882658</v>
      </c>
      <c r="D21" s="115">
        <v>193</v>
      </c>
      <c r="E21" s="114">
        <v>224</v>
      </c>
      <c r="F21" s="114">
        <v>210</v>
      </c>
      <c r="G21" s="114">
        <v>182</v>
      </c>
      <c r="H21" s="140">
        <v>184</v>
      </c>
      <c r="I21" s="115">
        <v>9</v>
      </c>
      <c r="J21" s="116">
        <v>4.8913043478260869</v>
      </c>
    </row>
    <row r="22" spans="1:15" s="110" customFormat="1" ht="24.95" customHeight="1" x14ac:dyDescent="0.2">
      <c r="A22" s="201" t="s">
        <v>152</v>
      </c>
      <c r="B22" s="199" t="s">
        <v>153</v>
      </c>
      <c r="C22" s="113">
        <v>0.64053292339226231</v>
      </c>
      <c r="D22" s="115">
        <v>25</v>
      </c>
      <c r="E22" s="114">
        <v>21</v>
      </c>
      <c r="F22" s="114">
        <v>23</v>
      </c>
      <c r="G22" s="114">
        <v>9</v>
      </c>
      <c r="H22" s="140">
        <v>21</v>
      </c>
      <c r="I22" s="115">
        <v>4</v>
      </c>
      <c r="J22" s="116">
        <v>19.047619047619047</v>
      </c>
    </row>
    <row r="23" spans="1:15" s="110" customFormat="1" ht="24.95" customHeight="1" x14ac:dyDescent="0.2">
      <c r="A23" s="193" t="s">
        <v>154</v>
      </c>
      <c r="B23" s="199" t="s">
        <v>155</v>
      </c>
      <c r="C23" s="113">
        <v>0.58929028952088136</v>
      </c>
      <c r="D23" s="115">
        <v>23</v>
      </c>
      <c r="E23" s="114">
        <v>26</v>
      </c>
      <c r="F23" s="114">
        <v>46</v>
      </c>
      <c r="G23" s="114">
        <v>31</v>
      </c>
      <c r="H23" s="140">
        <v>43</v>
      </c>
      <c r="I23" s="115">
        <v>-20</v>
      </c>
      <c r="J23" s="116">
        <v>-46.511627906976742</v>
      </c>
    </row>
    <row r="24" spans="1:15" s="110" customFormat="1" ht="24.95" customHeight="1" x14ac:dyDescent="0.2">
      <c r="A24" s="193" t="s">
        <v>156</v>
      </c>
      <c r="B24" s="199" t="s">
        <v>221</v>
      </c>
      <c r="C24" s="113">
        <v>3.6126056879323598</v>
      </c>
      <c r="D24" s="115">
        <v>141</v>
      </c>
      <c r="E24" s="114">
        <v>104</v>
      </c>
      <c r="F24" s="114">
        <v>137</v>
      </c>
      <c r="G24" s="114">
        <v>111</v>
      </c>
      <c r="H24" s="140">
        <v>97</v>
      </c>
      <c r="I24" s="115">
        <v>44</v>
      </c>
      <c r="J24" s="116">
        <v>45.360824742268044</v>
      </c>
    </row>
    <row r="25" spans="1:15" s="110" customFormat="1" ht="24.95" customHeight="1" x14ac:dyDescent="0.2">
      <c r="A25" s="193" t="s">
        <v>222</v>
      </c>
      <c r="B25" s="204" t="s">
        <v>159</v>
      </c>
      <c r="C25" s="113">
        <v>2.7414809121188828</v>
      </c>
      <c r="D25" s="115">
        <v>107</v>
      </c>
      <c r="E25" s="114">
        <v>115</v>
      </c>
      <c r="F25" s="114">
        <v>95</v>
      </c>
      <c r="G25" s="114">
        <v>116</v>
      </c>
      <c r="H25" s="140">
        <v>161</v>
      </c>
      <c r="I25" s="115">
        <v>-54</v>
      </c>
      <c r="J25" s="116">
        <v>-33.54037267080745</v>
      </c>
    </row>
    <row r="26" spans="1:15" s="110" customFormat="1" ht="24.95" customHeight="1" x14ac:dyDescent="0.2">
      <c r="A26" s="201">
        <v>782.78300000000002</v>
      </c>
      <c r="B26" s="203" t="s">
        <v>160</v>
      </c>
      <c r="C26" s="113">
        <v>10.427875992826031</v>
      </c>
      <c r="D26" s="115">
        <v>407</v>
      </c>
      <c r="E26" s="114">
        <v>503</v>
      </c>
      <c r="F26" s="114">
        <v>536</v>
      </c>
      <c r="G26" s="114">
        <v>481</v>
      </c>
      <c r="H26" s="140">
        <v>504</v>
      </c>
      <c r="I26" s="115">
        <v>-97</v>
      </c>
      <c r="J26" s="116">
        <v>-19.246031746031747</v>
      </c>
    </row>
    <row r="27" spans="1:15" s="110" customFormat="1" ht="24.95" customHeight="1" x14ac:dyDescent="0.2">
      <c r="A27" s="193" t="s">
        <v>161</v>
      </c>
      <c r="B27" s="199" t="s">
        <v>162</v>
      </c>
      <c r="C27" s="113">
        <v>2.997694081475788</v>
      </c>
      <c r="D27" s="115">
        <v>117</v>
      </c>
      <c r="E27" s="114">
        <v>51</v>
      </c>
      <c r="F27" s="114">
        <v>145</v>
      </c>
      <c r="G27" s="114">
        <v>62</v>
      </c>
      <c r="H27" s="140">
        <v>98</v>
      </c>
      <c r="I27" s="115">
        <v>19</v>
      </c>
      <c r="J27" s="116">
        <v>19.387755102040817</v>
      </c>
    </row>
    <row r="28" spans="1:15" s="110" customFormat="1" ht="24.95" customHeight="1" x14ac:dyDescent="0.2">
      <c r="A28" s="193" t="s">
        <v>163</v>
      </c>
      <c r="B28" s="199" t="s">
        <v>164</v>
      </c>
      <c r="C28" s="113">
        <v>1.9984627209838586</v>
      </c>
      <c r="D28" s="115">
        <v>78</v>
      </c>
      <c r="E28" s="114">
        <v>94</v>
      </c>
      <c r="F28" s="114">
        <v>194</v>
      </c>
      <c r="G28" s="114">
        <v>52</v>
      </c>
      <c r="H28" s="140">
        <v>54</v>
      </c>
      <c r="I28" s="115">
        <v>24</v>
      </c>
      <c r="J28" s="116">
        <v>44.444444444444443</v>
      </c>
    </row>
    <row r="29" spans="1:15" s="110" customFormat="1" ht="24.95" customHeight="1" x14ac:dyDescent="0.2">
      <c r="A29" s="193">
        <v>86</v>
      </c>
      <c r="B29" s="199" t="s">
        <v>165</v>
      </c>
      <c r="C29" s="113">
        <v>8.198821419420959</v>
      </c>
      <c r="D29" s="115">
        <v>320</v>
      </c>
      <c r="E29" s="114">
        <v>266</v>
      </c>
      <c r="F29" s="114">
        <v>305</v>
      </c>
      <c r="G29" s="114">
        <v>232</v>
      </c>
      <c r="H29" s="140">
        <v>334</v>
      </c>
      <c r="I29" s="115">
        <v>-14</v>
      </c>
      <c r="J29" s="116">
        <v>-4.1916167664670656</v>
      </c>
    </row>
    <row r="30" spans="1:15" s="110" customFormat="1" ht="24.95" customHeight="1" x14ac:dyDescent="0.2">
      <c r="A30" s="193">
        <v>87.88</v>
      </c>
      <c r="B30" s="204" t="s">
        <v>166</v>
      </c>
      <c r="C30" s="113">
        <v>4.5349730976172173</v>
      </c>
      <c r="D30" s="115">
        <v>177</v>
      </c>
      <c r="E30" s="114">
        <v>229</v>
      </c>
      <c r="F30" s="114">
        <v>272</v>
      </c>
      <c r="G30" s="114">
        <v>131</v>
      </c>
      <c r="H30" s="140">
        <v>163</v>
      </c>
      <c r="I30" s="115">
        <v>14</v>
      </c>
      <c r="J30" s="116">
        <v>8.5889570552147241</v>
      </c>
    </row>
    <row r="31" spans="1:15" s="110" customFormat="1" ht="24.95" customHeight="1" x14ac:dyDescent="0.2">
      <c r="A31" s="193" t="s">
        <v>167</v>
      </c>
      <c r="B31" s="199" t="s">
        <v>168</v>
      </c>
      <c r="C31" s="113">
        <v>3.6382270048680501</v>
      </c>
      <c r="D31" s="115">
        <v>142</v>
      </c>
      <c r="E31" s="114">
        <v>101</v>
      </c>
      <c r="F31" s="114">
        <v>152</v>
      </c>
      <c r="G31" s="114">
        <v>89</v>
      </c>
      <c r="H31" s="140">
        <v>90</v>
      </c>
      <c r="I31" s="115">
        <v>52</v>
      </c>
      <c r="J31" s="116">
        <v>57.777777777777779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0.51242633871380994</v>
      </c>
      <c r="D34" s="115">
        <v>20</v>
      </c>
      <c r="E34" s="114">
        <v>43</v>
      </c>
      <c r="F34" s="114">
        <v>36</v>
      </c>
      <c r="G34" s="114">
        <v>25</v>
      </c>
      <c r="H34" s="140">
        <v>21</v>
      </c>
      <c r="I34" s="115">
        <v>-1</v>
      </c>
      <c r="J34" s="116">
        <v>-4.7619047619047619</v>
      </c>
    </row>
    <row r="35" spans="1:10" s="110" customFormat="1" ht="24.95" customHeight="1" x14ac:dyDescent="0.2">
      <c r="A35" s="292" t="s">
        <v>171</v>
      </c>
      <c r="B35" s="293" t="s">
        <v>172</v>
      </c>
      <c r="C35" s="113">
        <v>33.820138355111453</v>
      </c>
      <c r="D35" s="115">
        <v>1320</v>
      </c>
      <c r="E35" s="114">
        <v>1506</v>
      </c>
      <c r="F35" s="114">
        <v>1644</v>
      </c>
      <c r="G35" s="114">
        <v>1092</v>
      </c>
      <c r="H35" s="140">
        <v>1633</v>
      </c>
      <c r="I35" s="115">
        <v>-313</v>
      </c>
      <c r="J35" s="116">
        <v>-19.167176974892836</v>
      </c>
    </row>
    <row r="36" spans="1:10" s="110" customFormat="1" ht="24.95" customHeight="1" x14ac:dyDescent="0.2">
      <c r="A36" s="294" t="s">
        <v>173</v>
      </c>
      <c r="B36" s="295" t="s">
        <v>174</v>
      </c>
      <c r="C36" s="125">
        <v>65.667435306174738</v>
      </c>
      <c r="D36" s="143">
        <v>2563</v>
      </c>
      <c r="E36" s="144">
        <v>2351</v>
      </c>
      <c r="F36" s="144">
        <v>2951</v>
      </c>
      <c r="G36" s="144">
        <v>2103</v>
      </c>
      <c r="H36" s="145">
        <v>2447</v>
      </c>
      <c r="I36" s="143">
        <v>116</v>
      </c>
      <c r="J36" s="146">
        <v>4.7404985696771558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3903</v>
      </c>
      <c r="F11" s="264">
        <v>3900</v>
      </c>
      <c r="G11" s="264">
        <v>4631</v>
      </c>
      <c r="H11" s="264">
        <v>3220</v>
      </c>
      <c r="I11" s="265">
        <v>4101</v>
      </c>
      <c r="J11" s="263">
        <v>-198</v>
      </c>
      <c r="K11" s="266">
        <v>-4.8280907095830283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27.414809121188828</v>
      </c>
      <c r="E13" s="115">
        <v>1070</v>
      </c>
      <c r="F13" s="114">
        <v>1382</v>
      </c>
      <c r="G13" s="114">
        <v>1556</v>
      </c>
      <c r="H13" s="114">
        <v>1097</v>
      </c>
      <c r="I13" s="140">
        <v>1350</v>
      </c>
      <c r="J13" s="115">
        <v>-280</v>
      </c>
      <c r="K13" s="116">
        <v>-20.74074074074074</v>
      </c>
    </row>
    <row r="14" spans="1:17" ht="15.95" customHeight="1" x14ac:dyDescent="0.2">
      <c r="A14" s="306" t="s">
        <v>230</v>
      </c>
      <c r="B14" s="307"/>
      <c r="C14" s="308"/>
      <c r="D14" s="113">
        <v>56.776838329490133</v>
      </c>
      <c r="E14" s="115">
        <v>2216</v>
      </c>
      <c r="F14" s="114">
        <v>1989</v>
      </c>
      <c r="G14" s="114">
        <v>2487</v>
      </c>
      <c r="H14" s="114">
        <v>1663</v>
      </c>
      <c r="I14" s="140">
        <v>2156</v>
      </c>
      <c r="J14" s="115">
        <v>60</v>
      </c>
      <c r="K14" s="116">
        <v>2.7829313543599259</v>
      </c>
    </row>
    <row r="15" spans="1:17" ht="15.95" customHeight="1" x14ac:dyDescent="0.2">
      <c r="A15" s="306" t="s">
        <v>231</v>
      </c>
      <c r="B15" s="307"/>
      <c r="C15" s="308"/>
      <c r="D15" s="113">
        <v>7.7632590315142203</v>
      </c>
      <c r="E15" s="115">
        <v>303</v>
      </c>
      <c r="F15" s="114">
        <v>307</v>
      </c>
      <c r="G15" s="114">
        <v>315</v>
      </c>
      <c r="H15" s="114">
        <v>266</v>
      </c>
      <c r="I15" s="140">
        <v>327</v>
      </c>
      <c r="J15" s="115">
        <v>-24</v>
      </c>
      <c r="K15" s="116">
        <v>-7.3394495412844041</v>
      </c>
    </row>
    <row r="16" spans="1:17" ht="15.95" customHeight="1" x14ac:dyDescent="0.2">
      <c r="A16" s="306" t="s">
        <v>232</v>
      </c>
      <c r="B16" s="307"/>
      <c r="C16" s="308"/>
      <c r="D16" s="113">
        <v>8.0194722008711246</v>
      </c>
      <c r="E16" s="115">
        <v>313</v>
      </c>
      <c r="F16" s="114">
        <v>219</v>
      </c>
      <c r="G16" s="114">
        <v>263</v>
      </c>
      <c r="H16" s="114">
        <v>192</v>
      </c>
      <c r="I16" s="140">
        <v>259</v>
      </c>
      <c r="J16" s="115">
        <v>54</v>
      </c>
      <c r="K16" s="116">
        <v>20.849420849420849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1.0760953112990008</v>
      </c>
      <c r="E18" s="115">
        <v>42</v>
      </c>
      <c r="F18" s="114">
        <v>37</v>
      </c>
      <c r="G18" s="114">
        <v>49</v>
      </c>
      <c r="H18" s="114">
        <v>32</v>
      </c>
      <c r="I18" s="140">
        <v>24</v>
      </c>
      <c r="J18" s="115">
        <v>18</v>
      </c>
      <c r="K18" s="116">
        <v>75</v>
      </c>
    </row>
    <row r="19" spans="1:11" ht="14.1" customHeight="1" x14ac:dyDescent="0.2">
      <c r="A19" s="306" t="s">
        <v>235</v>
      </c>
      <c r="B19" s="307" t="s">
        <v>236</v>
      </c>
      <c r="C19" s="308"/>
      <c r="D19" s="113">
        <v>0.4355623879067384</v>
      </c>
      <c r="E19" s="115">
        <v>17</v>
      </c>
      <c r="F19" s="114">
        <v>31</v>
      </c>
      <c r="G19" s="114">
        <v>36</v>
      </c>
      <c r="H19" s="114">
        <v>18</v>
      </c>
      <c r="I19" s="140">
        <v>19</v>
      </c>
      <c r="J19" s="115">
        <v>-2</v>
      </c>
      <c r="K19" s="116">
        <v>-10.526315789473685</v>
      </c>
    </row>
    <row r="20" spans="1:11" ht="14.1" customHeight="1" x14ac:dyDescent="0.2">
      <c r="A20" s="306">
        <v>12</v>
      </c>
      <c r="B20" s="307" t="s">
        <v>237</v>
      </c>
      <c r="C20" s="308"/>
      <c r="D20" s="113">
        <v>0.46118370484242888</v>
      </c>
      <c r="E20" s="115">
        <v>18</v>
      </c>
      <c r="F20" s="114">
        <v>33</v>
      </c>
      <c r="G20" s="114">
        <v>28</v>
      </c>
      <c r="H20" s="114">
        <v>25</v>
      </c>
      <c r="I20" s="140">
        <v>37</v>
      </c>
      <c r="J20" s="115">
        <v>-19</v>
      </c>
      <c r="K20" s="116">
        <v>-51.351351351351354</v>
      </c>
    </row>
    <row r="21" spans="1:11" ht="14.1" customHeight="1" x14ac:dyDescent="0.2">
      <c r="A21" s="306">
        <v>21</v>
      </c>
      <c r="B21" s="307" t="s">
        <v>238</v>
      </c>
      <c r="C21" s="308"/>
      <c r="D21" s="113">
        <v>1.2042018959774532</v>
      </c>
      <c r="E21" s="115">
        <v>47</v>
      </c>
      <c r="F21" s="114">
        <v>42</v>
      </c>
      <c r="G21" s="114">
        <v>62</v>
      </c>
      <c r="H21" s="114">
        <v>37</v>
      </c>
      <c r="I21" s="140">
        <v>44</v>
      </c>
      <c r="J21" s="115">
        <v>3</v>
      </c>
      <c r="K21" s="116">
        <v>6.8181818181818183</v>
      </c>
    </row>
    <row r="22" spans="1:11" ht="14.1" customHeight="1" x14ac:dyDescent="0.2">
      <c r="A22" s="306">
        <v>22</v>
      </c>
      <c r="B22" s="307" t="s">
        <v>239</v>
      </c>
      <c r="C22" s="308"/>
      <c r="D22" s="113">
        <v>5.3548552395593134</v>
      </c>
      <c r="E22" s="115">
        <v>209</v>
      </c>
      <c r="F22" s="114">
        <v>288</v>
      </c>
      <c r="G22" s="114">
        <v>340</v>
      </c>
      <c r="H22" s="114">
        <v>235</v>
      </c>
      <c r="I22" s="140">
        <v>225</v>
      </c>
      <c r="J22" s="115">
        <v>-16</v>
      </c>
      <c r="K22" s="116">
        <v>-7.1111111111111107</v>
      </c>
    </row>
    <row r="23" spans="1:11" ht="14.1" customHeight="1" x14ac:dyDescent="0.2">
      <c r="A23" s="306">
        <v>23</v>
      </c>
      <c r="B23" s="307" t="s">
        <v>240</v>
      </c>
      <c r="C23" s="308"/>
      <c r="D23" s="113">
        <v>0.53804765564950041</v>
      </c>
      <c r="E23" s="115">
        <v>21</v>
      </c>
      <c r="F23" s="114">
        <v>14</v>
      </c>
      <c r="G23" s="114">
        <v>31</v>
      </c>
      <c r="H23" s="114">
        <v>22</v>
      </c>
      <c r="I23" s="140">
        <v>13</v>
      </c>
      <c r="J23" s="115">
        <v>8</v>
      </c>
      <c r="K23" s="116">
        <v>61.53846153846154</v>
      </c>
    </row>
    <row r="24" spans="1:11" ht="14.1" customHeight="1" x14ac:dyDescent="0.2">
      <c r="A24" s="306">
        <v>24</v>
      </c>
      <c r="B24" s="307" t="s">
        <v>241</v>
      </c>
      <c r="C24" s="308"/>
      <c r="D24" s="113">
        <v>5.2011273379451701</v>
      </c>
      <c r="E24" s="115">
        <v>203</v>
      </c>
      <c r="F24" s="114">
        <v>258</v>
      </c>
      <c r="G24" s="114">
        <v>238</v>
      </c>
      <c r="H24" s="114">
        <v>155</v>
      </c>
      <c r="I24" s="140">
        <v>252</v>
      </c>
      <c r="J24" s="115">
        <v>-49</v>
      </c>
      <c r="K24" s="116">
        <v>-19.444444444444443</v>
      </c>
    </row>
    <row r="25" spans="1:11" ht="14.1" customHeight="1" x14ac:dyDescent="0.2">
      <c r="A25" s="306">
        <v>25</v>
      </c>
      <c r="B25" s="307" t="s">
        <v>242</v>
      </c>
      <c r="C25" s="308"/>
      <c r="D25" s="113">
        <v>7.9682295669997441</v>
      </c>
      <c r="E25" s="115">
        <v>311</v>
      </c>
      <c r="F25" s="114">
        <v>187</v>
      </c>
      <c r="G25" s="114">
        <v>238</v>
      </c>
      <c r="H25" s="114">
        <v>194</v>
      </c>
      <c r="I25" s="140">
        <v>286</v>
      </c>
      <c r="J25" s="115">
        <v>25</v>
      </c>
      <c r="K25" s="116">
        <v>8.7412587412587417</v>
      </c>
    </row>
    <row r="26" spans="1:11" ht="14.1" customHeight="1" x14ac:dyDescent="0.2">
      <c r="A26" s="306">
        <v>26</v>
      </c>
      <c r="B26" s="307" t="s">
        <v>243</v>
      </c>
      <c r="C26" s="308"/>
      <c r="D26" s="113">
        <v>3.7150909556751217</v>
      </c>
      <c r="E26" s="115">
        <v>145</v>
      </c>
      <c r="F26" s="114">
        <v>100</v>
      </c>
      <c r="G26" s="114">
        <v>130</v>
      </c>
      <c r="H26" s="114">
        <v>83</v>
      </c>
      <c r="I26" s="140">
        <v>174</v>
      </c>
      <c r="J26" s="115">
        <v>-29</v>
      </c>
      <c r="K26" s="116">
        <v>-16.666666666666668</v>
      </c>
    </row>
    <row r="27" spans="1:11" ht="14.1" customHeight="1" x14ac:dyDescent="0.2">
      <c r="A27" s="306">
        <v>27</v>
      </c>
      <c r="B27" s="307" t="s">
        <v>244</v>
      </c>
      <c r="C27" s="308"/>
      <c r="D27" s="113">
        <v>2.1521906225980016</v>
      </c>
      <c r="E27" s="115">
        <v>84</v>
      </c>
      <c r="F27" s="114">
        <v>99</v>
      </c>
      <c r="G27" s="114">
        <v>87</v>
      </c>
      <c r="H27" s="114">
        <v>70</v>
      </c>
      <c r="I27" s="140">
        <v>92</v>
      </c>
      <c r="J27" s="115">
        <v>-8</v>
      </c>
      <c r="K27" s="116">
        <v>-8.695652173913043</v>
      </c>
    </row>
    <row r="28" spans="1:11" ht="14.1" customHeight="1" x14ac:dyDescent="0.2">
      <c r="A28" s="306">
        <v>28</v>
      </c>
      <c r="B28" s="307" t="s">
        <v>245</v>
      </c>
      <c r="C28" s="308"/>
      <c r="D28" s="113">
        <v>0.71739687419933384</v>
      </c>
      <c r="E28" s="115">
        <v>28</v>
      </c>
      <c r="F28" s="114">
        <v>10</v>
      </c>
      <c r="G28" s="114">
        <v>19</v>
      </c>
      <c r="H28" s="114">
        <v>19</v>
      </c>
      <c r="I28" s="140">
        <v>16</v>
      </c>
      <c r="J28" s="115">
        <v>12</v>
      </c>
      <c r="K28" s="116">
        <v>75</v>
      </c>
    </row>
    <row r="29" spans="1:11" ht="14.1" customHeight="1" x14ac:dyDescent="0.2">
      <c r="A29" s="306">
        <v>29</v>
      </c>
      <c r="B29" s="307" t="s">
        <v>246</v>
      </c>
      <c r="C29" s="308"/>
      <c r="D29" s="113">
        <v>3.9200614911606455</v>
      </c>
      <c r="E29" s="115">
        <v>153</v>
      </c>
      <c r="F29" s="114">
        <v>149</v>
      </c>
      <c r="G29" s="114">
        <v>166</v>
      </c>
      <c r="H29" s="114">
        <v>118</v>
      </c>
      <c r="I29" s="140">
        <v>139</v>
      </c>
      <c r="J29" s="115">
        <v>14</v>
      </c>
      <c r="K29" s="116">
        <v>10.071942446043165</v>
      </c>
    </row>
    <row r="30" spans="1:11" ht="14.1" customHeight="1" x14ac:dyDescent="0.2">
      <c r="A30" s="306" t="s">
        <v>247</v>
      </c>
      <c r="B30" s="307" t="s">
        <v>248</v>
      </c>
      <c r="C30" s="308"/>
      <c r="D30" s="113">
        <v>0.89674609274916728</v>
      </c>
      <c r="E30" s="115">
        <v>35</v>
      </c>
      <c r="F30" s="114">
        <v>31</v>
      </c>
      <c r="G30" s="114" t="s">
        <v>513</v>
      </c>
      <c r="H30" s="114">
        <v>27</v>
      </c>
      <c r="I30" s="140" t="s">
        <v>513</v>
      </c>
      <c r="J30" s="115" t="s">
        <v>513</v>
      </c>
      <c r="K30" s="116" t="s">
        <v>513</v>
      </c>
    </row>
    <row r="31" spans="1:11" ht="14.1" customHeight="1" x14ac:dyDescent="0.2">
      <c r="A31" s="306" t="s">
        <v>249</v>
      </c>
      <c r="B31" s="307" t="s">
        <v>250</v>
      </c>
      <c r="C31" s="308"/>
      <c r="D31" s="113">
        <v>2.8952088137330261</v>
      </c>
      <c r="E31" s="115">
        <v>113</v>
      </c>
      <c r="F31" s="114">
        <v>118</v>
      </c>
      <c r="G31" s="114">
        <v>122</v>
      </c>
      <c r="H31" s="114">
        <v>91</v>
      </c>
      <c r="I31" s="140">
        <v>94</v>
      </c>
      <c r="J31" s="115">
        <v>19</v>
      </c>
      <c r="K31" s="116">
        <v>20.212765957446809</v>
      </c>
    </row>
    <row r="32" spans="1:11" ht="14.1" customHeight="1" x14ac:dyDescent="0.2">
      <c r="A32" s="306">
        <v>31</v>
      </c>
      <c r="B32" s="307" t="s">
        <v>251</v>
      </c>
      <c r="C32" s="308"/>
      <c r="D32" s="113">
        <v>0.40994107097104793</v>
      </c>
      <c r="E32" s="115">
        <v>16</v>
      </c>
      <c r="F32" s="114">
        <v>5</v>
      </c>
      <c r="G32" s="114">
        <v>14</v>
      </c>
      <c r="H32" s="114">
        <v>12</v>
      </c>
      <c r="I32" s="140">
        <v>13</v>
      </c>
      <c r="J32" s="115">
        <v>3</v>
      </c>
      <c r="K32" s="116">
        <v>23.076923076923077</v>
      </c>
    </row>
    <row r="33" spans="1:11" ht="14.1" customHeight="1" x14ac:dyDescent="0.2">
      <c r="A33" s="306">
        <v>32</v>
      </c>
      <c r="B33" s="307" t="s">
        <v>252</v>
      </c>
      <c r="C33" s="308"/>
      <c r="D33" s="113">
        <v>2.2034332564693826</v>
      </c>
      <c r="E33" s="115">
        <v>86</v>
      </c>
      <c r="F33" s="114">
        <v>211</v>
      </c>
      <c r="G33" s="114">
        <v>132</v>
      </c>
      <c r="H33" s="114">
        <v>107</v>
      </c>
      <c r="I33" s="140">
        <v>100</v>
      </c>
      <c r="J33" s="115">
        <v>-14</v>
      </c>
      <c r="K33" s="116">
        <v>-14</v>
      </c>
    </row>
    <row r="34" spans="1:11" ht="14.1" customHeight="1" x14ac:dyDescent="0.2">
      <c r="A34" s="306">
        <v>33</v>
      </c>
      <c r="B34" s="307" t="s">
        <v>253</v>
      </c>
      <c r="C34" s="308"/>
      <c r="D34" s="113">
        <v>1.4347937483986677</v>
      </c>
      <c r="E34" s="115">
        <v>56</v>
      </c>
      <c r="F34" s="114">
        <v>102</v>
      </c>
      <c r="G34" s="114">
        <v>95</v>
      </c>
      <c r="H34" s="114">
        <v>55</v>
      </c>
      <c r="I34" s="140">
        <v>65</v>
      </c>
      <c r="J34" s="115">
        <v>-9</v>
      </c>
      <c r="K34" s="116">
        <v>-13.846153846153847</v>
      </c>
    </row>
    <row r="35" spans="1:11" ht="14.1" customHeight="1" x14ac:dyDescent="0.2">
      <c r="A35" s="306">
        <v>34</v>
      </c>
      <c r="B35" s="307" t="s">
        <v>254</v>
      </c>
      <c r="C35" s="308"/>
      <c r="D35" s="113">
        <v>1.8447348193697155</v>
      </c>
      <c r="E35" s="115">
        <v>72</v>
      </c>
      <c r="F35" s="114">
        <v>41</v>
      </c>
      <c r="G35" s="114">
        <v>50</v>
      </c>
      <c r="H35" s="114">
        <v>43</v>
      </c>
      <c r="I35" s="140">
        <v>68</v>
      </c>
      <c r="J35" s="115">
        <v>4</v>
      </c>
      <c r="K35" s="116">
        <v>5.882352941176471</v>
      </c>
    </row>
    <row r="36" spans="1:11" ht="14.1" customHeight="1" x14ac:dyDescent="0.2">
      <c r="A36" s="306">
        <v>41</v>
      </c>
      <c r="B36" s="307" t="s">
        <v>255</v>
      </c>
      <c r="C36" s="308"/>
      <c r="D36" s="113">
        <v>0.12810658467845248</v>
      </c>
      <c r="E36" s="115">
        <v>5</v>
      </c>
      <c r="F36" s="114">
        <v>5</v>
      </c>
      <c r="G36" s="114">
        <v>5</v>
      </c>
      <c r="H36" s="114">
        <v>7</v>
      </c>
      <c r="I36" s="140">
        <v>9</v>
      </c>
      <c r="J36" s="115">
        <v>-4</v>
      </c>
      <c r="K36" s="116">
        <v>-44.444444444444443</v>
      </c>
    </row>
    <row r="37" spans="1:11" ht="14.1" customHeight="1" x14ac:dyDescent="0.2">
      <c r="A37" s="306">
        <v>42</v>
      </c>
      <c r="B37" s="307" t="s">
        <v>256</v>
      </c>
      <c r="C37" s="308"/>
      <c r="D37" s="113">
        <v>0.15372790161414296</v>
      </c>
      <c r="E37" s="115">
        <v>6</v>
      </c>
      <c r="F37" s="114">
        <v>0</v>
      </c>
      <c r="G37" s="114">
        <v>4</v>
      </c>
      <c r="H37" s="114">
        <v>3</v>
      </c>
      <c r="I37" s="140" t="s">
        <v>513</v>
      </c>
      <c r="J37" s="115" t="s">
        <v>513</v>
      </c>
      <c r="K37" s="116" t="s">
        <v>513</v>
      </c>
    </row>
    <row r="38" spans="1:11" ht="14.1" customHeight="1" x14ac:dyDescent="0.2">
      <c r="A38" s="306">
        <v>43</v>
      </c>
      <c r="B38" s="307" t="s">
        <v>257</v>
      </c>
      <c r="C38" s="308"/>
      <c r="D38" s="113">
        <v>0.76863950807071479</v>
      </c>
      <c r="E38" s="115">
        <v>30</v>
      </c>
      <c r="F38" s="114">
        <v>39</v>
      </c>
      <c r="G38" s="114">
        <v>43</v>
      </c>
      <c r="H38" s="114">
        <v>19</v>
      </c>
      <c r="I38" s="140">
        <v>48</v>
      </c>
      <c r="J38" s="115">
        <v>-18</v>
      </c>
      <c r="K38" s="116">
        <v>-37.5</v>
      </c>
    </row>
    <row r="39" spans="1:11" ht="14.1" customHeight="1" x14ac:dyDescent="0.2">
      <c r="A39" s="306">
        <v>51</v>
      </c>
      <c r="B39" s="307" t="s">
        <v>258</v>
      </c>
      <c r="C39" s="308"/>
      <c r="D39" s="113">
        <v>10.658467845247246</v>
      </c>
      <c r="E39" s="115">
        <v>416</v>
      </c>
      <c r="F39" s="114">
        <v>494</v>
      </c>
      <c r="G39" s="114">
        <v>666</v>
      </c>
      <c r="H39" s="114">
        <v>495</v>
      </c>
      <c r="I39" s="140">
        <v>682</v>
      </c>
      <c r="J39" s="115">
        <v>-266</v>
      </c>
      <c r="K39" s="116">
        <v>-39.002932551319645</v>
      </c>
    </row>
    <row r="40" spans="1:11" ht="14.1" customHeight="1" x14ac:dyDescent="0.2">
      <c r="A40" s="306" t="s">
        <v>259</v>
      </c>
      <c r="B40" s="307" t="s">
        <v>260</v>
      </c>
      <c r="C40" s="308"/>
      <c r="D40" s="113">
        <v>10.376633358954651</v>
      </c>
      <c r="E40" s="115">
        <v>405</v>
      </c>
      <c r="F40" s="114">
        <v>482</v>
      </c>
      <c r="G40" s="114">
        <v>650</v>
      </c>
      <c r="H40" s="114">
        <v>471</v>
      </c>
      <c r="I40" s="140">
        <v>666</v>
      </c>
      <c r="J40" s="115">
        <v>-261</v>
      </c>
      <c r="K40" s="116">
        <v>-39.189189189189186</v>
      </c>
    </row>
    <row r="41" spans="1:11" ht="14.1" customHeight="1" x14ac:dyDescent="0.2">
      <c r="A41" s="306"/>
      <c r="B41" s="307" t="s">
        <v>261</v>
      </c>
      <c r="C41" s="308"/>
      <c r="D41" s="113">
        <v>9.0443248782987453</v>
      </c>
      <c r="E41" s="115">
        <v>353</v>
      </c>
      <c r="F41" s="114">
        <v>432</v>
      </c>
      <c r="G41" s="114">
        <v>550</v>
      </c>
      <c r="H41" s="114">
        <v>423</v>
      </c>
      <c r="I41" s="140">
        <v>598</v>
      </c>
      <c r="J41" s="115">
        <v>-245</v>
      </c>
      <c r="K41" s="116">
        <v>-40.969899665551843</v>
      </c>
    </row>
    <row r="42" spans="1:11" ht="14.1" customHeight="1" x14ac:dyDescent="0.2">
      <c r="A42" s="306">
        <v>52</v>
      </c>
      <c r="B42" s="307" t="s">
        <v>262</v>
      </c>
      <c r="C42" s="308"/>
      <c r="D42" s="113">
        <v>3.0233153984114782</v>
      </c>
      <c r="E42" s="115">
        <v>118</v>
      </c>
      <c r="F42" s="114">
        <v>91</v>
      </c>
      <c r="G42" s="114">
        <v>73</v>
      </c>
      <c r="H42" s="114">
        <v>104</v>
      </c>
      <c r="I42" s="140">
        <v>107</v>
      </c>
      <c r="J42" s="115">
        <v>11</v>
      </c>
      <c r="K42" s="116">
        <v>10.280373831775702</v>
      </c>
    </row>
    <row r="43" spans="1:11" ht="14.1" customHeight="1" x14ac:dyDescent="0.2">
      <c r="A43" s="306" t="s">
        <v>263</v>
      </c>
      <c r="B43" s="307" t="s">
        <v>264</v>
      </c>
      <c r="C43" s="308"/>
      <c r="D43" s="113">
        <v>2.5108890596976683</v>
      </c>
      <c r="E43" s="115">
        <v>98</v>
      </c>
      <c r="F43" s="114">
        <v>72</v>
      </c>
      <c r="G43" s="114">
        <v>50</v>
      </c>
      <c r="H43" s="114">
        <v>77</v>
      </c>
      <c r="I43" s="140">
        <v>81</v>
      </c>
      <c r="J43" s="115">
        <v>17</v>
      </c>
      <c r="K43" s="116">
        <v>20.987654320987655</v>
      </c>
    </row>
    <row r="44" spans="1:11" ht="14.1" customHeight="1" x14ac:dyDescent="0.2">
      <c r="A44" s="306">
        <v>53</v>
      </c>
      <c r="B44" s="307" t="s">
        <v>265</v>
      </c>
      <c r="C44" s="308"/>
      <c r="D44" s="113">
        <v>0.33307712016397645</v>
      </c>
      <c r="E44" s="115">
        <v>13</v>
      </c>
      <c r="F44" s="114">
        <v>19</v>
      </c>
      <c r="G44" s="114">
        <v>11</v>
      </c>
      <c r="H44" s="114">
        <v>11</v>
      </c>
      <c r="I44" s="140">
        <v>17</v>
      </c>
      <c r="J44" s="115">
        <v>-4</v>
      </c>
      <c r="K44" s="116">
        <v>-23.529411764705884</v>
      </c>
    </row>
    <row r="45" spans="1:11" ht="14.1" customHeight="1" x14ac:dyDescent="0.2">
      <c r="A45" s="306" t="s">
        <v>266</v>
      </c>
      <c r="B45" s="307" t="s">
        <v>267</v>
      </c>
      <c r="C45" s="308"/>
      <c r="D45" s="113">
        <v>0.28183448629259544</v>
      </c>
      <c r="E45" s="115">
        <v>11</v>
      </c>
      <c r="F45" s="114">
        <v>19</v>
      </c>
      <c r="G45" s="114">
        <v>9</v>
      </c>
      <c r="H45" s="114">
        <v>10</v>
      </c>
      <c r="I45" s="140">
        <v>15</v>
      </c>
      <c r="J45" s="115">
        <v>-4</v>
      </c>
      <c r="K45" s="116">
        <v>-26.666666666666668</v>
      </c>
    </row>
    <row r="46" spans="1:11" ht="14.1" customHeight="1" x14ac:dyDescent="0.2">
      <c r="A46" s="306">
        <v>54</v>
      </c>
      <c r="B46" s="307" t="s">
        <v>268</v>
      </c>
      <c r="C46" s="308"/>
      <c r="D46" s="113">
        <v>2.6902382782475018</v>
      </c>
      <c r="E46" s="115">
        <v>105</v>
      </c>
      <c r="F46" s="114">
        <v>106</v>
      </c>
      <c r="G46" s="114">
        <v>74</v>
      </c>
      <c r="H46" s="114">
        <v>68</v>
      </c>
      <c r="I46" s="140">
        <v>80</v>
      </c>
      <c r="J46" s="115">
        <v>25</v>
      </c>
      <c r="K46" s="116">
        <v>31.25</v>
      </c>
    </row>
    <row r="47" spans="1:11" ht="14.1" customHeight="1" x14ac:dyDescent="0.2">
      <c r="A47" s="306">
        <v>61</v>
      </c>
      <c r="B47" s="307" t="s">
        <v>269</v>
      </c>
      <c r="C47" s="308"/>
      <c r="D47" s="113">
        <v>2.6133743274404306</v>
      </c>
      <c r="E47" s="115">
        <v>102</v>
      </c>
      <c r="F47" s="114">
        <v>83</v>
      </c>
      <c r="G47" s="114">
        <v>120</v>
      </c>
      <c r="H47" s="114">
        <v>86</v>
      </c>
      <c r="I47" s="140">
        <v>109</v>
      </c>
      <c r="J47" s="115">
        <v>-7</v>
      </c>
      <c r="K47" s="116">
        <v>-6.4220183486238529</v>
      </c>
    </row>
    <row r="48" spans="1:11" ht="14.1" customHeight="1" x14ac:dyDescent="0.2">
      <c r="A48" s="306">
        <v>62</v>
      </c>
      <c r="B48" s="307" t="s">
        <v>270</v>
      </c>
      <c r="C48" s="308"/>
      <c r="D48" s="113">
        <v>8.9162182936202914</v>
      </c>
      <c r="E48" s="115">
        <v>348</v>
      </c>
      <c r="F48" s="114">
        <v>302</v>
      </c>
      <c r="G48" s="114">
        <v>367</v>
      </c>
      <c r="H48" s="114">
        <v>256</v>
      </c>
      <c r="I48" s="140">
        <v>287</v>
      </c>
      <c r="J48" s="115">
        <v>61</v>
      </c>
      <c r="K48" s="116">
        <v>21.254355400696863</v>
      </c>
    </row>
    <row r="49" spans="1:11" ht="14.1" customHeight="1" x14ac:dyDescent="0.2">
      <c r="A49" s="306">
        <v>63</v>
      </c>
      <c r="B49" s="307" t="s">
        <v>271</v>
      </c>
      <c r="C49" s="308"/>
      <c r="D49" s="113">
        <v>2.8952088137330261</v>
      </c>
      <c r="E49" s="115">
        <v>113</v>
      </c>
      <c r="F49" s="114">
        <v>136</v>
      </c>
      <c r="G49" s="114">
        <v>128</v>
      </c>
      <c r="H49" s="114">
        <v>108</v>
      </c>
      <c r="I49" s="140">
        <v>128</v>
      </c>
      <c r="J49" s="115">
        <v>-15</v>
      </c>
      <c r="K49" s="116">
        <v>-11.71875</v>
      </c>
    </row>
    <row r="50" spans="1:11" ht="14.1" customHeight="1" x14ac:dyDescent="0.2">
      <c r="A50" s="306" t="s">
        <v>272</v>
      </c>
      <c r="B50" s="307" t="s">
        <v>273</v>
      </c>
      <c r="C50" s="308"/>
      <c r="D50" s="113">
        <v>0.58929028952088136</v>
      </c>
      <c r="E50" s="115">
        <v>23</v>
      </c>
      <c r="F50" s="114">
        <v>28</v>
      </c>
      <c r="G50" s="114">
        <v>27</v>
      </c>
      <c r="H50" s="114">
        <v>19</v>
      </c>
      <c r="I50" s="140">
        <v>31</v>
      </c>
      <c r="J50" s="115">
        <v>-8</v>
      </c>
      <c r="K50" s="116">
        <v>-25.806451612903224</v>
      </c>
    </row>
    <row r="51" spans="1:11" ht="14.1" customHeight="1" x14ac:dyDescent="0.2">
      <c r="A51" s="306" t="s">
        <v>274</v>
      </c>
      <c r="B51" s="307" t="s">
        <v>275</v>
      </c>
      <c r="C51" s="308"/>
      <c r="D51" s="113">
        <v>2.1009479887266207</v>
      </c>
      <c r="E51" s="115">
        <v>82</v>
      </c>
      <c r="F51" s="114">
        <v>99</v>
      </c>
      <c r="G51" s="114">
        <v>95</v>
      </c>
      <c r="H51" s="114">
        <v>82</v>
      </c>
      <c r="I51" s="140">
        <v>87</v>
      </c>
      <c r="J51" s="115">
        <v>-5</v>
      </c>
      <c r="K51" s="116">
        <v>-5.7471264367816088</v>
      </c>
    </row>
    <row r="52" spans="1:11" ht="14.1" customHeight="1" x14ac:dyDescent="0.2">
      <c r="A52" s="306">
        <v>71</v>
      </c>
      <c r="B52" s="307" t="s">
        <v>276</v>
      </c>
      <c r="C52" s="308"/>
      <c r="D52" s="113">
        <v>9.3005380476556496</v>
      </c>
      <c r="E52" s="115">
        <v>363</v>
      </c>
      <c r="F52" s="114">
        <v>350</v>
      </c>
      <c r="G52" s="114">
        <v>452</v>
      </c>
      <c r="H52" s="114">
        <v>292</v>
      </c>
      <c r="I52" s="140">
        <v>392</v>
      </c>
      <c r="J52" s="115">
        <v>-29</v>
      </c>
      <c r="K52" s="116">
        <v>-7.3979591836734695</v>
      </c>
    </row>
    <row r="53" spans="1:11" ht="14.1" customHeight="1" x14ac:dyDescent="0.2">
      <c r="A53" s="306" t="s">
        <v>277</v>
      </c>
      <c r="B53" s="307" t="s">
        <v>278</v>
      </c>
      <c r="C53" s="308"/>
      <c r="D53" s="113">
        <v>3.4332564693825263</v>
      </c>
      <c r="E53" s="115">
        <v>134</v>
      </c>
      <c r="F53" s="114">
        <v>124</v>
      </c>
      <c r="G53" s="114">
        <v>200</v>
      </c>
      <c r="H53" s="114">
        <v>121</v>
      </c>
      <c r="I53" s="140">
        <v>168</v>
      </c>
      <c r="J53" s="115">
        <v>-34</v>
      </c>
      <c r="K53" s="116">
        <v>-20.238095238095237</v>
      </c>
    </row>
    <row r="54" spans="1:11" ht="14.1" customHeight="1" x14ac:dyDescent="0.2">
      <c r="A54" s="306" t="s">
        <v>279</v>
      </c>
      <c r="B54" s="307" t="s">
        <v>280</v>
      </c>
      <c r="C54" s="308"/>
      <c r="D54" s="113">
        <v>5.0217781193953366</v>
      </c>
      <c r="E54" s="115">
        <v>196</v>
      </c>
      <c r="F54" s="114">
        <v>200</v>
      </c>
      <c r="G54" s="114">
        <v>215</v>
      </c>
      <c r="H54" s="114">
        <v>142</v>
      </c>
      <c r="I54" s="140">
        <v>192</v>
      </c>
      <c r="J54" s="115">
        <v>4</v>
      </c>
      <c r="K54" s="116">
        <v>2.0833333333333335</v>
      </c>
    </row>
    <row r="55" spans="1:11" ht="14.1" customHeight="1" x14ac:dyDescent="0.2">
      <c r="A55" s="306">
        <v>72</v>
      </c>
      <c r="B55" s="307" t="s">
        <v>281</v>
      </c>
      <c r="C55" s="308"/>
      <c r="D55" s="113">
        <v>1.6397642838841917</v>
      </c>
      <c r="E55" s="115">
        <v>64</v>
      </c>
      <c r="F55" s="114">
        <v>62</v>
      </c>
      <c r="G55" s="114">
        <v>84</v>
      </c>
      <c r="H55" s="114">
        <v>60</v>
      </c>
      <c r="I55" s="140">
        <v>71</v>
      </c>
      <c r="J55" s="115">
        <v>-7</v>
      </c>
      <c r="K55" s="116">
        <v>-9.8591549295774641</v>
      </c>
    </row>
    <row r="56" spans="1:11" ht="14.1" customHeight="1" x14ac:dyDescent="0.2">
      <c r="A56" s="306" t="s">
        <v>282</v>
      </c>
      <c r="B56" s="307" t="s">
        <v>283</v>
      </c>
      <c r="C56" s="308"/>
      <c r="D56" s="113">
        <v>0.48680502177811941</v>
      </c>
      <c r="E56" s="115">
        <v>19</v>
      </c>
      <c r="F56" s="114">
        <v>21</v>
      </c>
      <c r="G56" s="114">
        <v>36</v>
      </c>
      <c r="H56" s="114">
        <v>25</v>
      </c>
      <c r="I56" s="140">
        <v>33</v>
      </c>
      <c r="J56" s="115">
        <v>-14</v>
      </c>
      <c r="K56" s="116">
        <v>-42.424242424242422</v>
      </c>
    </row>
    <row r="57" spans="1:11" ht="14.1" customHeight="1" x14ac:dyDescent="0.2">
      <c r="A57" s="306" t="s">
        <v>284</v>
      </c>
      <c r="B57" s="307" t="s">
        <v>285</v>
      </c>
      <c r="C57" s="308"/>
      <c r="D57" s="113">
        <v>0.8711247758134768</v>
      </c>
      <c r="E57" s="115">
        <v>34</v>
      </c>
      <c r="F57" s="114">
        <v>33</v>
      </c>
      <c r="G57" s="114">
        <v>37</v>
      </c>
      <c r="H57" s="114">
        <v>24</v>
      </c>
      <c r="I57" s="140">
        <v>31</v>
      </c>
      <c r="J57" s="115">
        <v>3</v>
      </c>
      <c r="K57" s="116">
        <v>9.67741935483871</v>
      </c>
    </row>
    <row r="58" spans="1:11" ht="14.1" customHeight="1" x14ac:dyDescent="0.2">
      <c r="A58" s="306">
        <v>73</v>
      </c>
      <c r="B58" s="307" t="s">
        <v>286</v>
      </c>
      <c r="C58" s="308"/>
      <c r="D58" s="113">
        <v>1.9728414040481681</v>
      </c>
      <c r="E58" s="115">
        <v>77</v>
      </c>
      <c r="F58" s="114">
        <v>33</v>
      </c>
      <c r="G58" s="114">
        <v>65</v>
      </c>
      <c r="H58" s="114">
        <v>40</v>
      </c>
      <c r="I58" s="140">
        <v>57</v>
      </c>
      <c r="J58" s="115">
        <v>20</v>
      </c>
      <c r="K58" s="116">
        <v>35.087719298245617</v>
      </c>
    </row>
    <row r="59" spans="1:11" ht="14.1" customHeight="1" x14ac:dyDescent="0.2">
      <c r="A59" s="306" t="s">
        <v>287</v>
      </c>
      <c r="B59" s="307" t="s">
        <v>288</v>
      </c>
      <c r="C59" s="308"/>
      <c r="D59" s="113">
        <v>1.3066871637202153</v>
      </c>
      <c r="E59" s="115">
        <v>51</v>
      </c>
      <c r="F59" s="114">
        <v>25</v>
      </c>
      <c r="G59" s="114">
        <v>52</v>
      </c>
      <c r="H59" s="114">
        <v>32</v>
      </c>
      <c r="I59" s="140">
        <v>42</v>
      </c>
      <c r="J59" s="115">
        <v>9</v>
      </c>
      <c r="K59" s="116">
        <v>21.428571428571427</v>
      </c>
    </row>
    <row r="60" spans="1:11" ht="14.1" customHeight="1" x14ac:dyDescent="0.2">
      <c r="A60" s="306">
        <v>81</v>
      </c>
      <c r="B60" s="307" t="s">
        <v>289</v>
      </c>
      <c r="C60" s="308"/>
      <c r="D60" s="113">
        <v>7.3276966436074815</v>
      </c>
      <c r="E60" s="115">
        <v>286</v>
      </c>
      <c r="F60" s="114">
        <v>276</v>
      </c>
      <c r="G60" s="114">
        <v>285</v>
      </c>
      <c r="H60" s="114">
        <v>219</v>
      </c>
      <c r="I60" s="140">
        <v>283</v>
      </c>
      <c r="J60" s="115">
        <v>3</v>
      </c>
      <c r="K60" s="116">
        <v>1.0600706713780919</v>
      </c>
    </row>
    <row r="61" spans="1:11" ht="14.1" customHeight="1" x14ac:dyDescent="0.2">
      <c r="A61" s="306" t="s">
        <v>290</v>
      </c>
      <c r="B61" s="307" t="s">
        <v>291</v>
      </c>
      <c r="C61" s="308"/>
      <c r="D61" s="113">
        <v>1.4860363822700486</v>
      </c>
      <c r="E61" s="115">
        <v>58</v>
      </c>
      <c r="F61" s="114">
        <v>64</v>
      </c>
      <c r="G61" s="114">
        <v>102</v>
      </c>
      <c r="H61" s="114">
        <v>58</v>
      </c>
      <c r="I61" s="140">
        <v>89</v>
      </c>
      <c r="J61" s="115">
        <v>-31</v>
      </c>
      <c r="K61" s="116">
        <v>-34.831460674157306</v>
      </c>
    </row>
    <row r="62" spans="1:11" ht="14.1" customHeight="1" x14ac:dyDescent="0.2">
      <c r="A62" s="306" t="s">
        <v>292</v>
      </c>
      <c r="B62" s="307" t="s">
        <v>293</v>
      </c>
      <c r="C62" s="308"/>
      <c r="D62" s="113">
        <v>2.5108890596976683</v>
      </c>
      <c r="E62" s="115">
        <v>98</v>
      </c>
      <c r="F62" s="114">
        <v>115</v>
      </c>
      <c r="G62" s="114">
        <v>87</v>
      </c>
      <c r="H62" s="114">
        <v>78</v>
      </c>
      <c r="I62" s="140">
        <v>77</v>
      </c>
      <c r="J62" s="115">
        <v>21</v>
      </c>
      <c r="K62" s="116">
        <v>27.272727272727273</v>
      </c>
    </row>
    <row r="63" spans="1:11" ht="14.1" customHeight="1" x14ac:dyDescent="0.2">
      <c r="A63" s="306"/>
      <c r="B63" s="307" t="s">
        <v>294</v>
      </c>
      <c r="C63" s="308"/>
      <c r="D63" s="113">
        <v>2.4084037919549064</v>
      </c>
      <c r="E63" s="115">
        <v>94</v>
      </c>
      <c r="F63" s="114">
        <v>96</v>
      </c>
      <c r="G63" s="114">
        <v>83</v>
      </c>
      <c r="H63" s="114">
        <v>68</v>
      </c>
      <c r="I63" s="140">
        <v>73</v>
      </c>
      <c r="J63" s="115">
        <v>21</v>
      </c>
      <c r="K63" s="116">
        <v>28.767123287671232</v>
      </c>
    </row>
    <row r="64" spans="1:11" ht="14.1" customHeight="1" x14ac:dyDescent="0.2">
      <c r="A64" s="306" t="s">
        <v>295</v>
      </c>
      <c r="B64" s="307" t="s">
        <v>296</v>
      </c>
      <c r="C64" s="308"/>
      <c r="D64" s="113">
        <v>2.1778119395336919</v>
      </c>
      <c r="E64" s="115">
        <v>85</v>
      </c>
      <c r="F64" s="114">
        <v>53</v>
      </c>
      <c r="G64" s="114">
        <v>44</v>
      </c>
      <c r="H64" s="114">
        <v>37</v>
      </c>
      <c r="I64" s="140">
        <v>60</v>
      </c>
      <c r="J64" s="115">
        <v>25</v>
      </c>
      <c r="K64" s="116">
        <v>41.666666666666664</v>
      </c>
    </row>
    <row r="65" spans="1:11" ht="14.1" customHeight="1" x14ac:dyDescent="0.2">
      <c r="A65" s="306" t="s">
        <v>297</v>
      </c>
      <c r="B65" s="307" t="s">
        <v>298</v>
      </c>
      <c r="C65" s="308"/>
      <c r="D65" s="113">
        <v>0.48680502177811941</v>
      </c>
      <c r="E65" s="115">
        <v>19</v>
      </c>
      <c r="F65" s="114">
        <v>25</v>
      </c>
      <c r="G65" s="114">
        <v>29</v>
      </c>
      <c r="H65" s="114">
        <v>31</v>
      </c>
      <c r="I65" s="140">
        <v>23</v>
      </c>
      <c r="J65" s="115">
        <v>-4</v>
      </c>
      <c r="K65" s="116">
        <v>-17.391304347826086</v>
      </c>
    </row>
    <row r="66" spans="1:11" ht="14.1" customHeight="1" x14ac:dyDescent="0.2">
      <c r="A66" s="306">
        <v>82</v>
      </c>
      <c r="B66" s="307" t="s">
        <v>299</v>
      </c>
      <c r="C66" s="308"/>
      <c r="D66" s="113">
        <v>3.0233153984114782</v>
      </c>
      <c r="E66" s="115">
        <v>118</v>
      </c>
      <c r="F66" s="114">
        <v>120</v>
      </c>
      <c r="G66" s="114">
        <v>188</v>
      </c>
      <c r="H66" s="114">
        <v>78</v>
      </c>
      <c r="I66" s="140">
        <v>85</v>
      </c>
      <c r="J66" s="115">
        <v>33</v>
      </c>
      <c r="K66" s="116">
        <v>38.823529411764703</v>
      </c>
    </row>
    <row r="67" spans="1:11" ht="14.1" customHeight="1" x14ac:dyDescent="0.2">
      <c r="A67" s="306" t="s">
        <v>300</v>
      </c>
      <c r="B67" s="307" t="s">
        <v>301</v>
      </c>
      <c r="C67" s="308"/>
      <c r="D67" s="113">
        <v>1.6910069177555727</v>
      </c>
      <c r="E67" s="115">
        <v>66</v>
      </c>
      <c r="F67" s="114">
        <v>96</v>
      </c>
      <c r="G67" s="114">
        <v>121</v>
      </c>
      <c r="H67" s="114">
        <v>51</v>
      </c>
      <c r="I67" s="140">
        <v>48</v>
      </c>
      <c r="J67" s="115">
        <v>18</v>
      </c>
      <c r="K67" s="116">
        <v>37.5</v>
      </c>
    </row>
    <row r="68" spans="1:11" ht="14.1" customHeight="1" x14ac:dyDescent="0.2">
      <c r="A68" s="306" t="s">
        <v>302</v>
      </c>
      <c r="B68" s="307" t="s">
        <v>303</v>
      </c>
      <c r="C68" s="308"/>
      <c r="D68" s="113">
        <v>0.84550345887778633</v>
      </c>
      <c r="E68" s="115">
        <v>33</v>
      </c>
      <c r="F68" s="114">
        <v>13</v>
      </c>
      <c r="G68" s="114">
        <v>35</v>
      </c>
      <c r="H68" s="114">
        <v>12</v>
      </c>
      <c r="I68" s="140">
        <v>20</v>
      </c>
      <c r="J68" s="115">
        <v>13</v>
      </c>
      <c r="K68" s="116">
        <v>65</v>
      </c>
    </row>
    <row r="69" spans="1:11" ht="14.1" customHeight="1" x14ac:dyDescent="0.2">
      <c r="A69" s="306">
        <v>83</v>
      </c>
      <c r="B69" s="307" t="s">
        <v>304</v>
      </c>
      <c r="C69" s="308"/>
      <c r="D69" s="113">
        <v>3.6638483218037408</v>
      </c>
      <c r="E69" s="115">
        <v>143</v>
      </c>
      <c r="F69" s="114">
        <v>155</v>
      </c>
      <c r="G69" s="114">
        <v>271</v>
      </c>
      <c r="H69" s="114">
        <v>117</v>
      </c>
      <c r="I69" s="140">
        <v>124</v>
      </c>
      <c r="J69" s="115">
        <v>19</v>
      </c>
      <c r="K69" s="116">
        <v>15.32258064516129</v>
      </c>
    </row>
    <row r="70" spans="1:11" ht="14.1" customHeight="1" x14ac:dyDescent="0.2">
      <c r="A70" s="306" t="s">
        <v>305</v>
      </c>
      <c r="B70" s="307" t="s">
        <v>306</v>
      </c>
      <c r="C70" s="308"/>
      <c r="D70" s="113">
        <v>2.9208301306687163</v>
      </c>
      <c r="E70" s="115">
        <v>114</v>
      </c>
      <c r="F70" s="114">
        <v>123</v>
      </c>
      <c r="G70" s="114">
        <v>219</v>
      </c>
      <c r="H70" s="114">
        <v>89</v>
      </c>
      <c r="I70" s="140">
        <v>88</v>
      </c>
      <c r="J70" s="115">
        <v>26</v>
      </c>
      <c r="K70" s="116">
        <v>29.545454545454547</v>
      </c>
    </row>
    <row r="71" spans="1:11" ht="14.1" customHeight="1" x14ac:dyDescent="0.2">
      <c r="A71" s="306"/>
      <c r="B71" s="307" t="s">
        <v>307</v>
      </c>
      <c r="C71" s="308"/>
      <c r="D71" s="113">
        <v>1.8959774532410967</v>
      </c>
      <c r="E71" s="115">
        <v>74</v>
      </c>
      <c r="F71" s="114">
        <v>92</v>
      </c>
      <c r="G71" s="114">
        <v>172</v>
      </c>
      <c r="H71" s="114">
        <v>57</v>
      </c>
      <c r="I71" s="140">
        <v>61</v>
      </c>
      <c r="J71" s="115">
        <v>13</v>
      </c>
      <c r="K71" s="116">
        <v>21.311475409836067</v>
      </c>
    </row>
    <row r="72" spans="1:11" ht="14.1" customHeight="1" x14ac:dyDescent="0.2">
      <c r="A72" s="306">
        <v>84</v>
      </c>
      <c r="B72" s="307" t="s">
        <v>308</v>
      </c>
      <c r="C72" s="308"/>
      <c r="D72" s="113">
        <v>0.81988214194209585</v>
      </c>
      <c r="E72" s="115">
        <v>32</v>
      </c>
      <c r="F72" s="114">
        <v>18</v>
      </c>
      <c r="G72" s="114">
        <v>65</v>
      </c>
      <c r="H72" s="114">
        <v>23</v>
      </c>
      <c r="I72" s="140">
        <v>24</v>
      </c>
      <c r="J72" s="115">
        <v>8</v>
      </c>
      <c r="K72" s="116">
        <v>33.333333333333336</v>
      </c>
    </row>
    <row r="73" spans="1:11" ht="14.1" customHeight="1" x14ac:dyDescent="0.2">
      <c r="A73" s="306" t="s">
        <v>309</v>
      </c>
      <c r="B73" s="307" t="s">
        <v>310</v>
      </c>
      <c r="C73" s="308"/>
      <c r="D73" s="113">
        <v>0.28183448629259544</v>
      </c>
      <c r="E73" s="115">
        <v>11</v>
      </c>
      <c r="F73" s="114">
        <v>4</v>
      </c>
      <c r="G73" s="114">
        <v>19</v>
      </c>
      <c r="H73" s="114">
        <v>3</v>
      </c>
      <c r="I73" s="140">
        <v>3</v>
      </c>
      <c r="J73" s="115">
        <v>8</v>
      </c>
      <c r="K73" s="116" t="s">
        <v>514</v>
      </c>
    </row>
    <row r="74" spans="1:11" ht="14.1" customHeight="1" x14ac:dyDescent="0.2">
      <c r="A74" s="306" t="s">
        <v>311</v>
      </c>
      <c r="B74" s="307" t="s">
        <v>312</v>
      </c>
      <c r="C74" s="308"/>
      <c r="D74" s="113" t="s">
        <v>513</v>
      </c>
      <c r="E74" s="115" t="s">
        <v>513</v>
      </c>
      <c r="F74" s="114">
        <v>4</v>
      </c>
      <c r="G74" s="114">
        <v>15</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t="s">
        <v>513</v>
      </c>
      <c r="I75" s="140" t="s">
        <v>513</v>
      </c>
      <c r="J75" s="115" t="s">
        <v>513</v>
      </c>
      <c r="K75" s="116" t="s">
        <v>513</v>
      </c>
    </row>
    <row r="76" spans="1:11" ht="14.1" customHeight="1" x14ac:dyDescent="0.2">
      <c r="A76" s="306">
        <v>91</v>
      </c>
      <c r="B76" s="307" t="s">
        <v>315</v>
      </c>
      <c r="C76" s="308"/>
      <c r="D76" s="113">
        <v>7.6863950807071479E-2</v>
      </c>
      <c r="E76" s="115">
        <v>3</v>
      </c>
      <c r="F76" s="114">
        <v>5</v>
      </c>
      <c r="G76" s="114">
        <v>5</v>
      </c>
      <c r="H76" s="114" t="s">
        <v>513</v>
      </c>
      <c r="I76" s="140">
        <v>3</v>
      </c>
      <c r="J76" s="115">
        <v>0</v>
      </c>
      <c r="K76" s="116">
        <v>0</v>
      </c>
    </row>
    <row r="77" spans="1:11" ht="14.1" customHeight="1" x14ac:dyDescent="0.2">
      <c r="A77" s="306">
        <v>92</v>
      </c>
      <c r="B77" s="307" t="s">
        <v>316</v>
      </c>
      <c r="C77" s="308"/>
      <c r="D77" s="113">
        <v>0.97361004355623881</v>
      </c>
      <c r="E77" s="115">
        <v>38</v>
      </c>
      <c r="F77" s="114">
        <v>21</v>
      </c>
      <c r="G77" s="114">
        <v>27</v>
      </c>
      <c r="H77" s="114">
        <v>20</v>
      </c>
      <c r="I77" s="140">
        <v>25</v>
      </c>
      <c r="J77" s="115">
        <v>13</v>
      </c>
      <c r="K77" s="116">
        <v>52</v>
      </c>
    </row>
    <row r="78" spans="1:11" ht="14.1" customHeight="1" x14ac:dyDescent="0.2">
      <c r="A78" s="306">
        <v>93</v>
      </c>
      <c r="B78" s="307" t="s">
        <v>317</v>
      </c>
      <c r="C78" s="308"/>
      <c r="D78" s="113">
        <v>0.35869843709966692</v>
      </c>
      <c r="E78" s="115">
        <v>14</v>
      </c>
      <c r="F78" s="114">
        <v>6</v>
      </c>
      <c r="G78" s="114">
        <v>4</v>
      </c>
      <c r="H78" s="114" t="s">
        <v>513</v>
      </c>
      <c r="I78" s="140">
        <v>8</v>
      </c>
      <c r="J78" s="115">
        <v>6</v>
      </c>
      <c r="K78" s="116">
        <v>75</v>
      </c>
    </row>
    <row r="79" spans="1:11" ht="14.1" customHeight="1" x14ac:dyDescent="0.2">
      <c r="A79" s="306">
        <v>94</v>
      </c>
      <c r="B79" s="307" t="s">
        <v>318</v>
      </c>
      <c r="C79" s="308"/>
      <c r="D79" s="113">
        <v>0.4355623879067384</v>
      </c>
      <c r="E79" s="115">
        <v>17</v>
      </c>
      <c r="F79" s="114">
        <v>0</v>
      </c>
      <c r="G79" s="114">
        <v>5</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3</v>
      </c>
      <c r="G81" s="144">
        <v>10</v>
      </c>
      <c r="H81" s="144" t="s">
        <v>513</v>
      </c>
      <c r="I81" s="145">
        <v>9</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46955</v>
      </c>
      <c r="C10" s="114">
        <v>25991</v>
      </c>
      <c r="D10" s="114">
        <v>20964</v>
      </c>
      <c r="E10" s="114">
        <v>37134</v>
      </c>
      <c r="F10" s="114">
        <v>9404</v>
      </c>
      <c r="G10" s="114">
        <v>6444</v>
      </c>
      <c r="H10" s="114">
        <v>12797</v>
      </c>
      <c r="I10" s="115">
        <v>13011</v>
      </c>
      <c r="J10" s="114">
        <v>9163</v>
      </c>
      <c r="K10" s="114">
        <v>3848</v>
      </c>
      <c r="L10" s="423">
        <v>3207</v>
      </c>
      <c r="M10" s="424">
        <v>3040</v>
      </c>
    </row>
    <row r="11" spans="1:13" ht="11.1" customHeight="1" x14ac:dyDescent="0.2">
      <c r="A11" s="422" t="s">
        <v>387</v>
      </c>
      <c r="B11" s="115">
        <v>47524</v>
      </c>
      <c r="C11" s="114">
        <v>26370</v>
      </c>
      <c r="D11" s="114">
        <v>21154</v>
      </c>
      <c r="E11" s="114">
        <v>37640</v>
      </c>
      <c r="F11" s="114">
        <v>9466</v>
      </c>
      <c r="G11" s="114">
        <v>6403</v>
      </c>
      <c r="H11" s="114">
        <v>13042</v>
      </c>
      <c r="I11" s="115">
        <v>13322</v>
      </c>
      <c r="J11" s="114">
        <v>9340</v>
      </c>
      <c r="K11" s="114">
        <v>3982</v>
      </c>
      <c r="L11" s="423">
        <v>2829</v>
      </c>
      <c r="M11" s="424">
        <v>2345</v>
      </c>
    </row>
    <row r="12" spans="1:13" ht="11.1" customHeight="1" x14ac:dyDescent="0.2">
      <c r="A12" s="422" t="s">
        <v>388</v>
      </c>
      <c r="B12" s="115">
        <v>48363</v>
      </c>
      <c r="C12" s="114">
        <v>26886</v>
      </c>
      <c r="D12" s="114">
        <v>21477</v>
      </c>
      <c r="E12" s="114">
        <v>38337</v>
      </c>
      <c r="F12" s="114">
        <v>9586</v>
      </c>
      <c r="G12" s="114">
        <v>6874</v>
      </c>
      <c r="H12" s="114">
        <v>13275</v>
      </c>
      <c r="I12" s="115">
        <v>13311</v>
      </c>
      <c r="J12" s="114">
        <v>9220</v>
      </c>
      <c r="K12" s="114">
        <v>4091</v>
      </c>
      <c r="L12" s="423">
        <v>4372</v>
      </c>
      <c r="M12" s="424">
        <v>3676</v>
      </c>
    </row>
    <row r="13" spans="1:13" s="110" customFormat="1" ht="11.1" customHeight="1" x14ac:dyDescent="0.2">
      <c r="A13" s="422" t="s">
        <v>389</v>
      </c>
      <c r="B13" s="115">
        <v>47685</v>
      </c>
      <c r="C13" s="114">
        <v>26341</v>
      </c>
      <c r="D13" s="114">
        <v>21344</v>
      </c>
      <c r="E13" s="114">
        <v>37691</v>
      </c>
      <c r="F13" s="114">
        <v>9722</v>
      </c>
      <c r="G13" s="114">
        <v>6482</v>
      </c>
      <c r="H13" s="114">
        <v>13348</v>
      </c>
      <c r="I13" s="115">
        <v>13275</v>
      </c>
      <c r="J13" s="114">
        <v>9191</v>
      </c>
      <c r="K13" s="114">
        <v>4084</v>
      </c>
      <c r="L13" s="423">
        <v>2378</v>
      </c>
      <c r="M13" s="424">
        <v>3017</v>
      </c>
    </row>
    <row r="14" spans="1:13" ht="15" customHeight="1" x14ac:dyDescent="0.2">
      <c r="A14" s="422" t="s">
        <v>390</v>
      </c>
      <c r="B14" s="115">
        <v>48104</v>
      </c>
      <c r="C14" s="114">
        <v>26621</v>
      </c>
      <c r="D14" s="114">
        <v>21483</v>
      </c>
      <c r="E14" s="114">
        <v>36820</v>
      </c>
      <c r="F14" s="114">
        <v>10906</v>
      </c>
      <c r="G14" s="114">
        <v>6318</v>
      </c>
      <c r="H14" s="114">
        <v>13665</v>
      </c>
      <c r="I14" s="115">
        <v>13275</v>
      </c>
      <c r="J14" s="114">
        <v>9141</v>
      </c>
      <c r="K14" s="114">
        <v>4134</v>
      </c>
      <c r="L14" s="423">
        <v>3255</v>
      </c>
      <c r="M14" s="424">
        <v>3040</v>
      </c>
    </row>
    <row r="15" spans="1:13" ht="11.1" customHeight="1" x14ac:dyDescent="0.2">
      <c r="A15" s="422" t="s">
        <v>387</v>
      </c>
      <c r="B15" s="115">
        <v>48567</v>
      </c>
      <c r="C15" s="114">
        <v>26930</v>
      </c>
      <c r="D15" s="114">
        <v>21637</v>
      </c>
      <c r="E15" s="114">
        <v>36956</v>
      </c>
      <c r="F15" s="114">
        <v>11234</v>
      </c>
      <c r="G15" s="114">
        <v>6228</v>
      </c>
      <c r="H15" s="114">
        <v>13964</v>
      </c>
      <c r="I15" s="115">
        <v>13551</v>
      </c>
      <c r="J15" s="114">
        <v>9296</v>
      </c>
      <c r="K15" s="114">
        <v>4255</v>
      </c>
      <c r="L15" s="423">
        <v>3036</v>
      </c>
      <c r="M15" s="424">
        <v>2614</v>
      </c>
    </row>
    <row r="16" spans="1:13" ht="11.1" customHeight="1" x14ac:dyDescent="0.2">
      <c r="A16" s="422" t="s">
        <v>388</v>
      </c>
      <c r="B16" s="115">
        <v>49492</v>
      </c>
      <c r="C16" s="114">
        <v>27566</v>
      </c>
      <c r="D16" s="114">
        <v>21926</v>
      </c>
      <c r="E16" s="114">
        <v>38075</v>
      </c>
      <c r="F16" s="114">
        <v>11350</v>
      </c>
      <c r="G16" s="114">
        <v>6786</v>
      </c>
      <c r="H16" s="114">
        <v>14139</v>
      </c>
      <c r="I16" s="115">
        <v>13616</v>
      </c>
      <c r="J16" s="114">
        <v>9257</v>
      </c>
      <c r="K16" s="114">
        <v>4359</v>
      </c>
      <c r="L16" s="423">
        <v>4780</v>
      </c>
      <c r="M16" s="424">
        <v>3932</v>
      </c>
    </row>
    <row r="17" spans="1:13" s="110" customFormat="1" ht="11.1" customHeight="1" x14ac:dyDescent="0.2">
      <c r="A17" s="422" t="s">
        <v>389</v>
      </c>
      <c r="B17" s="115">
        <v>49459</v>
      </c>
      <c r="C17" s="114">
        <v>27318</v>
      </c>
      <c r="D17" s="114">
        <v>22141</v>
      </c>
      <c r="E17" s="114">
        <v>37980</v>
      </c>
      <c r="F17" s="114">
        <v>11460</v>
      </c>
      <c r="G17" s="114">
        <v>6652</v>
      </c>
      <c r="H17" s="114">
        <v>14407</v>
      </c>
      <c r="I17" s="115">
        <v>13716</v>
      </c>
      <c r="J17" s="114">
        <v>9272</v>
      </c>
      <c r="K17" s="114">
        <v>4444</v>
      </c>
      <c r="L17" s="423">
        <v>2645</v>
      </c>
      <c r="M17" s="424">
        <v>3068</v>
      </c>
    </row>
    <row r="18" spans="1:13" ht="15" customHeight="1" x14ac:dyDescent="0.2">
      <c r="A18" s="422" t="s">
        <v>391</v>
      </c>
      <c r="B18" s="115">
        <v>49850</v>
      </c>
      <c r="C18" s="114">
        <v>27628</v>
      </c>
      <c r="D18" s="114">
        <v>22222</v>
      </c>
      <c r="E18" s="114">
        <v>38090</v>
      </c>
      <c r="F18" s="114">
        <v>11735</v>
      </c>
      <c r="G18" s="114">
        <v>6712</v>
      </c>
      <c r="H18" s="114">
        <v>14562</v>
      </c>
      <c r="I18" s="115">
        <v>13421</v>
      </c>
      <c r="J18" s="114">
        <v>9102</v>
      </c>
      <c r="K18" s="114">
        <v>4319</v>
      </c>
      <c r="L18" s="423">
        <v>3580</v>
      </c>
      <c r="M18" s="424">
        <v>3245</v>
      </c>
    </row>
    <row r="19" spans="1:13" ht="11.1" customHeight="1" x14ac:dyDescent="0.2">
      <c r="A19" s="422" t="s">
        <v>387</v>
      </c>
      <c r="B19" s="115">
        <v>50204</v>
      </c>
      <c r="C19" s="114">
        <v>27888</v>
      </c>
      <c r="D19" s="114">
        <v>22316</v>
      </c>
      <c r="E19" s="114">
        <v>38302</v>
      </c>
      <c r="F19" s="114">
        <v>11870</v>
      </c>
      <c r="G19" s="114">
        <v>6624</v>
      </c>
      <c r="H19" s="114">
        <v>14863</v>
      </c>
      <c r="I19" s="115">
        <v>13698</v>
      </c>
      <c r="J19" s="114">
        <v>9295</v>
      </c>
      <c r="K19" s="114">
        <v>4403</v>
      </c>
      <c r="L19" s="423">
        <v>2777</v>
      </c>
      <c r="M19" s="424">
        <v>2473</v>
      </c>
    </row>
    <row r="20" spans="1:13" ht="11.1" customHeight="1" x14ac:dyDescent="0.2">
      <c r="A20" s="422" t="s">
        <v>388</v>
      </c>
      <c r="B20" s="115">
        <v>51060</v>
      </c>
      <c r="C20" s="114">
        <v>28325</v>
      </c>
      <c r="D20" s="114">
        <v>22735</v>
      </c>
      <c r="E20" s="114">
        <v>39005</v>
      </c>
      <c r="F20" s="114">
        <v>12022</v>
      </c>
      <c r="G20" s="114">
        <v>7242</v>
      </c>
      <c r="H20" s="114">
        <v>15133</v>
      </c>
      <c r="I20" s="115">
        <v>13612</v>
      </c>
      <c r="J20" s="114">
        <v>9069</v>
      </c>
      <c r="K20" s="114">
        <v>4543</v>
      </c>
      <c r="L20" s="423">
        <v>4862</v>
      </c>
      <c r="M20" s="424">
        <v>4057</v>
      </c>
    </row>
    <row r="21" spans="1:13" s="110" customFormat="1" ht="11.1" customHeight="1" x14ac:dyDescent="0.2">
      <c r="A21" s="422" t="s">
        <v>389</v>
      </c>
      <c r="B21" s="115">
        <v>50489</v>
      </c>
      <c r="C21" s="114">
        <v>27836</v>
      </c>
      <c r="D21" s="114">
        <v>22653</v>
      </c>
      <c r="E21" s="114">
        <v>38574</v>
      </c>
      <c r="F21" s="114">
        <v>11907</v>
      </c>
      <c r="G21" s="114">
        <v>6922</v>
      </c>
      <c r="H21" s="114">
        <v>15206</v>
      </c>
      <c r="I21" s="115">
        <v>13521</v>
      </c>
      <c r="J21" s="114">
        <v>9011</v>
      </c>
      <c r="K21" s="114">
        <v>4510</v>
      </c>
      <c r="L21" s="423">
        <v>2602</v>
      </c>
      <c r="M21" s="424">
        <v>3257</v>
      </c>
    </row>
    <row r="22" spans="1:13" ht="15" customHeight="1" x14ac:dyDescent="0.2">
      <c r="A22" s="422" t="s">
        <v>392</v>
      </c>
      <c r="B22" s="115">
        <v>50277</v>
      </c>
      <c r="C22" s="114">
        <v>27704</v>
      </c>
      <c r="D22" s="114">
        <v>22573</v>
      </c>
      <c r="E22" s="114">
        <v>38375</v>
      </c>
      <c r="F22" s="114">
        <v>11841</v>
      </c>
      <c r="G22" s="114">
        <v>6646</v>
      </c>
      <c r="H22" s="114">
        <v>15354</v>
      </c>
      <c r="I22" s="115">
        <v>13419</v>
      </c>
      <c r="J22" s="114">
        <v>8972</v>
      </c>
      <c r="K22" s="114">
        <v>4447</v>
      </c>
      <c r="L22" s="423">
        <v>3067</v>
      </c>
      <c r="M22" s="424">
        <v>3188</v>
      </c>
    </row>
    <row r="23" spans="1:13" ht="11.1" customHeight="1" x14ac:dyDescent="0.2">
      <c r="A23" s="422" t="s">
        <v>387</v>
      </c>
      <c r="B23" s="115">
        <v>50646</v>
      </c>
      <c r="C23" s="114">
        <v>27970</v>
      </c>
      <c r="D23" s="114">
        <v>22676</v>
      </c>
      <c r="E23" s="114">
        <v>38591</v>
      </c>
      <c r="F23" s="114">
        <v>11974</v>
      </c>
      <c r="G23" s="114">
        <v>6526</v>
      </c>
      <c r="H23" s="114">
        <v>15664</v>
      </c>
      <c r="I23" s="115">
        <v>13737</v>
      </c>
      <c r="J23" s="114">
        <v>9167</v>
      </c>
      <c r="K23" s="114">
        <v>4570</v>
      </c>
      <c r="L23" s="423">
        <v>2809</v>
      </c>
      <c r="M23" s="424">
        <v>2473</v>
      </c>
    </row>
    <row r="24" spans="1:13" ht="11.1" customHeight="1" x14ac:dyDescent="0.2">
      <c r="A24" s="422" t="s">
        <v>388</v>
      </c>
      <c r="B24" s="115">
        <v>51180</v>
      </c>
      <c r="C24" s="114">
        <v>28228</v>
      </c>
      <c r="D24" s="114">
        <v>22952</v>
      </c>
      <c r="E24" s="114">
        <v>38633</v>
      </c>
      <c r="F24" s="114">
        <v>12153</v>
      </c>
      <c r="G24" s="114">
        <v>6932</v>
      </c>
      <c r="H24" s="114">
        <v>15854</v>
      </c>
      <c r="I24" s="115">
        <v>13881</v>
      </c>
      <c r="J24" s="114">
        <v>9136</v>
      </c>
      <c r="K24" s="114">
        <v>4745</v>
      </c>
      <c r="L24" s="423">
        <v>4916</v>
      </c>
      <c r="M24" s="424">
        <v>4407</v>
      </c>
    </row>
    <row r="25" spans="1:13" s="110" customFormat="1" ht="11.1" customHeight="1" x14ac:dyDescent="0.2">
      <c r="A25" s="422" t="s">
        <v>389</v>
      </c>
      <c r="B25" s="115">
        <v>50575</v>
      </c>
      <c r="C25" s="114">
        <v>27717</v>
      </c>
      <c r="D25" s="114">
        <v>22858</v>
      </c>
      <c r="E25" s="114">
        <v>38042</v>
      </c>
      <c r="F25" s="114">
        <v>12141</v>
      </c>
      <c r="G25" s="114">
        <v>6662</v>
      </c>
      <c r="H25" s="114">
        <v>15896</v>
      </c>
      <c r="I25" s="115">
        <v>13762</v>
      </c>
      <c r="J25" s="114">
        <v>9045</v>
      </c>
      <c r="K25" s="114">
        <v>4717</v>
      </c>
      <c r="L25" s="423">
        <v>2475</v>
      </c>
      <c r="M25" s="424">
        <v>3069</v>
      </c>
    </row>
    <row r="26" spans="1:13" ht="15" customHeight="1" x14ac:dyDescent="0.2">
      <c r="A26" s="422" t="s">
        <v>393</v>
      </c>
      <c r="B26" s="115">
        <v>51008</v>
      </c>
      <c r="C26" s="114">
        <v>28069</v>
      </c>
      <c r="D26" s="114">
        <v>22939</v>
      </c>
      <c r="E26" s="114">
        <v>38432</v>
      </c>
      <c r="F26" s="114">
        <v>12187</v>
      </c>
      <c r="G26" s="114">
        <v>6535</v>
      </c>
      <c r="H26" s="114">
        <v>16127</v>
      </c>
      <c r="I26" s="115">
        <v>13746</v>
      </c>
      <c r="J26" s="114">
        <v>9028</v>
      </c>
      <c r="K26" s="114">
        <v>4718</v>
      </c>
      <c r="L26" s="423">
        <v>3264</v>
      </c>
      <c r="M26" s="424">
        <v>3012</v>
      </c>
    </row>
    <row r="27" spans="1:13" ht="11.1" customHeight="1" x14ac:dyDescent="0.2">
      <c r="A27" s="422" t="s">
        <v>387</v>
      </c>
      <c r="B27" s="115">
        <v>51387</v>
      </c>
      <c r="C27" s="114">
        <v>28322</v>
      </c>
      <c r="D27" s="114">
        <v>23065</v>
      </c>
      <c r="E27" s="114">
        <v>38682</v>
      </c>
      <c r="F27" s="114">
        <v>12322</v>
      </c>
      <c r="G27" s="114">
        <v>6368</v>
      </c>
      <c r="H27" s="114">
        <v>16458</v>
      </c>
      <c r="I27" s="115">
        <v>13970</v>
      </c>
      <c r="J27" s="114">
        <v>9132</v>
      </c>
      <c r="K27" s="114">
        <v>4838</v>
      </c>
      <c r="L27" s="423">
        <v>2980</v>
      </c>
      <c r="M27" s="424">
        <v>2666</v>
      </c>
    </row>
    <row r="28" spans="1:13" ht="11.1" customHeight="1" x14ac:dyDescent="0.2">
      <c r="A28" s="422" t="s">
        <v>388</v>
      </c>
      <c r="B28" s="115">
        <v>52132</v>
      </c>
      <c r="C28" s="114">
        <v>28745</v>
      </c>
      <c r="D28" s="114">
        <v>23387</v>
      </c>
      <c r="E28" s="114">
        <v>39448</v>
      </c>
      <c r="F28" s="114">
        <v>12372</v>
      </c>
      <c r="G28" s="114">
        <v>6848</v>
      </c>
      <c r="H28" s="114">
        <v>16554</v>
      </c>
      <c r="I28" s="115">
        <v>14047</v>
      </c>
      <c r="J28" s="114">
        <v>9071</v>
      </c>
      <c r="K28" s="114">
        <v>4976</v>
      </c>
      <c r="L28" s="423">
        <v>4798</v>
      </c>
      <c r="M28" s="424">
        <v>4283</v>
      </c>
    </row>
    <row r="29" spans="1:13" s="110" customFormat="1" ht="11.1" customHeight="1" x14ac:dyDescent="0.2">
      <c r="A29" s="422" t="s">
        <v>389</v>
      </c>
      <c r="B29" s="115">
        <v>51319</v>
      </c>
      <c r="C29" s="114">
        <v>28109</v>
      </c>
      <c r="D29" s="114">
        <v>23210</v>
      </c>
      <c r="E29" s="114">
        <v>38883</v>
      </c>
      <c r="F29" s="114">
        <v>12423</v>
      </c>
      <c r="G29" s="114">
        <v>6548</v>
      </c>
      <c r="H29" s="114">
        <v>16515</v>
      </c>
      <c r="I29" s="115">
        <v>14009</v>
      </c>
      <c r="J29" s="114">
        <v>9079</v>
      </c>
      <c r="K29" s="114">
        <v>4930</v>
      </c>
      <c r="L29" s="423">
        <v>2536</v>
      </c>
      <c r="M29" s="424">
        <v>3321</v>
      </c>
    </row>
    <row r="30" spans="1:13" ht="15" customHeight="1" x14ac:dyDescent="0.2">
      <c r="A30" s="422" t="s">
        <v>394</v>
      </c>
      <c r="B30" s="115">
        <v>51742</v>
      </c>
      <c r="C30" s="114">
        <v>28371</v>
      </c>
      <c r="D30" s="114">
        <v>23371</v>
      </c>
      <c r="E30" s="114">
        <v>39029</v>
      </c>
      <c r="F30" s="114">
        <v>12704</v>
      </c>
      <c r="G30" s="114">
        <v>6466</v>
      </c>
      <c r="H30" s="114">
        <v>16721</v>
      </c>
      <c r="I30" s="115">
        <v>13557</v>
      </c>
      <c r="J30" s="114">
        <v>8749</v>
      </c>
      <c r="K30" s="114">
        <v>4808</v>
      </c>
      <c r="L30" s="423">
        <v>4247</v>
      </c>
      <c r="M30" s="424">
        <v>3664</v>
      </c>
    </row>
    <row r="31" spans="1:13" ht="11.1" customHeight="1" x14ac:dyDescent="0.2">
      <c r="A31" s="422" t="s">
        <v>387</v>
      </c>
      <c r="B31" s="115">
        <v>52015</v>
      </c>
      <c r="C31" s="114">
        <v>28542</v>
      </c>
      <c r="D31" s="114">
        <v>23473</v>
      </c>
      <c r="E31" s="114">
        <v>39171</v>
      </c>
      <c r="F31" s="114">
        <v>12842</v>
      </c>
      <c r="G31" s="114">
        <v>6338</v>
      </c>
      <c r="H31" s="114">
        <v>16953</v>
      </c>
      <c r="I31" s="115">
        <v>13794</v>
      </c>
      <c r="J31" s="114">
        <v>8822</v>
      </c>
      <c r="K31" s="114">
        <v>4972</v>
      </c>
      <c r="L31" s="423">
        <v>2859</v>
      </c>
      <c r="M31" s="424">
        <v>2637</v>
      </c>
    </row>
    <row r="32" spans="1:13" ht="11.1" customHeight="1" x14ac:dyDescent="0.2">
      <c r="A32" s="422" t="s">
        <v>388</v>
      </c>
      <c r="B32" s="115">
        <v>52805</v>
      </c>
      <c r="C32" s="114">
        <v>28939</v>
      </c>
      <c r="D32" s="114">
        <v>23866</v>
      </c>
      <c r="E32" s="114">
        <v>39663</v>
      </c>
      <c r="F32" s="114">
        <v>13142</v>
      </c>
      <c r="G32" s="114">
        <v>6809</v>
      </c>
      <c r="H32" s="114">
        <v>17243</v>
      </c>
      <c r="I32" s="115">
        <v>13755</v>
      </c>
      <c r="J32" s="114">
        <v>8637</v>
      </c>
      <c r="K32" s="114">
        <v>5118</v>
      </c>
      <c r="L32" s="423">
        <v>5017</v>
      </c>
      <c r="M32" s="424">
        <v>4253</v>
      </c>
    </row>
    <row r="33" spans="1:13" s="110" customFormat="1" ht="11.1" customHeight="1" x14ac:dyDescent="0.2">
      <c r="A33" s="422" t="s">
        <v>389</v>
      </c>
      <c r="B33" s="115">
        <v>52152</v>
      </c>
      <c r="C33" s="114">
        <v>28470</v>
      </c>
      <c r="D33" s="114">
        <v>23682</v>
      </c>
      <c r="E33" s="114">
        <v>38994</v>
      </c>
      <c r="F33" s="114">
        <v>13158</v>
      </c>
      <c r="G33" s="114">
        <v>6496</v>
      </c>
      <c r="H33" s="114">
        <v>17235</v>
      </c>
      <c r="I33" s="115">
        <v>13686</v>
      </c>
      <c r="J33" s="114">
        <v>8619</v>
      </c>
      <c r="K33" s="114">
        <v>5067</v>
      </c>
      <c r="L33" s="423">
        <v>2764</v>
      </c>
      <c r="M33" s="424">
        <v>3445</v>
      </c>
    </row>
    <row r="34" spans="1:13" ht="15" customHeight="1" x14ac:dyDescent="0.2">
      <c r="A34" s="422" t="s">
        <v>395</v>
      </c>
      <c r="B34" s="115">
        <v>52902</v>
      </c>
      <c r="C34" s="114">
        <v>28982</v>
      </c>
      <c r="D34" s="114">
        <v>23920</v>
      </c>
      <c r="E34" s="114">
        <v>39583</v>
      </c>
      <c r="F34" s="114">
        <v>13319</v>
      </c>
      <c r="G34" s="114">
        <v>6426</v>
      </c>
      <c r="H34" s="114">
        <v>17534</v>
      </c>
      <c r="I34" s="115">
        <v>13628</v>
      </c>
      <c r="J34" s="114">
        <v>8603</v>
      </c>
      <c r="K34" s="114">
        <v>5025</v>
      </c>
      <c r="L34" s="423">
        <v>3935</v>
      </c>
      <c r="M34" s="424">
        <v>3255</v>
      </c>
    </row>
    <row r="35" spans="1:13" ht="11.1" customHeight="1" x14ac:dyDescent="0.2">
      <c r="A35" s="422" t="s">
        <v>387</v>
      </c>
      <c r="B35" s="115">
        <v>53169</v>
      </c>
      <c r="C35" s="114">
        <v>29242</v>
      </c>
      <c r="D35" s="114">
        <v>23927</v>
      </c>
      <c r="E35" s="114">
        <v>39666</v>
      </c>
      <c r="F35" s="114">
        <v>13503</v>
      </c>
      <c r="G35" s="114">
        <v>6276</v>
      </c>
      <c r="H35" s="114">
        <v>17742</v>
      </c>
      <c r="I35" s="115">
        <v>13989</v>
      </c>
      <c r="J35" s="114">
        <v>8818</v>
      </c>
      <c r="K35" s="114">
        <v>5171</v>
      </c>
      <c r="L35" s="423">
        <v>3221</v>
      </c>
      <c r="M35" s="424">
        <v>2993</v>
      </c>
    </row>
    <row r="36" spans="1:13" ht="11.1" customHeight="1" x14ac:dyDescent="0.2">
      <c r="A36" s="422" t="s">
        <v>388</v>
      </c>
      <c r="B36" s="115">
        <v>54119</v>
      </c>
      <c r="C36" s="114">
        <v>29838</v>
      </c>
      <c r="D36" s="114">
        <v>24281</v>
      </c>
      <c r="E36" s="114">
        <v>40475</v>
      </c>
      <c r="F36" s="114">
        <v>13644</v>
      </c>
      <c r="G36" s="114">
        <v>6809</v>
      </c>
      <c r="H36" s="114">
        <v>17984</v>
      </c>
      <c r="I36" s="115">
        <v>13938</v>
      </c>
      <c r="J36" s="114">
        <v>8681</v>
      </c>
      <c r="K36" s="114">
        <v>5257</v>
      </c>
      <c r="L36" s="423">
        <v>5005</v>
      </c>
      <c r="M36" s="424">
        <v>4181</v>
      </c>
    </row>
    <row r="37" spans="1:13" s="110" customFormat="1" ht="11.1" customHeight="1" x14ac:dyDescent="0.2">
      <c r="A37" s="422" t="s">
        <v>389</v>
      </c>
      <c r="B37" s="115">
        <v>53765</v>
      </c>
      <c r="C37" s="114">
        <v>29573</v>
      </c>
      <c r="D37" s="114">
        <v>24192</v>
      </c>
      <c r="E37" s="114">
        <v>40081</v>
      </c>
      <c r="F37" s="114">
        <v>13684</v>
      </c>
      <c r="G37" s="114">
        <v>6590</v>
      </c>
      <c r="H37" s="114">
        <v>18044</v>
      </c>
      <c r="I37" s="115">
        <v>13834</v>
      </c>
      <c r="J37" s="114">
        <v>8659</v>
      </c>
      <c r="K37" s="114">
        <v>5175</v>
      </c>
      <c r="L37" s="423">
        <v>2952</v>
      </c>
      <c r="M37" s="424">
        <v>3400</v>
      </c>
    </row>
    <row r="38" spans="1:13" ht="15" customHeight="1" x14ac:dyDescent="0.2">
      <c r="A38" s="425" t="s">
        <v>396</v>
      </c>
      <c r="B38" s="115">
        <v>54204</v>
      </c>
      <c r="C38" s="114">
        <v>29921</v>
      </c>
      <c r="D38" s="114">
        <v>24283</v>
      </c>
      <c r="E38" s="114">
        <v>40498</v>
      </c>
      <c r="F38" s="114">
        <v>13706</v>
      </c>
      <c r="G38" s="114">
        <v>6489</v>
      </c>
      <c r="H38" s="114">
        <v>18262</v>
      </c>
      <c r="I38" s="115">
        <v>13699</v>
      </c>
      <c r="J38" s="114">
        <v>8547</v>
      </c>
      <c r="K38" s="114">
        <v>5152</v>
      </c>
      <c r="L38" s="423">
        <v>3969</v>
      </c>
      <c r="M38" s="424">
        <v>3544</v>
      </c>
    </row>
    <row r="39" spans="1:13" ht="11.1" customHeight="1" x14ac:dyDescent="0.2">
      <c r="A39" s="422" t="s">
        <v>387</v>
      </c>
      <c r="B39" s="115">
        <v>54799</v>
      </c>
      <c r="C39" s="114">
        <v>30302</v>
      </c>
      <c r="D39" s="114">
        <v>24497</v>
      </c>
      <c r="E39" s="114">
        <v>40933</v>
      </c>
      <c r="F39" s="114">
        <v>13866</v>
      </c>
      <c r="G39" s="114">
        <v>6462</v>
      </c>
      <c r="H39" s="114">
        <v>18597</v>
      </c>
      <c r="I39" s="115">
        <v>13955</v>
      </c>
      <c r="J39" s="114">
        <v>8671</v>
      </c>
      <c r="K39" s="114">
        <v>5284</v>
      </c>
      <c r="L39" s="423">
        <v>3858</v>
      </c>
      <c r="M39" s="424">
        <v>3253</v>
      </c>
    </row>
    <row r="40" spans="1:13" ht="11.1" customHeight="1" x14ac:dyDescent="0.2">
      <c r="A40" s="425" t="s">
        <v>388</v>
      </c>
      <c r="B40" s="115">
        <v>55686</v>
      </c>
      <c r="C40" s="114">
        <v>30817</v>
      </c>
      <c r="D40" s="114">
        <v>24869</v>
      </c>
      <c r="E40" s="114">
        <v>41673</v>
      </c>
      <c r="F40" s="114">
        <v>14013</v>
      </c>
      <c r="G40" s="114">
        <v>7039</v>
      </c>
      <c r="H40" s="114">
        <v>18774</v>
      </c>
      <c r="I40" s="115">
        <v>13917</v>
      </c>
      <c r="J40" s="114">
        <v>8491</v>
      </c>
      <c r="K40" s="114">
        <v>5426</v>
      </c>
      <c r="L40" s="423">
        <v>5732</v>
      </c>
      <c r="M40" s="424">
        <v>4961</v>
      </c>
    </row>
    <row r="41" spans="1:13" s="110" customFormat="1" ht="11.1" customHeight="1" x14ac:dyDescent="0.2">
      <c r="A41" s="422" t="s">
        <v>389</v>
      </c>
      <c r="B41" s="115">
        <v>55117</v>
      </c>
      <c r="C41" s="114">
        <v>30336</v>
      </c>
      <c r="D41" s="114">
        <v>24781</v>
      </c>
      <c r="E41" s="114">
        <v>41018</v>
      </c>
      <c r="F41" s="114">
        <v>14099</v>
      </c>
      <c r="G41" s="114">
        <v>6752</v>
      </c>
      <c r="H41" s="114">
        <v>18817</v>
      </c>
      <c r="I41" s="115">
        <v>13796</v>
      </c>
      <c r="J41" s="114">
        <v>8413</v>
      </c>
      <c r="K41" s="114">
        <v>5383</v>
      </c>
      <c r="L41" s="423">
        <v>3276</v>
      </c>
      <c r="M41" s="424">
        <v>3874</v>
      </c>
    </row>
    <row r="42" spans="1:13" ht="15" customHeight="1" x14ac:dyDescent="0.2">
      <c r="A42" s="422" t="s">
        <v>397</v>
      </c>
      <c r="B42" s="115">
        <v>55245</v>
      </c>
      <c r="C42" s="114">
        <v>30512</v>
      </c>
      <c r="D42" s="114">
        <v>24733</v>
      </c>
      <c r="E42" s="114">
        <v>41078</v>
      </c>
      <c r="F42" s="114">
        <v>14167</v>
      </c>
      <c r="G42" s="114">
        <v>6574</v>
      </c>
      <c r="H42" s="114">
        <v>18908</v>
      </c>
      <c r="I42" s="115">
        <v>13614</v>
      </c>
      <c r="J42" s="114">
        <v>8336</v>
      </c>
      <c r="K42" s="114">
        <v>5278</v>
      </c>
      <c r="L42" s="423">
        <v>4107</v>
      </c>
      <c r="M42" s="424">
        <v>4003</v>
      </c>
    </row>
    <row r="43" spans="1:13" ht="11.1" customHeight="1" x14ac:dyDescent="0.2">
      <c r="A43" s="422" t="s">
        <v>387</v>
      </c>
      <c r="B43" s="115">
        <v>55603</v>
      </c>
      <c r="C43" s="114">
        <v>30777</v>
      </c>
      <c r="D43" s="114">
        <v>24826</v>
      </c>
      <c r="E43" s="114">
        <v>41276</v>
      </c>
      <c r="F43" s="114">
        <v>14327</v>
      </c>
      <c r="G43" s="114">
        <v>6477</v>
      </c>
      <c r="H43" s="114">
        <v>19209</v>
      </c>
      <c r="I43" s="115">
        <v>13857</v>
      </c>
      <c r="J43" s="114">
        <v>8403</v>
      </c>
      <c r="K43" s="114">
        <v>5454</v>
      </c>
      <c r="L43" s="423">
        <v>3575</v>
      </c>
      <c r="M43" s="424">
        <v>3297</v>
      </c>
    </row>
    <row r="44" spans="1:13" ht="11.1" customHeight="1" x14ac:dyDescent="0.2">
      <c r="A44" s="422" t="s">
        <v>388</v>
      </c>
      <c r="B44" s="115">
        <v>56552</v>
      </c>
      <c r="C44" s="114">
        <v>31386</v>
      </c>
      <c r="D44" s="114">
        <v>25166</v>
      </c>
      <c r="E44" s="114">
        <v>42095</v>
      </c>
      <c r="F44" s="114">
        <v>14457</v>
      </c>
      <c r="G44" s="114">
        <v>7039</v>
      </c>
      <c r="H44" s="114">
        <v>19450</v>
      </c>
      <c r="I44" s="115">
        <v>13801</v>
      </c>
      <c r="J44" s="114">
        <v>8236</v>
      </c>
      <c r="K44" s="114">
        <v>5565</v>
      </c>
      <c r="L44" s="423">
        <v>5618</v>
      </c>
      <c r="M44" s="424">
        <v>4928</v>
      </c>
    </row>
    <row r="45" spans="1:13" s="110" customFormat="1" ht="11.1" customHeight="1" x14ac:dyDescent="0.2">
      <c r="A45" s="422" t="s">
        <v>389</v>
      </c>
      <c r="B45" s="115">
        <v>56125</v>
      </c>
      <c r="C45" s="114">
        <v>30980</v>
      </c>
      <c r="D45" s="114">
        <v>25145</v>
      </c>
      <c r="E45" s="114">
        <v>41592</v>
      </c>
      <c r="F45" s="114">
        <v>14533</v>
      </c>
      <c r="G45" s="114">
        <v>6818</v>
      </c>
      <c r="H45" s="114">
        <v>19499</v>
      </c>
      <c r="I45" s="115">
        <v>13857</v>
      </c>
      <c r="J45" s="114">
        <v>8274</v>
      </c>
      <c r="K45" s="114">
        <v>5583</v>
      </c>
      <c r="L45" s="423">
        <v>3156</v>
      </c>
      <c r="M45" s="424">
        <v>3659</v>
      </c>
    </row>
    <row r="46" spans="1:13" ht="15" customHeight="1" x14ac:dyDescent="0.2">
      <c r="A46" s="422" t="s">
        <v>398</v>
      </c>
      <c r="B46" s="115">
        <v>56495</v>
      </c>
      <c r="C46" s="114">
        <v>31267</v>
      </c>
      <c r="D46" s="114">
        <v>25228</v>
      </c>
      <c r="E46" s="114">
        <v>41892</v>
      </c>
      <c r="F46" s="114">
        <v>14603</v>
      </c>
      <c r="G46" s="114">
        <v>6740</v>
      </c>
      <c r="H46" s="114">
        <v>19648</v>
      </c>
      <c r="I46" s="115">
        <v>13752</v>
      </c>
      <c r="J46" s="114">
        <v>8226</v>
      </c>
      <c r="K46" s="114">
        <v>5526</v>
      </c>
      <c r="L46" s="423">
        <v>4349</v>
      </c>
      <c r="M46" s="424">
        <v>4101</v>
      </c>
    </row>
    <row r="47" spans="1:13" ht="11.1" customHeight="1" x14ac:dyDescent="0.2">
      <c r="A47" s="422" t="s">
        <v>387</v>
      </c>
      <c r="B47" s="115">
        <v>56792</v>
      </c>
      <c r="C47" s="114">
        <v>31468</v>
      </c>
      <c r="D47" s="114">
        <v>25324</v>
      </c>
      <c r="E47" s="114">
        <v>42074</v>
      </c>
      <c r="F47" s="114">
        <v>14718</v>
      </c>
      <c r="G47" s="114">
        <v>6657</v>
      </c>
      <c r="H47" s="114">
        <v>19810</v>
      </c>
      <c r="I47" s="115">
        <v>14015</v>
      </c>
      <c r="J47" s="114">
        <v>8319</v>
      </c>
      <c r="K47" s="114">
        <v>5696</v>
      </c>
      <c r="L47" s="423">
        <v>3491</v>
      </c>
      <c r="M47" s="424">
        <v>3220</v>
      </c>
    </row>
    <row r="48" spans="1:13" ht="11.1" customHeight="1" x14ac:dyDescent="0.2">
      <c r="A48" s="422" t="s">
        <v>388</v>
      </c>
      <c r="B48" s="115">
        <v>57356</v>
      </c>
      <c r="C48" s="114">
        <v>31724</v>
      </c>
      <c r="D48" s="114">
        <v>25632</v>
      </c>
      <c r="E48" s="114">
        <v>42450</v>
      </c>
      <c r="F48" s="114">
        <v>14906</v>
      </c>
      <c r="G48" s="114">
        <v>7159</v>
      </c>
      <c r="H48" s="114">
        <v>19953</v>
      </c>
      <c r="I48" s="115">
        <v>13888</v>
      </c>
      <c r="J48" s="114">
        <v>8084</v>
      </c>
      <c r="K48" s="114">
        <v>5804</v>
      </c>
      <c r="L48" s="423">
        <v>5157</v>
      </c>
      <c r="M48" s="424">
        <v>4631</v>
      </c>
    </row>
    <row r="49" spans="1:17" s="110" customFormat="1" ht="11.1" customHeight="1" x14ac:dyDescent="0.2">
      <c r="A49" s="422" t="s">
        <v>389</v>
      </c>
      <c r="B49" s="115">
        <v>56493</v>
      </c>
      <c r="C49" s="114">
        <v>31041</v>
      </c>
      <c r="D49" s="114">
        <v>25452</v>
      </c>
      <c r="E49" s="114">
        <v>41522</v>
      </c>
      <c r="F49" s="114">
        <v>14971</v>
      </c>
      <c r="G49" s="114">
        <v>6896</v>
      </c>
      <c r="H49" s="114">
        <v>19875</v>
      </c>
      <c r="I49" s="115">
        <v>13734</v>
      </c>
      <c r="J49" s="114">
        <v>8046</v>
      </c>
      <c r="K49" s="114">
        <v>5688</v>
      </c>
      <c r="L49" s="423">
        <v>3083</v>
      </c>
      <c r="M49" s="424">
        <v>3900</v>
      </c>
    </row>
    <row r="50" spans="1:17" ht="15" customHeight="1" x14ac:dyDescent="0.2">
      <c r="A50" s="422" t="s">
        <v>399</v>
      </c>
      <c r="B50" s="143">
        <v>56322</v>
      </c>
      <c r="C50" s="144">
        <v>31051</v>
      </c>
      <c r="D50" s="144">
        <v>25271</v>
      </c>
      <c r="E50" s="144">
        <v>41422</v>
      </c>
      <c r="F50" s="144">
        <v>14900</v>
      </c>
      <c r="G50" s="144">
        <v>6695</v>
      </c>
      <c r="H50" s="144">
        <v>19920</v>
      </c>
      <c r="I50" s="143">
        <v>13367</v>
      </c>
      <c r="J50" s="144">
        <v>7863</v>
      </c>
      <c r="K50" s="144">
        <v>5504</v>
      </c>
      <c r="L50" s="426">
        <v>3706</v>
      </c>
      <c r="M50" s="427">
        <v>3903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-0.30622178953889723</v>
      </c>
      <c r="C6" s="480">
        <f>'Tabelle 3.3'!J11</f>
        <v>-2.7995927865037813</v>
      </c>
      <c r="D6" s="481">
        <f t="shared" ref="D6:E9" si="0">IF(OR(AND(B6&gt;=-50,B6&lt;=50),ISNUMBER(B6)=FALSE),B6,"")</f>
        <v>-0.30622178953889723</v>
      </c>
      <c r="E6" s="481">
        <f t="shared" si="0"/>
        <v>-2.7995927865037813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-0.30622178953889723</v>
      </c>
      <c r="C14" s="480">
        <f>'Tabelle 3.3'!J11</f>
        <v>-2.7995927865037813</v>
      </c>
      <c r="D14" s="481">
        <f>IF(OR(AND(B14&gt;=-50,B14&lt;=50),ISNUMBER(B14)=FALSE),B14,"")</f>
        <v>-0.30622178953889723</v>
      </c>
      <c r="E14" s="481">
        <f>IF(OR(AND(C14&gt;=-50,C14&lt;=50),ISNUMBER(C14)=FALSE),C14,"")</f>
        <v>-2.7995927865037813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5.4298642533936654</v>
      </c>
      <c r="C15" s="480">
        <f>'Tabelle 3.3'!J12</f>
        <v>6.3414634146341466</v>
      </c>
      <c r="D15" s="481">
        <f t="shared" ref="D15:E45" si="3">IF(OR(AND(B15&gt;=-50,B15&lt;=50),ISNUMBER(B15)=FALSE),B15,"")</f>
        <v>5.4298642533936654</v>
      </c>
      <c r="E15" s="481">
        <f t="shared" si="3"/>
        <v>6.3414634146341466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-0.51107325383304936</v>
      </c>
      <c r="C16" s="480">
        <f>'Tabelle 3.3'!J13</f>
        <v>10.256410256410257</v>
      </c>
      <c r="D16" s="481">
        <f t="shared" si="3"/>
        <v>-0.51107325383304936</v>
      </c>
      <c r="E16" s="481">
        <f t="shared" si="3"/>
        <v>10.256410256410257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-1.6705923405740208</v>
      </c>
      <c r="C17" s="480">
        <f>'Tabelle 3.3'!J14</f>
        <v>-10.044532409698169</v>
      </c>
      <c r="D17" s="481">
        <f t="shared" si="3"/>
        <v>-1.6705923405740208</v>
      </c>
      <c r="E17" s="481">
        <f t="shared" si="3"/>
        <v>-10.044532409698169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-5.2878304894055876</v>
      </c>
      <c r="C18" s="480">
        <f>'Tabelle 3.3'!J15</f>
        <v>-10.491071428571429</v>
      </c>
      <c r="D18" s="481">
        <f t="shared" si="3"/>
        <v>-5.2878304894055876</v>
      </c>
      <c r="E18" s="481">
        <f t="shared" si="3"/>
        <v>-10.491071428571429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-0.19599303135888502</v>
      </c>
      <c r="C19" s="480">
        <f>'Tabelle 3.3'!J16</f>
        <v>-11.398354876615747</v>
      </c>
      <c r="D19" s="481">
        <f t="shared" si="3"/>
        <v>-0.19599303135888502</v>
      </c>
      <c r="E19" s="481">
        <f t="shared" si="3"/>
        <v>-11.398354876615747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-1.9386953104532356</v>
      </c>
      <c r="C20" s="480">
        <f>'Tabelle 3.3'!J17</f>
        <v>-4.3795620437956204</v>
      </c>
      <c r="D20" s="481">
        <f t="shared" si="3"/>
        <v>-1.9386953104532356</v>
      </c>
      <c r="E20" s="481">
        <f t="shared" si="3"/>
        <v>-4.3795620437956204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2.633790977864948</v>
      </c>
      <c r="C21" s="480">
        <f>'Tabelle 3.3'!J18</f>
        <v>7.3476702508960576</v>
      </c>
      <c r="D21" s="481">
        <f t="shared" si="3"/>
        <v>2.633790977864948</v>
      </c>
      <c r="E21" s="481">
        <f t="shared" si="3"/>
        <v>7.3476702508960576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0.66233441639590107</v>
      </c>
      <c r="C22" s="480">
        <f>'Tabelle 3.3'!J19</f>
        <v>-1.098901098901099</v>
      </c>
      <c r="D22" s="481">
        <f t="shared" si="3"/>
        <v>0.66233441639590107</v>
      </c>
      <c r="E22" s="481">
        <f t="shared" si="3"/>
        <v>-1.098901098901099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2.9053420805998127</v>
      </c>
      <c r="C23" s="480">
        <f>'Tabelle 3.3'!J20</f>
        <v>-0.42857142857142855</v>
      </c>
      <c r="D23" s="481">
        <f t="shared" si="3"/>
        <v>2.9053420805998127</v>
      </c>
      <c r="E23" s="481">
        <f t="shared" si="3"/>
        <v>-0.42857142857142855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-0.3436426116838488</v>
      </c>
      <c r="C24" s="480">
        <f>'Tabelle 3.3'!J21</f>
        <v>-6.3120567375886525</v>
      </c>
      <c r="D24" s="481">
        <f t="shared" si="3"/>
        <v>-0.3436426116838488</v>
      </c>
      <c r="E24" s="481">
        <f t="shared" si="3"/>
        <v>-6.3120567375886525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4.5553145336225596</v>
      </c>
      <c r="C25" s="480">
        <f>'Tabelle 3.3'!J22</f>
        <v>10.144927536231885</v>
      </c>
      <c r="D25" s="481">
        <f t="shared" si="3"/>
        <v>4.5553145336225596</v>
      </c>
      <c r="E25" s="481">
        <f t="shared" si="3"/>
        <v>10.144927536231885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-5.2718286655683686</v>
      </c>
      <c r="C26" s="480">
        <f>'Tabelle 3.3'!J23</f>
        <v>0</v>
      </c>
      <c r="D26" s="481">
        <f t="shared" si="3"/>
        <v>-5.2718286655683686</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0.29368575624082233</v>
      </c>
      <c r="C27" s="480">
        <f>'Tabelle 3.3'!J24</f>
        <v>-1.8475750577367205</v>
      </c>
      <c r="D27" s="481">
        <f t="shared" si="3"/>
        <v>0.29368575624082233</v>
      </c>
      <c r="E27" s="481">
        <f t="shared" si="3"/>
        <v>-1.8475750577367205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1.7127799736495388</v>
      </c>
      <c r="C28" s="480">
        <f>'Tabelle 3.3'!J25</f>
        <v>-2.6536312849162011</v>
      </c>
      <c r="D28" s="481">
        <f t="shared" si="3"/>
        <v>1.7127799736495388</v>
      </c>
      <c r="E28" s="481">
        <f t="shared" si="3"/>
        <v>-2.6536312849162011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-13.244444444444444</v>
      </c>
      <c r="C29" s="480">
        <f>'Tabelle 3.3'!J26</f>
        <v>-6.666666666666667</v>
      </c>
      <c r="D29" s="481">
        <f t="shared" si="3"/>
        <v>-13.244444444444444</v>
      </c>
      <c r="E29" s="481">
        <f t="shared" si="3"/>
        <v>-6.666666666666667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0.87077673284569834</v>
      </c>
      <c r="C30" s="480">
        <f>'Tabelle 3.3'!J27</f>
        <v>0.90206185567010311</v>
      </c>
      <c r="D30" s="481">
        <f t="shared" si="3"/>
        <v>0.87077673284569834</v>
      </c>
      <c r="E30" s="481">
        <f t="shared" si="3"/>
        <v>0.90206185567010311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6.875477463712758</v>
      </c>
      <c r="C31" s="480">
        <f>'Tabelle 3.3'!J28</f>
        <v>1.7985611510791366</v>
      </c>
      <c r="D31" s="481">
        <f t="shared" si="3"/>
        <v>6.875477463712758</v>
      </c>
      <c r="E31" s="481">
        <f t="shared" si="3"/>
        <v>1.7985611510791366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0.20811654526534859</v>
      </c>
      <c r="C32" s="480">
        <f>'Tabelle 3.3'!J29</f>
        <v>-2.2016222479721899</v>
      </c>
      <c r="D32" s="481">
        <f t="shared" si="3"/>
        <v>0.20811654526534859</v>
      </c>
      <c r="E32" s="481">
        <f t="shared" si="3"/>
        <v>-2.2016222479721899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2.5674786043449638</v>
      </c>
      <c r="C33" s="480">
        <f>'Tabelle 3.3'!J30</f>
        <v>0.71599045346062051</v>
      </c>
      <c r="D33" s="481">
        <f t="shared" si="3"/>
        <v>2.5674786043449638</v>
      </c>
      <c r="E33" s="481">
        <f t="shared" si="3"/>
        <v>0.71599045346062051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-0.6097560975609756</v>
      </c>
      <c r="C34" s="480">
        <f>'Tabelle 3.3'!J31</f>
        <v>-5.5417185554171855</v>
      </c>
      <c r="D34" s="481">
        <f t="shared" si="3"/>
        <v>-0.6097560975609756</v>
      </c>
      <c r="E34" s="481">
        <f t="shared" si="3"/>
        <v>-5.5417185554171855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5.4298642533936654</v>
      </c>
      <c r="C37" s="480">
        <f>'Tabelle 3.3'!J34</f>
        <v>6.3414634146341466</v>
      </c>
      <c r="D37" s="481">
        <f t="shared" si="3"/>
        <v>5.4298642533936654</v>
      </c>
      <c r="E37" s="481">
        <f t="shared" si="3"/>
        <v>6.3414634146341466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-1.0782069271102577</v>
      </c>
      <c r="C38" s="480">
        <f>'Tabelle 3.3'!J35</f>
        <v>-5.7960105382009788</v>
      </c>
      <c r="D38" s="481">
        <f t="shared" si="3"/>
        <v>-1.0782069271102577</v>
      </c>
      <c r="E38" s="481">
        <f t="shared" si="3"/>
        <v>-5.7960105382009788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0.34967432293452178</v>
      </c>
      <c r="C39" s="480">
        <f>'Tabelle 3.3'!J36</f>
        <v>-2.2497704315886136</v>
      </c>
      <c r="D39" s="481">
        <f t="shared" si="3"/>
        <v>0.34967432293452178</v>
      </c>
      <c r="E39" s="481">
        <f t="shared" si="3"/>
        <v>-2.2497704315886136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0.34967432293452178</v>
      </c>
      <c r="C45" s="480">
        <f>'Tabelle 3.3'!J36</f>
        <v>-2.2497704315886136</v>
      </c>
      <c r="D45" s="481">
        <f t="shared" si="3"/>
        <v>0.34967432293452178</v>
      </c>
      <c r="E45" s="481">
        <f t="shared" si="3"/>
        <v>-2.2497704315886136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51008</v>
      </c>
      <c r="C51" s="487">
        <v>9028</v>
      </c>
      <c r="D51" s="487">
        <v>4718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51387</v>
      </c>
      <c r="C52" s="487">
        <v>9132</v>
      </c>
      <c r="D52" s="487">
        <v>4838</v>
      </c>
      <c r="E52" s="488">
        <f t="shared" ref="E52:G70" si="11">IF($A$51=37802,IF(COUNTBLANK(B$51:B$70)&gt;0,#N/A,B52/B$51*100),IF(COUNTBLANK(B$51:B$75)&gt;0,#N/A,B52/B$51*100))</f>
        <v>100.74302070263488</v>
      </c>
      <c r="F52" s="488">
        <f t="shared" si="11"/>
        <v>101.15197164377491</v>
      </c>
      <c r="G52" s="488">
        <f t="shared" si="11"/>
        <v>102.54345061466724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52132</v>
      </c>
      <c r="C53" s="487">
        <v>9071</v>
      </c>
      <c r="D53" s="487">
        <v>4976</v>
      </c>
      <c r="E53" s="488">
        <f t="shared" si="11"/>
        <v>102.20357590966123</v>
      </c>
      <c r="F53" s="488">
        <f t="shared" si="11"/>
        <v>100.47629596809924</v>
      </c>
      <c r="G53" s="488">
        <f t="shared" si="11"/>
        <v>105.46841882153456</v>
      </c>
      <c r="H53" s="489">
        <f>IF(ISERROR(L53)=TRUE,IF(MONTH(A53)=MONTH(MAX(A$51:A$75)),A53,""),"")</f>
        <v>41883</v>
      </c>
      <c r="I53" s="488">
        <f t="shared" si="12"/>
        <v>102.20357590966123</v>
      </c>
      <c r="J53" s="488">
        <f t="shared" si="10"/>
        <v>100.47629596809924</v>
      </c>
      <c r="K53" s="488">
        <f t="shared" si="10"/>
        <v>105.46841882153456</v>
      </c>
      <c r="L53" s="488" t="e">
        <f t="shared" si="13"/>
        <v>#N/A</v>
      </c>
    </row>
    <row r="54" spans="1:14" ht="15" customHeight="1" x14ac:dyDescent="0.2">
      <c r="A54" s="490" t="s">
        <v>462</v>
      </c>
      <c r="B54" s="487">
        <v>51319</v>
      </c>
      <c r="C54" s="487">
        <v>9079</v>
      </c>
      <c r="D54" s="487">
        <v>4930</v>
      </c>
      <c r="E54" s="488">
        <f t="shared" si="11"/>
        <v>100.60970828105395</v>
      </c>
      <c r="F54" s="488">
        <f t="shared" si="11"/>
        <v>100.56490917146654</v>
      </c>
      <c r="G54" s="488">
        <f t="shared" si="11"/>
        <v>104.49342941924544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51742</v>
      </c>
      <c r="C55" s="487">
        <v>8749</v>
      </c>
      <c r="D55" s="487">
        <v>4808</v>
      </c>
      <c r="E55" s="488">
        <f t="shared" si="11"/>
        <v>101.43898996235885</v>
      </c>
      <c r="F55" s="488">
        <f t="shared" si="11"/>
        <v>96.909614532565342</v>
      </c>
      <c r="G55" s="488">
        <f t="shared" si="11"/>
        <v>101.90758796100043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52015</v>
      </c>
      <c r="C56" s="487">
        <v>8822</v>
      </c>
      <c r="D56" s="487">
        <v>4972</v>
      </c>
      <c r="E56" s="488">
        <f t="shared" si="11"/>
        <v>101.97420012547052</v>
      </c>
      <c r="F56" s="488">
        <f t="shared" si="11"/>
        <v>97.71821001329198</v>
      </c>
      <c r="G56" s="488">
        <f t="shared" si="11"/>
        <v>105.38363713437897</v>
      </c>
      <c r="H56" s="489" t="str">
        <f t="shared" si="14"/>
        <v/>
      </c>
      <c r="I56" s="488" t="str">
        <f t="shared" si="12"/>
        <v/>
      </c>
      <c r="J56" s="488" t="str">
        <f t="shared" si="10"/>
        <v/>
      </c>
      <c r="K56" s="488" t="str">
        <f t="shared" si="10"/>
        <v/>
      </c>
      <c r="L56" s="488" t="e">
        <f t="shared" si="13"/>
        <v>#N/A</v>
      </c>
    </row>
    <row r="57" spans="1:14" ht="15" customHeight="1" x14ac:dyDescent="0.2">
      <c r="A57" s="490">
        <v>42248</v>
      </c>
      <c r="B57" s="487">
        <v>52805</v>
      </c>
      <c r="C57" s="487">
        <v>8637</v>
      </c>
      <c r="D57" s="487">
        <v>5118</v>
      </c>
      <c r="E57" s="488">
        <f t="shared" si="11"/>
        <v>103.52297678795483</v>
      </c>
      <c r="F57" s="488">
        <f t="shared" si="11"/>
        <v>95.669029685423126</v>
      </c>
      <c r="G57" s="488">
        <f t="shared" si="11"/>
        <v>108.47816871555744</v>
      </c>
      <c r="H57" s="489">
        <f t="shared" si="14"/>
        <v>42248</v>
      </c>
      <c r="I57" s="488">
        <f t="shared" si="12"/>
        <v>103.52297678795483</v>
      </c>
      <c r="J57" s="488">
        <f t="shared" si="10"/>
        <v>95.669029685423126</v>
      </c>
      <c r="K57" s="488">
        <f t="shared" si="10"/>
        <v>108.47816871555744</v>
      </c>
      <c r="L57" s="488" t="e">
        <f t="shared" si="13"/>
        <v>#N/A</v>
      </c>
    </row>
    <row r="58" spans="1:14" ht="15" customHeight="1" x14ac:dyDescent="0.2">
      <c r="A58" s="490" t="s">
        <v>465</v>
      </c>
      <c r="B58" s="487">
        <v>52152</v>
      </c>
      <c r="C58" s="487">
        <v>8619</v>
      </c>
      <c r="D58" s="487">
        <v>5067</v>
      </c>
      <c r="E58" s="488">
        <f t="shared" si="11"/>
        <v>102.24278544542034</v>
      </c>
      <c r="F58" s="488">
        <f t="shared" si="11"/>
        <v>95.4696499778467</v>
      </c>
      <c r="G58" s="488">
        <f t="shared" si="11"/>
        <v>107.39720220432388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52902</v>
      </c>
      <c r="C59" s="487">
        <v>8603</v>
      </c>
      <c r="D59" s="487">
        <v>5025</v>
      </c>
      <c r="E59" s="488">
        <f t="shared" si="11"/>
        <v>103.71314303638646</v>
      </c>
      <c r="F59" s="488">
        <f t="shared" si="11"/>
        <v>95.292423571112096</v>
      </c>
      <c r="G59" s="488">
        <f t="shared" si="11"/>
        <v>106.50699448919035</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53169</v>
      </c>
      <c r="C60" s="487">
        <v>8818</v>
      </c>
      <c r="D60" s="487">
        <v>5171</v>
      </c>
      <c r="E60" s="488">
        <f t="shared" si="11"/>
        <v>104.2365903387704</v>
      </c>
      <c r="F60" s="488">
        <f t="shared" si="11"/>
        <v>97.673903411608336</v>
      </c>
      <c r="G60" s="488">
        <f t="shared" si="11"/>
        <v>109.60152607036879</v>
      </c>
      <c r="H60" s="489" t="str">
        <f t="shared" si="14"/>
        <v/>
      </c>
      <c r="I60" s="488" t="str">
        <f t="shared" si="12"/>
        <v/>
      </c>
      <c r="J60" s="488" t="str">
        <f t="shared" si="10"/>
        <v/>
      </c>
      <c r="K60" s="488" t="str">
        <f t="shared" si="10"/>
        <v/>
      </c>
      <c r="L60" s="488" t="e">
        <f t="shared" si="13"/>
        <v>#N/A</v>
      </c>
    </row>
    <row r="61" spans="1:14" ht="15" customHeight="1" x14ac:dyDescent="0.2">
      <c r="A61" s="490">
        <v>42614</v>
      </c>
      <c r="B61" s="487">
        <v>54119</v>
      </c>
      <c r="C61" s="487">
        <v>8681</v>
      </c>
      <c r="D61" s="487">
        <v>5257</v>
      </c>
      <c r="E61" s="488">
        <f t="shared" si="11"/>
        <v>106.09904328732749</v>
      </c>
      <c r="F61" s="488">
        <f t="shared" si="11"/>
        <v>96.156402303943295</v>
      </c>
      <c r="G61" s="488">
        <f t="shared" si="11"/>
        <v>111.42433234421365</v>
      </c>
      <c r="H61" s="489">
        <f t="shared" si="14"/>
        <v>42614</v>
      </c>
      <c r="I61" s="488">
        <f t="shared" si="12"/>
        <v>106.09904328732749</v>
      </c>
      <c r="J61" s="488">
        <f t="shared" si="10"/>
        <v>96.156402303943295</v>
      </c>
      <c r="K61" s="488">
        <f t="shared" si="10"/>
        <v>111.42433234421365</v>
      </c>
      <c r="L61" s="488" t="e">
        <f t="shared" si="13"/>
        <v>#N/A</v>
      </c>
    </row>
    <row r="62" spans="1:14" ht="15" customHeight="1" x14ac:dyDescent="0.2">
      <c r="A62" s="490" t="s">
        <v>468</v>
      </c>
      <c r="B62" s="487">
        <v>53765</v>
      </c>
      <c r="C62" s="487">
        <v>8659</v>
      </c>
      <c r="D62" s="487">
        <v>5175</v>
      </c>
      <c r="E62" s="488">
        <f t="shared" si="11"/>
        <v>105.40503450439147</v>
      </c>
      <c r="F62" s="488">
        <f t="shared" si="11"/>
        <v>95.912715994683211</v>
      </c>
      <c r="G62" s="488">
        <f t="shared" si="11"/>
        <v>109.68630775752438</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54204</v>
      </c>
      <c r="C63" s="487">
        <v>8547</v>
      </c>
      <c r="D63" s="487">
        <v>5152</v>
      </c>
      <c r="E63" s="488">
        <f t="shared" si="11"/>
        <v>106.26568381430363</v>
      </c>
      <c r="F63" s="488">
        <f t="shared" si="11"/>
        <v>94.672131147540981</v>
      </c>
      <c r="G63" s="488">
        <f t="shared" si="11"/>
        <v>109.19881305637982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54799</v>
      </c>
      <c r="C64" s="487">
        <v>8671</v>
      </c>
      <c r="D64" s="487">
        <v>5284</v>
      </c>
      <c r="E64" s="488">
        <f t="shared" si="11"/>
        <v>107.43216750313675</v>
      </c>
      <c r="F64" s="488">
        <f t="shared" si="11"/>
        <v>96.045635799734157</v>
      </c>
      <c r="G64" s="488">
        <f t="shared" si="11"/>
        <v>111.99660873251378</v>
      </c>
      <c r="H64" s="489" t="str">
        <f t="shared" si="14"/>
        <v/>
      </c>
      <c r="I64" s="488" t="str">
        <f t="shared" si="12"/>
        <v/>
      </c>
      <c r="J64" s="488" t="str">
        <f t="shared" si="10"/>
        <v/>
      </c>
      <c r="K64" s="488" t="str">
        <f t="shared" si="10"/>
        <v/>
      </c>
      <c r="L64" s="488" t="e">
        <f t="shared" si="13"/>
        <v>#N/A</v>
      </c>
    </row>
    <row r="65" spans="1:12" ht="15" customHeight="1" x14ac:dyDescent="0.2">
      <c r="A65" s="490">
        <v>42979</v>
      </c>
      <c r="B65" s="487">
        <v>55686</v>
      </c>
      <c r="C65" s="487">
        <v>8491</v>
      </c>
      <c r="D65" s="487">
        <v>5426</v>
      </c>
      <c r="E65" s="488">
        <f t="shared" si="11"/>
        <v>109.17111041405269</v>
      </c>
      <c r="F65" s="488">
        <f t="shared" si="11"/>
        <v>94.051838723969865</v>
      </c>
      <c r="G65" s="488">
        <f t="shared" si="11"/>
        <v>115.00635862653668</v>
      </c>
      <c r="H65" s="489">
        <f t="shared" si="14"/>
        <v>42979</v>
      </c>
      <c r="I65" s="488">
        <f t="shared" si="12"/>
        <v>109.17111041405269</v>
      </c>
      <c r="J65" s="488">
        <f t="shared" si="10"/>
        <v>94.051838723969865</v>
      </c>
      <c r="K65" s="488">
        <f t="shared" si="10"/>
        <v>115.00635862653668</v>
      </c>
      <c r="L65" s="488" t="e">
        <f t="shared" si="13"/>
        <v>#N/A</v>
      </c>
    </row>
    <row r="66" spans="1:12" ht="15" customHeight="1" x14ac:dyDescent="0.2">
      <c r="A66" s="490" t="s">
        <v>471</v>
      </c>
      <c r="B66" s="487">
        <v>55117</v>
      </c>
      <c r="C66" s="487">
        <v>8413</v>
      </c>
      <c r="D66" s="487">
        <v>5383</v>
      </c>
      <c r="E66" s="488">
        <f t="shared" si="11"/>
        <v>108.05559912170639</v>
      </c>
      <c r="F66" s="488">
        <f t="shared" si="11"/>
        <v>93.18785999113868</v>
      </c>
      <c r="G66" s="488">
        <f t="shared" si="11"/>
        <v>114.09495548961424</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55245</v>
      </c>
      <c r="C67" s="487">
        <v>8336</v>
      </c>
      <c r="D67" s="487">
        <v>5278</v>
      </c>
      <c r="E67" s="488">
        <f t="shared" si="11"/>
        <v>108.30654015056463</v>
      </c>
      <c r="F67" s="488">
        <f t="shared" si="11"/>
        <v>92.334957908728398</v>
      </c>
      <c r="G67" s="488">
        <f t="shared" si="11"/>
        <v>111.86943620178043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55603</v>
      </c>
      <c r="C68" s="487">
        <v>8403</v>
      </c>
      <c r="D68" s="487">
        <v>5454</v>
      </c>
      <c r="E68" s="488">
        <f t="shared" si="11"/>
        <v>109.00839084065244</v>
      </c>
      <c r="F68" s="488">
        <f t="shared" si="11"/>
        <v>93.077093486929556</v>
      </c>
      <c r="G68" s="488">
        <f t="shared" si="11"/>
        <v>115.59983043662569</v>
      </c>
      <c r="H68" s="489" t="str">
        <f t="shared" si="14"/>
        <v/>
      </c>
      <c r="I68" s="488" t="str">
        <f t="shared" si="12"/>
        <v/>
      </c>
      <c r="J68" s="488" t="str">
        <f t="shared" si="12"/>
        <v/>
      </c>
      <c r="K68" s="488" t="str">
        <f t="shared" si="12"/>
        <v/>
      </c>
      <c r="L68" s="488" t="e">
        <f t="shared" si="13"/>
        <v>#N/A</v>
      </c>
    </row>
    <row r="69" spans="1:12" ht="15" customHeight="1" x14ac:dyDescent="0.2">
      <c r="A69" s="490">
        <v>43344</v>
      </c>
      <c r="B69" s="487">
        <v>56552</v>
      </c>
      <c r="C69" s="487">
        <v>8236</v>
      </c>
      <c r="D69" s="487">
        <v>5565</v>
      </c>
      <c r="E69" s="488">
        <f t="shared" si="11"/>
        <v>110.86888331242157</v>
      </c>
      <c r="F69" s="488">
        <f t="shared" si="11"/>
        <v>91.227292866637129</v>
      </c>
      <c r="G69" s="488">
        <f t="shared" si="11"/>
        <v>117.95252225519289</v>
      </c>
      <c r="H69" s="489">
        <f t="shared" si="14"/>
        <v>43344</v>
      </c>
      <c r="I69" s="488">
        <f t="shared" si="12"/>
        <v>110.86888331242157</v>
      </c>
      <c r="J69" s="488">
        <f t="shared" si="12"/>
        <v>91.227292866637129</v>
      </c>
      <c r="K69" s="488">
        <f t="shared" si="12"/>
        <v>117.95252225519289</v>
      </c>
      <c r="L69" s="488" t="e">
        <f t="shared" si="13"/>
        <v>#N/A</v>
      </c>
    </row>
    <row r="70" spans="1:12" ht="15" customHeight="1" x14ac:dyDescent="0.2">
      <c r="A70" s="490" t="s">
        <v>474</v>
      </c>
      <c r="B70" s="487">
        <v>56125</v>
      </c>
      <c r="C70" s="487">
        <v>8274</v>
      </c>
      <c r="D70" s="487">
        <v>5583</v>
      </c>
      <c r="E70" s="488">
        <f t="shared" si="11"/>
        <v>110.03175972396487</v>
      </c>
      <c r="F70" s="488">
        <f t="shared" si="11"/>
        <v>91.648205582631817</v>
      </c>
      <c r="G70" s="488">
        <f t="shared" si="11"/>
        <v>118.33403984739297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56495</v>
      </c>
      <c r="C71" s="487">
        <v>8226</v>
      </c>
      <c r="D71" s="487">
        <v>5526</v>
      </c>
      <c r="E71" s="491">
        <f t="shared" ref="E71:G75" si="15">IF($A$51=37802,IF(COUNTBLANK(B$51:B$70)&gt;0,#N/A,IF(ISBLANK(B71)=FALSE,B71/B$51*100,#N/A)),IF(COUNTBLANK(B$51:B$75)&gt;0,#N/A,B71/B$51*100))</f>
        <v>110.75713613550815</v>
      </c>
      <c r="F71" s="491">
        <f t="shared" si="15"/>
        <v>91.11652636242799</v>
      </c>
      <c r="G71" s="491">
        <f t="shared" si="15"/>
        <v>117.12590080542601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56792</v>
      </c>
      <c r="C72" s="487">
        <v>8319</v>
      </c>
      <c r="D72" s="487">
        <v>5696</v>
      </c>
      <c r="E72" s="491">
        <f t="shared" si="15"/>
        <v>111.33939774153075</v>
      </c>
      <c r="F72" s="491">
        <f t="shared" si="15"/>
        <v>92.14665485157289</v>
      </c>
      <c r="G72" s="491">
        <f t="shared" si="15"/>
        <v>120.72912250953793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57356</v>
      </c>
      <c r="C73" s="487">
        <v>8084</v>
      </c>
      <c r="D73" s="487">
        <v>5804</v>
      </c>
      <c r="E73" s="491">
        <f t="shared" si="15"/>
        <v>112.44510664993726</v>
      </c>
      <c r="F73" s="491">
        <f t="shared" si="15"/>
        <v>89.543642002658402</v>
      </c>
      <c r="G73" s="491">
        <f t="shared" si="15"/>
        <v>123.01822806273846</v>
      </c>
      <c r="H73" s="492">
        <f>IF(A$51=37802,IF(ISERROR(L73)=TRUE,IF(ISBLANK(A73)=FALSE,IF(MONTH(A73)=MONTH(MAX(A$51:A$75)),A73,""),""),""),IF(ISERROR(L73)=TRUE,IF(MONTH(A73)=MONTH(MAX(A$51:A$75)),A73,""),""))</f>
        <v>43709</v>
      </c>
      <c r="I73" s="488">
        <f t="shared" si="12"/>
        <v>112.44510664993726</v>
      </c>
      <c r="J73" s="488">
        <f t="shared" si="12"/>
        <v>89.543642002658402</v>
      </c>
      <c r="K73" s="488">
        <f t="shared" si="12"/>
        <v>123.01822806273846</v>
      </c>
      <c r="L73" s="488" t="e">
        <f t="shared" si="13"/>
        <v>#N/A</v>
      </c>
    </row>
    <row r="74" spans="1:12" ht="15" customHeight="1" x14ac:dyDescent="0.2">
      <c r="A74" s="490" t="s">
        <v>477</v>
      </c>
      <c r="B74" s="487">
        <v>56493</v>
      </c>
      <c r="C74" s="487">
        <v>8046</v>
      </c>
      <c r="D74" s="487">
        <v>5688</v>
      </c>
      <c r="E74" s="491">
        <f t="shared" si="15"/>
        <v>110.75321518193223</v>
      </c>
      <c r="F74" s="491">
        <f t="shared" si="15"/>
        <v>89.122729286663713</v>
      </c>
      <c r="G74" s="491">
        <f t="shared" si="15"/>
        <v>120.55955913522681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56322</v>
      </c>
      <c r="C75" s="493">
        <v>7863</v>
      </c>
      <c r="D75" s="493">
        <v>5504</v>
      </c>
      <c r="E75" s="491">
        <f t="shared" si="15"/>
        <v>110.41797365119197</v>
      </c>
      <c r="F75" s="491">
        <f t="shared" si="15"/>
        <v>87.095702259636681</v>
      </c>
      <c r="G75" s="491">
        <f t="shared" si="15"/>
        <v>116.65960152607038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112.44510664993726</v>
      </c>
      <c r="J77" s="488">
        <f>IF(J75&lt;&gt;"",J75,IF(J74&lt;&gt;"",J74,IF(J73&lt;&gt;"",J73,IF(J72&lt;&gt;"",J72,IF(J71&lt;&gt;"",J71,IF(J70&lt;&gt;"",J70,""))))))</f>
        <v>89.543642002658402</v>
      </c>
      <c r="K77" s="488">
        <f>IF(K75&lt;&gt;"",K75,IF(K74&lt;&gt;"",K74,IF(K73&lt;&gt;"",K73,IF(K72&lt;&gt;"",K72,IF(K71&lt;&gt;"",K71,IF(K70&lt;&gt;"",K70,""))))))</f>
        <v>123.01822806273846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+12,4%</v>
      </c>
      <c r="J79" s="488" t="str">
        <f>"GeB - ausschließlich: "&amp;IF(J77&gt;100,"+","")&amp;TEXT(J77-100,"0,0")&amp;"%"</f>
        <v>GeB - ausschließlich: -10,5%</v>
      </c>
      <c r="K79" s="488" t="str">
        <f>"GeB - im Nebenjob: "&amp;IF(K77&gt;100,"+","")&amp;TEXT(K77-100,"0,0")&amp;"%"</f>
        <v>GeB - im Nebenjob: +23,0%</v>
      </c>
    </row>
    <row r="81" spans="9:9" ht="15" customHeight="1" x14ac:dyDescent="0.2">
      <c r="I81" s="488" t="str">
        <f>IF(ISERROR(HLOOKUP(1,I$78:K$79,2,FALSE)),"",HLOOKUP(1,I$78:K$79,2,FALSE))</f>
        <v>GeB - im Nebenjob: +23,0%</v>
      </c>
    </row>
    <row r="82" spans="9:9" ht="15" customHeight="1" x14ac:dyDescent="0.2">
      <c r="I82" s="488" t="str">
        <f>IF(ISERROR(HLOOKUP(2,I$78:K$79,2,FALSE)),"",HLOOKUP(2,I$78:K$79,2,FALSE))</f>
        <v>SvB: +12,4%</v>
      </c>
    </row>
    <row r="83" spans="9:9" ht="15" customHeight="1" x14ac:dyDescent="0.2">
      <c r="I83" s="488" t="str">
        <f>IF(ISERROR(HLOOKUP(3,I$78:K$79,2,FALSE)),"",HLOOKUP(3,I$78:K$79,2,FALSE))</f>
        <v>GeB - ausschließlich: -10,5%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56322</v>
      </c>
      <c r="E12" s="114">
        <v>56493</v>
      </c>
      <c r="F12" s="114">
        <v>57356</v>
      </c>
      <c r="G12" s="114">
        <v>56792</v>
      </c>
      <c r="H12" s="114">
        <v>56495</v>
      </c>
      <c r="I12" s="115">
        <v>-173</v>
      </c>
      <c r="J12" s="116">
        <v>-0.30622178953889723</v>
      </c>
      <c r="N12" s="117"/>
    </row>
    <row r="13" spans="1:15" s="110" customFormat="1" ht="13.5" customHeight="1" x14ac:dyDescent="0.2">
      <c r="A13" s="118" t="s">
        <v>105</v>
      </c>
      <c r="B13" s="119" t="s">
        <v>106</v>
      </c>
      <c r="C13" s="113">
        <v>55.131209829196408</v>
      </c>
      <c r="D13" s="114">
        <v>31051</v>
      </c>
      <c r="E13" s="114">
        <v>31041</v>
      </c>
      <c r="F13" s="114">
        <v>31724</v>
      </c>
      <c r="G13" s="114">
        <v>31468</v>
      </c>
      <c r="H13" s="114">
        <v>31267</v>
      </c>
      <c r="I13" s="115">
        <v>-216</v>
      </c>
      <c r="J13" s="116">
        <v>-0.69082419163974795</v>
      </c>
    </row>
    <row r="14" spans="1:15" s="110" customFormat="1" ht="13.5" customHeight="1" x14ac:dyDescent="0.2">
      <c r="A14" s="120"/>
      <c r="B14" s="119" t="s">
        <v>107</v>
      </c>
      <c r="C14" s="113">
        <v>44.868790170803592</v>
      </c>
      <c r="D14" s="114">
        <v>25271</v>
      </c>
      <c r="E14" s="114">
        <v>25452</v>
      </c>
      <c r="F14" s="114">
        <v>25632</v>
      </c>
      <c r="G14" s="114">
        <v>25324</v>
      </c>
      <c r="H14" s="114">
        <v>25228</v>
      </c>
      <c r="I14" s="115">
        <v>43</v>
      </c>
      <c r="J14" s="116">
        <v>0.17044553670524815</v>
      </c>
    </row>
    <row r="15" spans="1:15" s="110" customFormat="1" ht="13.5" customHeight="1" x14ac:dyDescent="0.2">
      <c r="A15" s="118" t="s">
        <v>105</v>
      </c>
      <c r="B15" s="121" t="s">
        <v>108</v>
      </c>
      <c r="C15" s="113">
        <v>11.887006853449806</v>
      </c>
      <c r="D15" s="114">
        <v>6695</v>
      </c>
      <c r="E15" s="114">
        <v>6896</v>
      </c>
      <c r="F15" s="114">
        <v>7159</v>
      </c>
      <c r="G15" s="114">
        <v>6657</v>
      </c>
      <c r="H15" s="114">
        <v>6740</v>
      </c>
      <c r="I15" s="115">
        <v>-45</v>
      </c>
      <c r="J15" s="116">
        <v>-0.66765578635014833</v>
      </c>
    </row>
    <row r="16" spans="1:15" s="110" customFormat="1" ht="13.5" customHeight="1" x14ac:dyDescent="0.2">
      <c r="A16" s="118"/>
      <c r="B16" s="121" t="s">
        <v>109</v>
      </c>
      <c r="C16" s="113">
        <v>65.542771918610839</v>
      </c>
      <c r="D16" s="114">
        <v>36915</v>
      </c>
      <c r="E16" s="114">
        <v>36988</v>
      </c>
      <c r="F16" s="114">
        <v>37621</v>
      </c>
      <c r="G16" s="114">
        <v>37740</v>
      </c>
      <c r="H16" s="114">
        <v>37585</v>
      </c>
      <c r="I16" s="115">
        <v>-670</v>
      </c>
      <c r="J16" s="116">
        <v>-1.7826260476253826</v>
      </c>
    </row>
    <row r="17" spans="1:10" s="110" customFormat="1" ht="13.5" customHeight="1" x14ac:dyDescent="0.2">
      <c r="A17" s="118"/>
      <c r="B17" s="121" t="s">
        <v>110</v>
      </c>
      <c r="C17" s="113">
        <v>21.462306026064415</v>
      </c>
      <c r="D17" s="114">
        <v>12088</v>
      </c>
      <c r="E17" s="114">
        <v>12002</v>
      </c>
      <c r="F17" s="114">
        <v>11975</v>
      </c>
      <c r="G17" s="114">
        <v>11792</v>
      </c>
      <c r="H17" s="114">
        <v>11597</v>
      </c>
      <c r="I17" s="115">
        <v>491</v>
      </c>
      <c r="J17" s="116">
        <v>4.2338535828231443</v>
      </c>
    </row>
    <row r="18" spans="1:10" s="110" customFormat="1" ht="13.5" customHeight="1" x14ac:dyDescent="0.2">
      <c r="A18" s="120"/>
      <c r="B18" s="121" t="s">
        <v>111</v>
      </c>
      <c r="C18" s="113">
        <v>1.1079152018749334</v>
      </c>
      <c r="D18" s="114">
        <v>624</v>
      </c>
      <c r="E18" s="114">
        <v>607</v>
      </c>
      <c r="F18" s="114">
        <v>601</v>
      </c>
      <c r="G18" s="114">
        <v>603</v>
      </c>
      <c r="H18" s="114">
        <v>573</v>
      </c>
      <c r="I18" s="115">
        <v>51</v>
      </c>
      <c r="J18" s="116">
        <v>8.9005235602094235</v>
      </c>
    </row>
    <row r="19" spans="1:10" s="110" customFormat="1" ht="13.5" customHeight="1" x14ac:dyDescent="0.2">
      <c r="A19" s="120"/>
      <c r="B19" s="121" t="s">
        <v>112</v>
      </c>
      <c r="C19" s="113">
        <v>0.31248890309292993</v>
      </c>
      <c r="D19" s="114">
        <v>176</v>
      </c>
      <c r="E19" s="114">
        <v>155</v>
      </c>
      <c r="F19" s="114">
        <v>159</v>
      </c>
      <c r="G19" s="114">
        <v>149</v>
      </c>
      <c r="H19" s="114">
        <v>139</v>
      </c>
      <c r="I19" s="115">
        <v>37</v>
      </c>
      <c r="J19" s="116">
        <v>26.618705035971225</v>
      </c>
    </row>
    <row r="20" spans="1:10" s="110" customFormat="1" ht="13.5" customHeight="1" x14ac:dyDescent="0.2">
      <c r="A20" s="118" t="s">
        <v>113</v>
      </c>
      <c r="B20" s="122" t="s">
        <v>114</v>
      </c>
      <c r="C20" s="113">
        <v>73.544973544973544</v>
      </c>
      <c r="D20" s="114">
        <v>41422</v>
      </c>
      <c r="E20" s="114">
        <v>41522</v>
      </c>
      <c r="F20" s="114">
        <v>42450</v>
      </c>
      <c r="G20" s="114">
        <v>42074</v>
      </c>
      <c r="H20" s="114">
        <v>41892</v>
      </c>
      <c r="I20" s="115">
        <v>-470</v>
      </c>
      <c r="J20" s="116">
        <v>-1.1219325885610618</v>
      </c>
    </row>
    <row r="21" spans="1:10" s="110" customFormat="1" ht="13.5" customHeight="1" x14ac:dyDescent="0.2">
      <c r="A21" s="120"/>
      <c r="B21" s="122" t="s">
        <v>115</v>
      </c>
      <c r="C21" s="113">
        <v>26.455026455026456</v>
      </c>
      <c r="D21" s="114">
        <v>14900</v>
      </c>
      <c r="E21" s="114">
        <v>14971</v>
      </c>
      <c r="F21" s="114">
        <v>14906</v>
      </c>
      <c r="G21" s="114">
        <v>14718</v>
      </c>
      <c r="H21" s="114">
        <v>14603</v>
      </c>
      <c r="I21" s="115">
        <v>297</v>
      </c>
      <c r="J21" s="116">
        <v>2.033828665342738</v>
      </c>
    </row>
    <row r="22" spans="1:10" s="110" customFormat="1" ht="13.5" customHeight="1" x14ac:dyDescent="0.2">
      <c r="A22" s="118" t="s">
        <v>113</v>
      </c>
      <c r="B22" s="122" t="s">
        <v>116</v>
      </c>
      <c r="C22" s="113">
        <v>89.496111643762646</v>
      </c>
      <c r="D22" s="114">
        <v>50406</v>
      </c>
      <c r="E22" s="114">
        <v>50874</v>
      </c>
      <c r="F22" s="114">
        <v>51315</v>
      </c>
      <c r="G22" s="114">
        <v>50873</v>
      </c>
      <c r="H22" s="114">
        <v>50817</v>
      </c>
      <c r="I22" s="115">
        <v>-411</v>
      </c>
      <c r="J22" s="116">
        <v>-0.80878446189267372</v>
      </c>
    </row>
    <row r="23" spans="1:10" s="110" customFormat="1" ht="13.5" customHeight="1" x14ac:dyDescent="0.2">
      <c r="A23" s="123"/>
      <c r="B23" s="124" t="s">
        <v>117</v>
      </c>
      <c r="C23" s="125">
        <v>10.484357799794042</v>
      </c>
      <c r="D23" s="114">
        <v>5905</v>
      </c>
      <c r="E23" s="114">
        <v>5609</v>
      </c>
      <c r="F23" s="114">
        <v>6032</v>
      </c>
      <c r="G23" s="114">
        <v>5911</v>
      </c>
      <c r="H23" s="114">
        <v>5668</v>
      </c>
      <c r="I23" s="115">
        <v>237</v>
      </c>
      <c r="J23" s="116">
        <v>4.1813690896259708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13367</v>
      </c>
      <c r="E26" s="114">
        <v>13734</v>
      </c>
      <c r="F26" s="114">
        <v>13888</v>
      </c>
      <c r="G26" s="114">
        <v>14015</v>
      </c>
      <c r="H26" s="140">
        <v>13752</v>
      </c>
      <c r="I26" s="115">
        <v>-385</v>
      </c>
      <c r="J26" s="116">
        <v>-2.7995927865037813</v>
      </c>
    </row>
    <row r="27" spans="1:10" s="110" customFormat="1" ht="13.5" customHeight="1" x14ac:dyDescent="0.2">
      <c r="A27" s="118" t="s">
        <v>105</v>
      </c>
      <c r="B27" s="119" t="s">
        <v>106</v>
      </c>
      <c r="C27" s="113">
        <v>40.442881723647787</v>
      </c>
      <c r="D27" s="115">
        <v>5406</v>
      </c>
      <c r="E27" s="114">
        <v>5486</v>
      </c>
      <c r="F27" s="114">
        <v>5523</v>
      </c>
      <c r="G27" s="114">
        <v>5544</v>
      </c>
      <c r="H27" s="140">
        <v>5426</v>
      </c>
      <c r="I27" s="115">
        <v>-20</v>
      </c>
      <c r="J27" s="116">
        <v>-0.36859565057132326</v>
      </c>
    </row>
    <row r="28" spans="1:10" s="110" customFormat="1" ht="13.5" customHeight="1" x14ac:dyDescent="0.2">
      <c r="A28" s="120"/>
      <c r="B28" s="119" t="s">
        <v>107</v>
      </c>
      <c r="C28" s="113">
        <v>59.557118276352213</v>
      </c>
      <c r="D28" s="115">
        <v>7961</v>
      </c>
      <c r="E28" s="114">
        <v>8248</v>
      </c>
      <c r="F28" s="114">
        <v>8365</v>
      </c>
      <c r="G28" s="114">
        <v>8471</v>
      </c>
      <c r="H28" s="140">
        <v>8326</v>
      </c>
      <c r="I28" s="115">
        <v>-365</v>
      </c>
      <c r="J28" s="116">
        <v>-4.3838577948594759</v>
      </c>
    </row>
    <row r="29" spans="1:10" s="110" customFormat="1" ht="13.5" customHeight="1" x14ac:dyDescent="0.2">
      <c r="A29" s="118" t="s">
        <v>105</v>
      </c>
      <c r="B29" s="121" t="s">
        <v>108</v>
      </c>
      <c r="C29" s="113">
        <v>13.907383855764195</v>
      </c>
      <c r="D29" s="115">
        <v>1859</v>
      </c>
      <c r="E29" s="114">
        <v>1880</v>
      </c>
      <c r="F29" s="114">
        <v>1960</v>
      </c>
      <c r="G29" s="114">
        <v>2031</v>
      </c>
      <c r="H29" s="140">
        <v>1896</v>
      </c>
      <c r="I29" s="115">
        <v>-37</v>
      </c>
      <c r="J29" s="116">
        <v>-1.9514767932489452</v>
      </c>
    </row>
    <row r="30" spans="1:10" s="110" customFormat="1" ht="13.5" customHeight="1" x14ac:dyDescent="0.2">
      <c r="A30" s="118"/>
      <c r="B30" s="121" t="s">
        <v>109</v>
      </c>
      <c r="C30" s="113">
        <v>45.687139971571781</v>
      </c>
      <c r="D30" s="115">
        <v>6107</v>
      </c>
      <c r="E30" s="114">
        <v>6396</v>
      </c>
      <c r="F30" s="114">
        <v>6431</v>
      </c>
      <c r="G30" s="114">
        <v>6451</v>
      </c>
      <c r="H30" s="140">
        <v>6415</v>
      </c>
      <c r="I30" s="115">
        <v>-308</v>
      </c>
      <c r="J30" s="116">
        <v>-4.8012470771628992</v>
      </c>
    </row>
    <row r="31" spans="1:10" s="110" customFormat="1" ht="13.5" customHeight="1" x14ac:dyDescent="0.2">
      <c r="A31" s="118"/>
      <c r="B31" s="121" t="s">
        <v>110</v>
      </c>
      <c r="C31" s="113">
        <v>20.415949726939477</v>
      </c>
      <c r="D31" s="115">
        <v>2729</v>
      </c>
      <c r="E31" s="114">
        <v>2762</v>
      </c>
      <c r="F31" s="114">
        <v>2805</v>
      </c>
      <c r="G31" s="114">
        <v>2846</v>
      </c>
      <c r="H31" s="140">
        <v>2809</v>
      </c>
      <c r="I31" s="115">
        <v>-80</v>
      </c>
      <c r="J31" s="116">
        <v>-2.8479886080455676</v>
      </c>
    </row>
    <row r="32" spans="1:10" s="110" customFormat="1" ht="13.5" customHeight="1" x14ac:dyDescent="0.2">
      <c r="A32" s="120"/>
      <c r="B32" s="121" t="s">
        <v>111</v>
      </c>
      <c r="C32" s="113">
        <v>19.982045335527793</v>
      </c>
      <c r="D32" s="115">
        <v>2671</v>
      </c>
      <c r="E32" s="114">
        <v>2696</v>
      </c>
      <c r="F32" s="114">
        <v>2692</v>
      </c>
      <c r="G32" s="114">
        <v>2687</v>
      </c>
      <c r="H32" s="140">
        <v>2632</v>
      </c>
      <c r="I32" s="115">
        <v>39</v>
      </c>
      <c r="J32" s="116">
        <v>1.4817629179331306</v>
      </c>
    </row>
    <row r="33" spans="1:10" s="110" customFormat="1" ht="13.5" customHeight="1" x14ac:dyDescent="0.2">
      <c r="A33" s="120"/>
      <c r="B33" s="121" t="s">
        <v>112</v>
      </c>
      <c r="C33" s="113">
        <v>1.6757686840727164</v>
      </c>
      <c r="D33" s="115">
        <v>224</v>
      </c>
      <c r="E33" s="114">
        <v>236</v>
      </c>
      <c r="F33" s="114">
        <v>266</v>
      </c>
      <c r="G33" s="114">
        <v>254</v>
      </c>
      <c r="H33" s="140">
        <v>257</v>
      </c>
      <c r="I33" s="115">
        <v>-33</v>
      </c>
      <c r="J33" s="116">
        <v>-12.840466926070039</v>
      </c>
    </row>
    <row r="34" spans="1:10" s="110" customFormat="1" ht="13.5" customHeight="1" x14ac:dyDescent="0.2">
      <c r="A34" s="118" t="s">
        <v>113</v>
      </c>
      <c r="B34" s="122" t="s">
        <v>116</v>
      </c>
      <c r="C34" s="113">
        <v>91.8007032243585</v>
      </c>
      <c r="D34" s="115">
        <v>12271</v>
      </c>
      <c r="E34" s="114">
        <v>12602</v>
      </c>
      <c r="F34" s="114">
        <v>12766</v>
      </c>
      <c r="G34" s="114">
        <v>12910</v>
      </c>
      <c r="H34" s="140">
        <v>12680</v>
      </c>
      <c r="I34" s="115">
        <v>-409</v>
      </c>
      <c r="J34" s="116">
        <v>-3.225552050473186</v>
      </c>
    </row>
    <row r="35" spans="1:10" s="110" customFormat="1" ht="13.5" customHeight="1" x14ac:dyDescent="0.2">
      <c r="A35" s="118"/>
      <c r="B35" s="119" t="s">
        <v>117</v>
      </c>
      <c r="C35" s="113">
        <v>8.0646367920999484</v>
      </c>
      <c r="D35" s="115">
        <v>1078</v>
      </c>
      <c r="E35" s="114">
        <v>1113</v>
      </c>
      <c r="F35" s="114">
        <v>1105</v>
      </c>
      <c r="G35" s="114">
        <v>1089</v>
      </c>
      <c r="H35" s="140">
        <v>1054</v>
      </c>
      <c r="I35" s="115">
        <v>24</v>
      </c>
      <c r="J35" s="116">
        <v>2.2770398481973433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7863</v>
      </c>
      <c r="E37" s="114">
        <v>8046</v>
      </c>
      <c r="F37" s="114">
        <v>8084</v>
      </c>
      <c r="G37" s="114">
        <v>8319</v>
      </c>
      <c r="H37" s="140">
        <v>8226</v>
      </c>
      <c r="I37" s="115">
        <v>-363</v>
      </c>
      <c r="J37" s="116">
        <v>-4.4128373450036467</v>
      </c>
    </row>
    <row r="38" spans="1:10" s="110" customFormat="1" ht="13.5" customHeight="1" x14ac:dyDescent="0.2">
      <c r="A38" s="118" t="s">
        <v>105</v>
      </c>
      <c r="B38" s="119" t="s">
        <v>106</v>
      </c>
      <c r="C38" s="113">
        <v>36.93246852346433</v>
      </c>
      <c r="D38" s="115">
        <v>2904</v>
      </c>
      <c r="E38" s="114">
        <v>2911</v>
      </c>
      <c r="F38" s="114">
        <v>2883</v>
      </c>
      <c r="G38" s="114">
        <v>3017</v>
      </c>
      <c r="H38" s="140">
        <v>2973</v>
      </c>
      <c r="I38" s="115">
        <v>-69</v>
      </c>
      <c r="J38" s="116">
        <v>-2.320887991927346</v>
      </c>
    </row>
    <row r="39" spans="1:10" s="110" customFormat="1" ht="13.5" customHeight="1" x14ac:dyDescent="0.2">
      <c r="A39" s="120"/>
      <c r="B39" s="119" t="s">
        <v>107</v>
      </c>
      <c r="C39" s="113">
        <v>63.06753147653567</v>
      </c>
      <c r="D39" s="115">
        <v>4959</v>
      </c>
      <c r="E39" s="114">
        <v>5135</v>
      </c>
      <c r="F39" s="114">
        <v>5201</v>
      </c>
      <c r="G39" s="114">
        <v>5302</v>
      </c>
      <c r="H39" s="140">
        <v>5253</v>
      </c>
      <c r="I39" s="115">
        <v>-294</v>
      </c>
      <c r="J39" s="116">
        <v>-5.596801827527127</v>
      </c>
    </row>
    <row r="40" spans="1:10" s="110" customFormat="1" ht="13.5" customHeight="1" x14ac:dyDescent="0.2">
      <c r="A40" s="118" t="s">
        <v>105</v>
      </c>
      <c r="B40" s="121" t="s">
        <v>108</v>
      </c>
      <c r="C40" s="113">
        <v>16.329645173597864</v>
      </c>
      <c r="D40" s="115">
        <v>1284</v>
      </c>
      <c r="E40" s="114">
        <v>1271</v>
      </c>
      <c r="F40" s="114">
        <v>1304</v>
      </c>
      <c r="G40" s="114">
        <v>1441</v>
      </c>
      <c r="H40" s="140">
        <v>1335</v>
      </c>
      <c r="I40" s="115">
        <v>-51</v>
      </c>
      <c r="J40" s="116">
        <v>-3.8202247191011236</v>
      </c>
    </row>
    <row r="41" spans="1:10" s="110" customFormat="1" ht="13.5" customHeight="1" x14ac:dyDescent="0.2">
      <c r="A41" s="118"/>
      <c r="B41" s="121" t="s">
        <v>109</v>
      </c>
      <c r="C41" s="113">
        <v>29.454406714994278</v>
      </c>
      <c r="D41" s="115">
        <v>2316</v>
      </c>
      <c r="E41" s="114">
        <v>2442</v>
      </c>
      <c r="F41" s="114">
        <v>2418</v>
      </c>
      <c r="G41" s="114">
        <v>2454</v>
      </c>
      <c r="H41" s="140">
        <v>2529</v>
      </c>
      <c r="I41" s="115">
        <v>-213</v>
      </c>
      <c r="J41" s="116">
        <v>-8.4223013048635824</v>
      </c>
    </row>
    <row r="42" spans="1:10" s="110" customFormat="1" ht="13.5" customHeight="1" x14ac:dyDescent="0.2">
      <c r="A42" s="118"/>
      <c r="B42" s="121" t="s">
        <v>110</v>
      </c>
      <c r="C42" s="113">
        <v>21.213277375047692</v>
      </c>
      <c r="D42" s="115">
        <v>1668</v>
      </c>
      <c r="E42" s="114">
        <v>1708</v>
      </c>
      <c r="F42" s="114">
        <v>1742</v>
      </c>
      <c r="G42" s="114">
        <v>1806</v>
      </c>
      <c r="H42" s="140">
        <v>1791</v>
      </c>
      <c r="I42" s="115">
        <v>-123</v>
      </c>
      <c r="J42" s="116">
        <v>-6.8676716917922951</v>
      </c>
    </row>
    <row r="43" spans="1:10" s="110" customFormat="1" ht="13.5" customHeight="1" x14ac:dyDescent="0.2">
      <c r="A43" s="120"/>
      <c r="B43" s="121" t="s">
        <v>111</v>
      </c>
      <c r="C43" s="113">
        <v>32.989952944168891</v>
      </c>
      <c r="D43" s="115">
        <v>2594</v>
      </c>
      <c r="E43" s="114">
        <v>2625</v>
      </c>
      <c r="F43" s="114">
        <v>2620</v>
      </c>
      <c r="G43" s="114">
        <v>2618</v>
      </c>
      <c r="H43" s="140">
        <v>2571</v>
      </c>
      <c r="I43" s="115">
        <v>23</v>
      </c>
      <c r="J43" s="116">
        <v>0.89459354336833918</v>
      </c>
    </row>
    <row r="44" spans="1:10" s="110" customFormat="1" ht="13.5" customHeight="1" x14ac:dyDescent="0.2">
      <c r="A44" s="120"/>
      <c r="B44" s="121" t="s">
        <v>112</v>
      </c>
      <c r="C44" s="113">
        <v>2.6453007757853237</v>
      </c>
      <c r="D44" s="115">
        <v>208</v>
      </c>
      <c r="E44" s="114">
        <v>220</v>
      </c>
      <c r="F44" s="114">
        <v>248</v>
      </c>
      <c r="G44" s="114">
        <v>238</v>
      </c>
      <c r="H44" s="140">
        <v>244</v>
      </c>
      <c r="I44" s="115">
        <v>-36</v>
      </c>
      <c r="J44" s="116">
        <v>-14.754098360655737</v>
      </c>
    </row>
    <row r="45" spans="1:10" s="110" customFormat="1" ht="13.5" customHeight="1" x14ac:dyDescent="0.2">
      <c r="A45" s="118" t="s">
        <v>113</v>
      </c>
      <c r="B45" s="122" t="s">
        <v>116</v>
      </c>
      <c r="C45" s="113">
        <v>92.674551697825251</v>
      </c>
      <c r="D45" s="115">
        <v>7287</v>
      </c>
      <c r="E45" s="114">
        <v>7443</v>
      </c>
      <c r="F45" s="114">
        <v>7508</v>
      </c>
      <c r="G45" s="114">
        <v>7738</v>
      </c>
      <c r="H45" s="140">
        <v>7635</v>
      </c>
      <c r="I45" s="115">
        <v>-348</v>
      </c>
      <c r="J45" s="116">
        <v>-4.557956777996071</v>
      </c>
    </row>
    <row r="46" spans="1:10" s="110" customFormat="1" ht="13.5" customHeight="1" x14ac:dyDescent="0.2">
      <c r="A46" s="118"/>
      <c r="B46" s="119" t="s">
        <v>117</v>
      </c>
      <c r="C46" s="113">
        <v>7.0965280427317818</v>
      </c>
      <c r="D46" s="115">
        <v>558</v>
      </c>
      <c r="E46" s="114">
        <v>584</v>
      </c>
      <c r="F46" s="114">
        <v>559</v>
      </c>
      <c r="G46" s="114">
        <v>565</v>
      </c>
      <c r="H46" s="140">
        <v>573</v>
      </c>
      <c r="I46" s="115">
        <v>-15</v>
      </c>
      <c r="J46" s="116">
        <v>-2.6178010471204187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5504</v>
      </c>
      <c r="E48" s="114">
        <v>5688</v>
      </c>
      <c r="F48" s="114">
        <v>5804</v>
      </c>
      <c r="G48" s="114">
        <v>5696</v>
      </c>
      <c r="H48" s="140">
        <v>5526</v>
      </c>
      <c r="I48" s="115">
        <v>-22</v>
      </c>
      <c r="J48" s="116">
        <v>-0.39811798769453494</v>
      </c>
    </row>
    <row r="49" spans="1:12" s="110" customFormat="1" ht="13.5" customHeight="1" x14ac:dyDescent="0.2">
      <c r="A49" s="118" t="s">
        <v>105</v>
      </c>
      <c r="B49" s="119" t="s">
        <v>106</v>
      </c>
      <c r="C49" s="113">
        <v>45.457848837209305</v>
      </c>
      <c r="D49" s="115">
        <v>2502</v>
      </c>
      <c r="E49" s="114">
        <v>2575</v>
      </c>
      <c r="F49" s="114">
        <v>2640</v>
      </c>
      <c r="G49" s="114">
        <v>2527</v>
      </c>
      <c r="H49" s="140">
        <v>2453</v>
      </c>
      <c r="I49" s="115">
        <v>49</v>
      </c>
      <c r="J49" s="116">
        <v>1.9975540154912352</v>
      </c>
    </row>
    <row r="50" spans="1:12" s="110" customFormat="1" ht="13.5" customHeight="1" x14ac:dyDescent="0.2">
      <c r="A50" s="120"/>
      <c r="B50" s="119" t="s">
        <v>107</v>
      </c>
      <c r="C50" s="113">
        <v>54.542151162790695</v>
      </c>
      <c r="D50" s="115">
        <v>3002</v>
      </c>
      <c r="E50" s="114">
        <v>3113</v>
      </c>
      <c r="F50" s="114">
        <v>3164</v>
      </c>
      <c r="G50" s="114">
        <v>3169</v>
      </c>
      <c r="H50" s="140">
        <v>3073</v>
      </c>
      <c r="I50" s="115">
        <v>-71</v>
      </c>
      <c r="J50" s="116">
        <v>-2.3104458184184837</v>
      </c>
    </row>
    <row r="51" spans="1:12" s="110" customFormat="1" ht="13.5" customHeight="1" x14ac:dyDescent="0.2">
      <c r="A51" s="118" t="s">
        <v>105</v>
      </c>
      <c r="B51" s="121" t="s">
        <v>108</v>
      </c>
      <c r="C51" s="113">
        <v>10.446947674418604</v>
      </c>
      <c r="D51" s="115">
        <v>575</v>
      </c>
      <c r="E51" s="114">
        <v>609</v>
      </c>
      <c r="F51" s="114">
        <v>656</v>
      </c>
      <c r="G51" s="114">
        <v>590</v>
      </c>
      <c r="H51" s="140">
        <v>561</v>
      </c>
      <c r="I51" s="115">
        <v>14</v>
      </c>
      <c r="J51" s="116">
        <v>2.4955436720142603</v>
      </c>
    </row>
    <row r="52" spans="1:12" s="110" customFormat="1" ht="13.5" customHeight="1" x14ac:dyDescent="0.2">
      <c r="A52" s="118"/>
      <c r="B52" s="121" t="s">
        <v>109</v>
      </c>
      <c r="C52" s="113">
        <v>68.877180232558146</v>
      </c>
      <c r="D52" s="115">
        <v>3791</v>
      </c>
      <c r="E52" s="114">
        <v>3954</v>
      </c>
      <c r="F52" s="114">
        <v>4013</v>
      </c>
      <c r="G52" s="114">
        <v>3997</v>
      </c>
      <c r="H52" s="140">
        <v>3886</v>
      </c>
      <c r="I52" s="115">
        <v>-95</v>
      </c>
      <c r="J52" s="116">
        <v>-2.4446731857951622</v>
      </c>
    </row>
    <row r="53" spans="1:12" s="110" customFormat="1" ht="13.5" customHeight="1" x14ac:dyDescent="0.2">
      <c r="A53" s="118"/>
      <c r="B53" s="121" t="s">
        <v>110</v>
      </c>
      <c r="C53" s="113">
        <v>19.276889534883722</v>
      </c>
      <c r="D53" s="115">
        <v>1061</v>
      </c>
      <c r="E53" s="114">
        <v>1054</v>
      </c>
      <c r="F53" s="114">
        <v>1063</v>
      </c>
      <c r="G53" s="114">
        <v>1040</v>
      </c>
      <c r="H53" s="140">
        <v>1018</v>
      </c>
      <c r="I53" s="115">
        <v>43</v>
      </c>
      <c r="J53" s="116">
        <v>4.2239685658153245</v>
      </c>
    </row>
    <row r="54" spans="1:12" s="110" customFormat="1" ht="13.5" customHeight="1" x14ac:dyDescent="0.2">
      <c r="A54" s="120"/>
      <c r="B54" s="121" t="s">
        <v>111</v>
      </c>
      <c r="C54" s="113">
        <v>1.398982558139535</v>
      </c>
      <c r="D54" s="115">
        <v>77</v>
      </c>
      <c r="E54" s="114">
        <v>71</v>
      </c>
      <c r="F54" s="114">
        <v>72</v>
      </c>
      <c r="G54" s="114">
        <v>69</v>
      </c>
      <c r="H54" s="140">
        <v>61</v>
      </c>
      <c r="I54" s="115">
        <v>16</v>
      </c>
      <c r="J54" s="116">
        <v>26.229508196721312</v>
      </c>
    </row>
    <row r="55" spans="1:12" s="110" customFormat="1" ht="13.5" customHeight="1" x14ac:dyDescent="0.2">
      <c r="A55" s="120"/>
      <c r="B55" s="121" t="s">
        <v>112</v>
      </c>
      <c r="C55" s="113">
        <v>0.29069767441860467</v>
      </c>
      <c r="D55" s="115">
        <v>16</v>
      </c>
      <c r="E55" s="114">
        <v>16</v>
      </c>
      <c r="F55" s="114">
        <v>18</v>
      </c>
      <c r="G55" s="114">
        <v>16</v>
      </c>
      <c r="H55" s="140">
        <v>13</v>
      </c>
      <c r="I55" s="115">
        <v>3</v>
      </c>
      <c r="J55" s="116">
        <v>23.076923076923077</v>
      </c>
    </row>
    <row r="56" spans="1:12" s="110" customFormat="1" ht="13.5" customHeight="1" x14ac:dyDescent="0.2">
      <c r="A56" s="118" t="s">
        <v>113</v>
      </c>
      <c r="B56" s="122" t="s">
        <v>116</v>
      </c>
      <c r="C56" s="113">
        <v>90.552325581395351</v>
      </c>
      <c r="D56" s="115">
        <v>4984</v>
      </c>
      <c r="E56" s="114">
        <v>5159</v>
      </c>
      <c r="F56" s="114">
        <v>5258</v>
      </c>
      <c r="G56" s="114">
        <v>5172</v>
      </c>
      <c r="H56" s="140">
        <v>5045</v>
      </c>
      <c r="I56" s="115">
        <v>-61</v>
      </c>
      <c r="J56" s="116">
        <v>-1.2091179385530229</v>
      </c>
    </row>
    <row r="57" spans="1:12" s="110" customFormat="1" ht="13.5" customHeight="1" x14ac:dyDescent="0.2">
      <c r="A57" s="142"/>
      <c r="B57" s="124" t="s">
        <v>117</v>
      </c>
      <c r="C57" s="125">
        <v>9.4476744186046506</v>
      </c>
      <c r="D57" s="143">
        <v>520</v>
      </c>
      <c r="E57" s="144">
        <v>529</v>
      </c>
      <c r="F57" s="144">
        <v>546</v>
      </c>
      <c r="G57" s="144">
        <v>524</v>
      </c>
      <c r="H57" s="145">
        <v>481</v>
      </c>
      <c r="I57" s="143">
        <v>39</v>
      </c>
      <c r="J57" s="146">
        <v>8.1081081081081088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56322</v>
      </c>
      <c r="E12" s="236">
        <v>56493</v>
      </c>
      <c r="F12" s="114">
        <v>57356</v>
      </c>
      <c r="G12" s="114">
        <v>56792</v>
      </c>
      <c r="H12" s="140">
        <v>56495</v>
      </c>
      <c r="I12" s="115">
        <v>-173</v>
      </c>
      <c r="J12" s="116">
        <v>-0.30622178953889723</v>
      </c>
    </row>
    <row r="13" spans="1:15" s="110" customFormat="1" ht="12" customHeight="1" x14ac:dyDescent="0.2">
      <c r="A13" s="118" t="s">
        <v>105</v>
      </c>
      <c r="B13" s="119" t="s">
        <v>106</v>
      </c>
      <c r="C13" s="113">
        <v>55.131209829196408</v>
      </c>
      <c r="D13" s="115">
        <v>31051</v>
      </c>
      <c r="E13" s="114">
        <v>31041</v>
      </c>
      <c r="F13" s="114">
        <v>31724</v>
      </c>
      <c r="G13" s="114">
        <v>31468</v>
      </c>
      <c r="H13" s="140">
        <v>31267</v>
      </c>
      <c r="I13" s="115">
        <v>-216</v>
      </c>
      <c r="J13" s="116">
        <v>-0.69082419163974795</v>
      </c>
    </row>
    <row r="14" spans="1:15" s="110" customFormat="1" ht="12" customHeight="1" x14ac:dyDescent="0.2">
      <c r="A14" s="118"/>
      <c r="B14" s="119" t="s">
        <v>107</v>
      </c>
      <c r="C14" s="113">
        <v>44.868790170803592</v>
      </c>
      <c r="D14" s="115">
        <v>25271</v>
      </c>
      <c r="E14" s="114">
        <v>25452</v>
      </c>
      <c r="F14" s="114">
        <v>25632</v>
      </c>
      <c r="G14" s="114">
        <v>25324</v>
      </c>
      <c r="H14" s="140">
        <v>25228</v>
      </c>
      <c r="I14" s="115">
        <v>43</v>
      </c>
      <c r="J14" s="116">
        <v>0.17044553670524815</v>
      </c>
    </row>
    <row r="15" spans="1:15" s="110" customFormat="1" ht="12" customHeight="1" x14ac:dyDescent="0.2">
      <c r="A15" s="118" t="s">
        <v>105</v>
      </c>
      <c r="B15" s="121" t="s">
        <v>108</v>
      </c>
      <c r="C15" s="113">
        <v>11.887006853449806</v>
      </c>
      <c r="D15" s="115">
        <v>6695</v>
      </c>
      <c r="E15" s="114">
        <v>6896</v>
      </c>
      <c r="F15" s="114">
        <v>7159</v>
      </c>
      <c r="G15" s="114">
        <v>6657</v>
      </c>
      <c r="H15" s="140">
        <v>6740</v>
      </c>
      <c r="I15" s="115">
        <v>-45</v>
      </c>
      <c r="J15" s="116">
        <v>-0.66765578635014833</v>
      </c>
    </row>
    <row r="16" spans="1:15" s="110" customFormat="1" ht="12" customHeight="1" x14ac:dyDescent="0.2">
      <c r="A16" s="118"/>
      <c r="B16" s="121" t="s">
        <v>109</v>
      </c>
      <c r="C16" s="113">
        <v>65.542771918610839</v>
      </c>
      <c r="D16" s="115">
        <v>36915</v>
      </c>
      <c r="E16" s="114">
        <v>36988</v>
      </c>
      <c r="F16" s="114">
        <v>37621</v>
      </c>
      <c r="G16" s="114">
        <v>37740</v>
      </c>
      <c r="H16" s="140">
        <v>37585</v>
      </c>
      <c r="I16" s="115">
        <v>-670</v>
      </c>
      <c r="J16" s="116">
        <v>-1.7826260476253826</v>
      </c>
    </row>
    <row r="17" spans="1:10" s="110" customFormat="1" ht="12" customHeight="1" x14ac:dyDescent="0.2">
      <c r="A17" s="118"/>
      <c r="B17" s="121" t="s">
        <v>110</v>
      </c>
      <c r="C17" s="113">
        <v>21.462306026064415</v>
      </c>
      <c r="D17" s="115">
        <v>12088</v>
      </c>
      <c r="E17" s="114">
        <v>12002</v>
      </c>
      <c r="F17" s="114">
        <v>11975</v>
      </c>
      <c r="G17" s="114">
        <v>11792</v>
      </c>
      <c r="H17" s="140">
        <v>11597</v>
      </c>
      <c r="I17" s="115">
        <v>491</v>
      </c>
      <c r="J17" s="116">
        <v>4.2338535828231443</v>
      </c>
    </row>
    <row r="18" spans="1:10" s="110" customFormat="1" ht="12" customHeight="1" x14ac:dyDescent="0.2">
      <c r="A18" s="120"/>
      <c r="B18" s="121" t="s">
        <v>111</v>
      </c>
      <c r="C18" s="113">
        <v>1.1079152018749334</v>
      </c>
      <c r="D18" s="115">
        <v>624</v>
      </c>
      <c r="E18" s="114">
        <v>607</v>
      </c>
      <c r="F18" s="114">
        <v>601</v>
      </c>
      <c r="G18" s="114">
        <v>603</v>
      </c>
      <c r="H18" s="140">
        <v>573</v>
      </c>
      <c r="I18" s="115">
        <v>51</v>
      </c>
      <c r="J18" s="116">
        <v>8.9005235602094235</v>
      </c>
    </row>
    <row r="19" spans="1:10" s="110" customFormat="1" ht="12" customHeight="1" x14ac:dyDescent="0.2">
      <c r="A19" s="120"/>
      <c r="B19" s="121" t="s">
        <v>112</v>
      </c>
      <c r="C19" s="113">
        <v>0.31248890309292993</v>
      </c>
      <c r="D19" s="115">
        <v>176</v>
      </c>
      <c r="E19" s="114">
        <v>155</v>
      </c>
      <c r="F19" s="114">
        <v>159</v>
      </c>
      <c r="G19" s="114">
        <v>149</v>
      </c>
      <c r="H19" s="140">
        <v>139</v>
      </c>
      <c r="I19" s="115">
        <v>37</v>
      </c>
      <c r="J19" s="116">
        <v>26.618705035971225</v>
      </c>
    </row>
    <row r="20" spans="1:10" s="110" customFormat="1" ht="12" customHeight="1" x14ac:dyDescent="0.2">
      <c r="A20" s="118" t="s">
        <v>113</v>
      </c>
      <c r="B20" s="119" t="s">
        <v>181</v>
      </c>
      <c r="C20" s="113">
        <v>73.544973544973544</v>
      </c>
      <c r="D20" s="115">
        <v>41422</v>
      </c>
      <c r="E20" s="114">
        <v>41522</v>
      </c>
      <c r="F20" s="114">
        <v>42450</v>
      </c>
      <c r="G20" s="114">
        <v>42074</v>
      </c>
      <c r="H20" s="140">
        <v>41892</v>
      </c>
      <c r="I20" s="115">
        <v>-470</v>
      </c>
      <c r="J20" s="116">
        <v>-1.1219325885610618</v>
      </c>
    </row>
    <row r="21" spans="1:10" s="110" customFormat="1" ht="12" customHeight="1" x14ac:dyDescent="0.2">
      <c r="A21" s="118"/>
      <c r="B21" s="119" t="s">
        <v>182</v>
      </c>
      <c r="C21" s="113">
        <v>26.455026455026456</v>
      </c>
      <c r="D21" s="115">
        <v>14900</v>
      </c>
      <c r="E21" s="114">
        <v>14971</v>
      </c>
      <c r="F21" s="114">
        <v>14906</v>
      </c>
      <c r="G21" s="114">
        <v>14718</v>
      </c>
      <c r="H21" s="140">
        <v>14603</v>
      </c>
      <c r="I21" s="115">
        <v>297</v>
      </c>
      <c r="J21" s="116">
        <v>2.033828665342738</v>
      </c>
    </row>
    <row r="22" spans="1:10" s="110" customFormat="1" ht="12" customHeight="1" x14ac:dyDescent="0.2">
      <c r="A22" s="118" t="s">
        <v>113</v>
      </c>
      <c r="B22" s="119" t="s">
        <v>116</v>
      </c>
      <c r="C22" s="113">
        <v>89.496111643762646</v>
      </c>
      <c r="D22" s="115">
        <v>50406</v>
      </c>
      <c r="E22" s="114">
        <v>50874</v>
      </c>
      <c r="F22" s="114">
        <v>51315</v>
      </c>
      <c r="G22" s="114">
        <v>50873</v>
      </c>
      <c r="H22" s="140">
        <v>50817</v>
      </c>
      <c r="I22" s="115">
        <v>-411</v>
      </c>
      <c r="J22" s="116">
        <v>-0.80878446189267372</v>
      </c>
    </row>
    <row r="23" spans="1:10" s="110" customFormat="1" ht="12" customHeight="1" x14ac:dyDescent="0.2">
      <c r="A23" s="118"/>
      <c r="B23" s="119" t="s">
        <v>117</v>
      </c>
      <c r="C23" s="113">
        <v>10.484357799794042</v>
      </c>
      <c r="D23" s="115">
        <v>5905</v>
      </c>
      <c r="E23" s="114">
        <v>5609</v>
      </c>
      <c r="F23" s="114">
        <v>6032</v>
      </c>
      <c r="G23" s="114">
        <v>5911</v>
      </c>
      <c r="H23" s="140">
        <v>5668</v>
      </c>
      <c r="I23" s="115">
        <v>237</v>
      </c>
      <c r="J23" s="116">
        <v>4.1813690896259708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56616</v>
      </c>
      <c r="E64" s="236">
        <v>56887</v>
      </c>
      <c r="F64" s="236">
        <v>57462</v>
      </c>
      <c r="G64" s="236">
        <v>56672</v>
      </c>
      <c r="H64" s="140">
        <v>56580</v>
      </c>
      <c r="I64" s="115">
        <v>36</v>
      </c>
      <c r="J64" s="116">
        <v>6.362672322375397E-2</v>
      </c>
    </row>
    <row r="65" spans="1:12" s="110" customFormat="1" ht="12" customHeight="1" x14ac:dyDescent="0.2">
      <c r="A65" s="118" t="s">
        <v>105</v>
      </c>
      <c r="B65" s="119" t="s">
        <v>106</v>
      </c>
      <c r="C65" s="113">
        <v>54.482831708350993</v>
      </c>
      <c r="D65" s="235">
        <v>30846</v>
      </c>
      <c r="E65" s="236">
        <v>30964</v>
      </c>
      <c r="F65" s="236">
        <v>31442</v>
      </c>
      <c r="G65" s="236">
        <v>30987</v>
      </c>
      <c r="H65" s="140">
        <v>30953</v>
      </c>
      <c r="I65" s="115">
        <v>-107</v>
      </c>
      <c r="J65" s="116">
        <v>-0.34568539398442799</v>
      </c>
    </row>
    <row r="66" spans="1:12" s="110" customFormat="1" ht="12" customHeight="1" x14ac:dyDescent="0.2">
      <c r="A66" s="118"/>
      <c r="B66" s="119" t="s">
        <v>107</v>
      </c>
      <c r="C66" s="113">
        <v>45.517168291649007</v>
      </c>
      <c r="D66" s="235">
        <v>25770</v>
      </c>
      <c r="E66" s="236">
        <v>25923</v>
      </c>
      <c r="F66" s="236">
        <v>26020</v>
      </c>
      <c r="G66" s="236">
        <v>25685</v>
      </c>
      <c r="H66" s="140">
        <v>25627</v>
      </c>
      <c r="I66" s="115">
        <v>143</v>
      </c>
      <c r="J66" s="116">
        <v>0.55800522886018655</v>
      </c>
    </row>
    <row r="67" spans="1:12" s="110" customFormat="1" ht="12" customHeight="1" x14ac:dyDescent="0.2">
      <c r="A67" s="118" t="s">
        <v>105</v>
      </c>
      <c r="B67" s="121" t="s">
        <v>108</v>
      </c>
      <c r="C67" s="113">
        <v>11.373110074890491</v>
      </c>
      <c r="D67" s="235">
        <v>6439</v>
      </c>
      <c r="E67" s="236">
        <v>6653</v>
      </c>
      <c r="F67" s="236">
        <v>6868</v>
      </c>
      <c r="G67" s="236">
        <v>6381</v>
      </c>
      <c r="H67" s="140">
        <v>6500</v>
      </c>
      <c r="I67" s="115">
        <v>-61</v>
      </c>
      <c r="J67" s="116">
        <v>-0.93846153846153846</v>
      </c>
    </row>
    <row r="68" spans="1:12" s="110" customFormat="1" ht="12" customHeight="1" x14ac:dyDescent="0.2">
      <c r="A68" s="118"/>
      <c r="B68" s="121" t="s">
        <v>109</v>
      </c>
      <c r="C68" s="113">
        <v>65.467359050445097</v>
      </c>
      <c r="D68" s="235">
        <v>37065</v>
      </c>
      <c r="E68" s="236">
        <v>37232</v>
      </c>
      <c r="F68" s="236">
        <v>37657</v>
      </c>
      <c r="G68" s="236">
        <v>37530</v>
      </c>
      <c r="H68" s="140">
        <v>37508</v>
      </c>
      <c r="I68" s="115">
        <v>-443</v>
      </c>
      <c r="J68" s="116">
        <v>-1.181081369307881</v>
      </c>
    </row>
    <row r="69" spans="1:12" s="110" customFormat="1" ht="12" customHeight="1" x14ac:dyDescent="0.2">
      <c r="A69" s="118"/>
      <c r="B69" s="121" t="s">
        <v>110</v>
      </c>
      <c r="C69" s="113">
        <v>21.990250105977108</v>
      </c>
      <c r="D69" s="235">
        <v>12450</v>
      </c>
      <c r="E69" s="236">
        <v>12354</v>
      </c>
      <c r="F69" s="236">
        <v>12287</v>
      </c>
      <c r="G69" s="236">
        <v>12113</v>
      </c>
      <c r="H69" s="140">
        <v>11962</v>
      </c>
      <c r="I69" s="115">
        <v>488</v>
      </c>
      <c r="J69" s="116">
        <v>4.0795853536197964</v>
      </c>
    </row>
    <row r="70" spans="1:12" s="110" customFormat="1" ht="12" customHeight="1" x14ac:dyDescent="0.2">
      <c r="A70" s="120"/>
      <c r="B70" s="121" t="s">
        <v>111</v>
      </c>
      <c r="C70" s="113">
        <v>1.1692807686872968</v>
      </c>
      <c r="D70" s="235">
        <v>662</v>
      </c>
      <c r="E70" s="236">
        <v>648</v>
      </c>
      <c r="F70" s="236">
        <v>650</v>
      </c>
      <c r="G70" s="236">
        <v>648</v>
      </c>
      <c r="H70" s="140">
        <v>610</v>
      </c>
      <c r="I70" s="115">
        <v>52</v>
      </c>
      <c r="J70" s="116">
        <v>8.5245901639344268</v>
      </c>
    </row>
    <row r="71" spans="1:12" s="110" customFormat="1" ht="12" customHeight="1" x14ac:dyDescent="0.2">
      <c r="A71" s="120"/>
      <c r="B71" s="121" t="s">
        <v>112</v>
      </c>
      <c r="C71" s="113">
        <v>0.30909990108803165</v>
      </c>
      <c r="D71" s="235">
        <v>175</v>
      </c>
      <c r="E71" s="236">
        <v>163</v>
      </c>
      <c r="F71" s="236">
        <v>172</v>
      </c>
      <c r="G71" s="236">
        <v>161</v>
      </c>
      <c r="H71" s="140">
        <v>146</v>
      </c>
      <c r="I71" s="115">
        <v>29</v>
      </c>
      <c r="J71" s="116">
        <v>19.863013698630137</v>
      </c>
    </row>
    <row r="72" spans="1:12" s="110" customFormat="1" ht="12" customHeight="1" x14ac:dyDescent="0.2">
      <c r="A72" s="118" t="s">
        <v>113</v>
      </c>
      <c r="B72" s="119" t="s">
        <v>181</v>
      </c>
      <c r="C72" s="113">
        <v>72.762116716122648</v>
      </c>
      <c r="D72" s="235">
        <v>41195</v>
      </c>
      <c r="E72" s="236">
        <v>41417</v>
      </c>
      <c r="F72" s="236">
        <v>42066</v>
      </c>
      <c r="G72" s="236">
        <v>41488</v>
      </c>
      <c r="H72" s="140">
        <v>41526</v>
      </c>
      <c r="I72" s="115">
        <v>-331</v>
      </c>
      <c r="J72" s="116">
        <v>-0.79709097914559557</v>
      </c>
    </row>
    <row r="73" spans="1:12" s="110" customFormat="1" ht="12" customHeight="1" x14ac:dyDescent="0.2">
      <c r="A73" s="118"/>
      <c r="B73" s="119" t="s">
        <v>182</v>
      </c>
      <c r="C73" s="113">
        <v>27.237883283877348</v>
      </c>
      <c r="D73" s="115">
        <v>15421</v>
      </c>
      <c r="E73" s="114">
        <v>15470</v>
      </c>
      <c r="F73" s="114">
        <v>15396</v>
      </c>
      <c r="G73" s="114">
        <v>15184</v>
      </c>
      <c r="H73" s="140">
        <v>15054</v>
      </c>
      <c r="I73" s="115">
        <v>367</v>
      </c>
      <c r="J73" s="116">
        <v>2.4378902617244584</v>
      </c>
    </row>
    <row r="74" spans="1:12" s="110" customFormat="1" ht="12" customHeight="1" x14ac:dyDescent="0.2">
      <c r="A74" s="118" t="s">
        <v>113</v>
      </c>
      <c r="B74" s="119" t="s">
        <v>116</v>
      </c>
      <c r="C74" s="113">
        <v>89.086124063868866</v>
      </c>
      <c r="D74" s="115">
        <v>50437</v>
      </c>
      <c r="E74" s="114">
        <v>50778</v>
      </c>
      <c r="F74" s="114">
        <v>51178</v>
      </c>
      <c r="G74" s="114">
        <v>50554</v>
      </c>
      <c r="H74" s="140">
        <v>50639</v>
      </c>
      <c r="I74" s="115">
        <v>-202</v>
      </c>
      <c r="J74" s="116">
        <v>-0.39890203203064833</v>
      </c>
    </row>
    <row r="75" spans="1:12" s="110" customFormat="1" ht="12" customHeight="1" x14ac:dyDescent="0.2">
      <c r="A75" s="142"/>
      <c r="B75" s="124" t="s">
        <v>117</v>
      </c>
      <c r="C75" s="125">
        <v>10.892680514342235</v>
      </c>
      <c r="D75" s="143">
        <v>6167</v>
      </c>
      <c r="E75" s="144">
        <v>6096</v>
      </c>
      <c r="F75" s="144">
        <v>6273</v>
      </c>
      <c r="G75" s="144">
        <v>6109</v>
      </c>
      <c r="H75" s="145">
        <v>5929</v>
      </c>
      <c r="I75" s="143">
        <v>238</v>
      </c>
      <c r="J75" s="146">
        <v>4.0141676505312871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56322</v>
      </c>
      <c r="G11" s="114">
        <v>56493</v>
      </c>
      <c r="H11" s="114">
        <v>57356</v>
      </c>
      <c r="I11" s="114">
        <v>56792</v>
      </c>
      <c r="J11" s="140">
        <v>56495</v>
      </c>
      <c r="K11" s="114">
        <v>-173</v>
      </c>
      <c r="L11" s="116">
        <v>-0.30622178953889723</v>
      </c>
    </row>
    <row r="12" spans="1:17" s="110" customFormat="1" ht="24.95" customHeight="1" x14ac:dyDescent="0.2">
      <c r="A12" s="604" t="s">
        <v>185</v>
      </c>
      <c r="B12" s="605"/>
      <c r="C12" s="605"/>
      <c r="D12" s="606"/>
      <c r="E12" s="113">
        <v>55.131209829196408</v>
      </c>
      <c r="F12" s="115">
        <v>31051</v>
      </c>
      <c r="G12" s="114">
        <v>31041</v>
      </c>
      <c r="H12" s="114">
        <v>31724</v>
      </c>
      <c r="I12" s="114">
        <v>31468</v>
      </c>
      <c r="J12" s="140">
        <v>31267</v>
      </c>
      <c r="K12" s="114">
        <v>-216</v>
      </c>
      <c r="L12" s="116">
        <v>-0.69082419163974795</v>
      </c>
    </row>
    <row r="13" spans="1:17" s="110" customFormat="1" ht="15" customHeight="1" x14ac:dyDescent="0.2">
      <c r="A13" s="120"/>
      <c r="B13" s="612" t="s">
        <v>107</v>
      </c>
      <c r="C13" s="612"/>
      <c r="E13" s="113">
        <v>44.868790170803592</v>
      </c>
      <c r="F13" s="115">
        <v>25271</v>
      </c>
      <c r="G13" s="114">
        <v>25452</v>
      </c>
      <c r="H13" s="114">
        <v>25632</v>
      </c>
      <c r="I13" s="114">
        <v>25324</v>
      </c>
      <c r="J13" s="140">
        <v>25228</v>
      </c>
      <c r="K13" s="114">
        <v>43</v>
      </c>
      <c r="L13" s="116">
        <v>0.17044553670524815</v>
      </c>
    </row>
    <row r="14" spans="1:17" s="110" customFormat="1" ht="24.95" customHeight="1" x14ac:dyDescent="0.2">
      <c r="A14" s="604" t="s">
        <v>186</v>
      </c>
      <c r="B14" s="605"/>
      <c r="C14" s="605"/>
      <c r="D14" s="606"/>
      <c r="E14" s="113">
        <v>11.887006853449806</v>
      </c>
      <c r="F14" s="115">
        <v>6695</v>
      </c>
      <c r="G14" s="114">
        <v>6896</v>
      </c>
      <c r="H14" s="114">
        <v>7159</v>
      </c>
      <c r="I14" s="114">
        <v>6657</v>
      </c>
      <c r="J14" s="140">
        <v>6740</v>
      </c>
      <c r="K14" s="114">
        <v>-45</v>
      </c>
      <c r="L14" s="116">
        <v>-0.66765578635014833</v>
      </c>
    </row>
    <row r="15" spans="1:17" s="110" customFormat="1" ht="15" customHeight="1" x14ac:dyDescent="0.2">
      <c r="A15" s="120"/>
      <c r="B15" s="119"/>
      <c r="C15" s="258" t="s">
        <v>106</v>
      </c>
      <c r="E15" s="113">
        <v>59.492158327109784</v>
      </c>
      <c r="F15" s="115">
        <v>3983</v>
      </c>
      <c r="G15" s="114">
        <v>4090</v>
      </c>
      <c r="H15" s="114">
        <v>4278</v>
      </c>
      <c r="I15" s="114">
        <v>3958</v>
      </c>
      <c r="J15" s="140">
        <v>4000</v>
      </c>
      <c r="K15" s="114">
        <v>-17</v>
      </c>
      <c r="L15" s="116">
        <v>-0.42499999999999999</v>
      </c>
    </row>
    <row r="16" spans="1:17" s="110" customFormat="1" ht="15" customHeight="1" x14ac:dyDescent="0.2">
      <c r="A16" s="120"/>
      <c r="B16" s="119"/>
      <c r="C16" s="258" t="s">
        <v>107</v>
      </c>
      <c r="E16" s="113">
        <v>40.507841672890216</v>
      </c>
      <c r="F16" s="115">
        <v>2712</v>
      </c>
      <c r="G16" s="114">
        <v>2806</v>
      </c>
      <c r="H16" s="114">
        <v>2881</v>
      </c>
      <c r="I16" s="114">
        <v>2699</v>
      </c>
      <c r="J16" s="140">
        <v>2740</v>
      </c>
      <c r="K16" s="114">
        <v>-28</v>
      </c>
      <c r="L16" s="116">
        <v>-1.0218978102189782</v>
      </c>
    </row>
    <row r="17" spans="1:12" s="110" customFormat="1" ht="15" customHeight="1" x14ac:dyDescent="0.2">
      <c r="A17" s="120"/>
      <c r="B17" s="121" t="s">
        <v>109</v>
      </c>
      <c r="C17" s="258"/>
      <c r="E17" s="113">
        <v>65.542771918610839</v>
      </c>
      <c r="F17" s="115">
        <v>36915</v>
      </c>
      <c r="G17" s="114">
        <v>36988</v>
      </c>
      <c r="H17" s="114">
        <v>37621</v>
      </c>
      <c r="I17" s="114">
        <v>37740</v>
      </c>
      <c r="J17" s="140">
        <v>37585</v>
      </c>
      <c r="K17" s="114">
        <v>-670</v>
      </c>
      <c r="L17" s="116">
        <v>-1.7826260476253826</v>
      </c>
    </row>
    <row r="18" spans="1:12" s="110" customFormat="1" ht="15" customHeight="1" x14ac:dyDescent="0.2">
      <c r="A18" s="120"/>
      <c r="B18" s="119"/>
      <c r="C18" s="258" t="s">
        <v>106</v>
      </c>
      <c r="E18" s="113">
        <v>54.999322768522283</v>
      </c>
      <c r="F18" s="115">
        <v>20303</v>
      </c>
      <c r="G18" s="114">
        <v>20267</v>
      </c>
      <c r="H18" s="114">
        <v>20732</v>
      </c>
      <c r="I18" s="114">
        <v>20889</v>
      </c>
      <c r="J18" s="140">
        <v>20777</v>
      </c>
      <c r="K18" s="114">
        <v>-474</v>
      </c>
      <c r="L18" s="116">
        <v>-2.2813688212927756</v>
      </c>
    </row>
    <row r="19" spans="1:12" s="110" customFormat="1" ht="15" customHeight="1" x14ac:dyDescent="0.2">
      <c r="A19" s="120"/>
      <c r="B19" s="119"/>
      <c r="C19" s="258" t="s">
        <v>107</v>
      </c>
      <c r="E19" s="113">
        <v>45.000677231477717</v>
      </c>
      <c r="F19" s="115">
        <v>16612</v>
      </c>
      <c r="G19" s="114">
        <v>16721</v>
      </c>
      <c r="H19" s="114">
        <v>16889</v>
      </c>
      <c r="I19" s="114">
        <v>16851</v>
      </c>
      <c r="J19" s="140">
        <v>16808</v>
      </c>
      <c r="K19" s="114">
        <v>-196</v>
      </c>
      <c r="L19" s="116">
        <v>-1.1661113755354593</v>
      </c>
    </row>
    <row r="20" spans="1:12" s="110" customFormat="1" ht="15" customHeight="1" x14ac:dyDescent="0.2">
      <c r="A20" s="120"/>
      <c r="B20" s="121" t="s">
        <v>110</v>
      </c>
      <c r="C20" s="258"/>
      <c r="E20" s="113">
        <v>21.462306026064415</v>
      </c>
      <c r="F20" s="115">
        <v>12088</v>
      </c>
      <c r="G20" s="114">
        <v>12002</v>
      </c>
      <c r="H20" s="114">
        <v>11975</v>
      </c>
      <c r="I20" s="114">
        <v>11792</v>
      </c>
      <c r="J20" s="140">
        <v>11597</v>
      </c>
      <c r="K20" s="114">
        <v>491</v>
      </c>
      <c r="L20" s="116">
        <v>4.2338535828231443</v>
      </c>
    </row>
    <row r="21" spans="1:12" s="110" customFormat="1" ht="15" customHeight="1" x14ac:dyDescent="0.2">
      <c r="A21" s="120"/>
      <c r="B21" s="119"/>
      <c r="C21" s="258" t="s">
        <v>106</v>
      </c>
      <c r="E21" s="113">
        <v>52.746525479814693</v>
      </c>
      <c r="F21" s="115">
        <v>6376</v>
      </c>
      <c r="G21" s="114">
        <v>6307</v>
      </c>
      <c r="H21" s="114">
        <v>6336</v>
      </c>
      <c r="I21" s="114">
        <v>6243</v>
      </c>
      <c r="J21" s="140">
        <v>6123</v>
      </c>
      <c r="K21" s="114">
        <v>253</v>
      </c>
      <c r="L21" s="116">
        <v>4.1319614568022214</v>
      </c>
    </row>
    <row r="22" spans="1:12" s="110" customFormat="1" ht="15" customHeight="1" x14ac:dyDescent="0.2">
      <c r="A22" s="120"/>
      <c r="B22" s="119"/>
      <c r="C22" s="258" t="s">
        <v>107</v>
      </c>
      <c r="E22" s="113">
        <v>47.253474520185307</v>
      </c>
      <c r="F22" s="115">
        <v>5712</v>
      </c>
      <c r="G22" s="114">
        <v>5695</v>
      </c>
      <c r="H22" s="114">
        <v>5639</v>
      </c>
      <c r="I22" s="114">
        <v>5549</v>
      </c>
      <c r="J22" s="140">
        <v>5474</v>
      </c>
      <c r="K22" s="114">
        <v>238</v>
      </c>
      <c r="L22" s="116">
        <v>4.3478260869565215</v>
      </c>
    </row>
    <row r="23" spans="1:12" s="110" customFormat="1" ht="15" customHeight="1" x14ac:dyDescent="0.2">
      <c r="A23" s="120"/>
      <c r="B23" s="121" t="s">
        <v>111</v>
      </c>
      <c r="C23" s="258"/>
      <c r="E23" s="113">
        <v>1.1079152018749334</v>
      </c>
      <c r="F23" s="115">
        <v>624</v>
      </c>
      <c r="G23" s="114">
        <v>607</v>
      </c>
      <c r="H23" s="114">
        <v>601</v>
      </c>
      <c r="I23" s="114">
        <v>603</v>
      </c>
      <c r="J23" s="140">
        <v>573</v>
      </c>
      <c r="K23" s="114">
        <v>51</v>
      </c>
      <c r="L23" s="116">
        <v>8.9005235602094235</v>
      </c>
    </row>
    <row r="24" spans="1:12" s="110" customFormat="1" ht="15" customHeight="1" x14ac:dyDescent="0.2">
      <c r="A24" s="120"/>
      <c r="B24" s="119"/>
      <c r="C24" s="258" t="s">
        <v>106</v>
      </c>
      <c r="E24" s="113">
        <v>62.339743589743591</v>
      </c>
      <c r="F24" s="115">
        <v>389</v>
      </c>
      <c r="G24" s="114">
        <v>377</v>
      </c>
      <c r="H24" s="114">
        <v>378</v>
      </c>
      <c r="I24" s="114">
        <v>378</v>
      </c>
      <c r="J24" s="140">
        <v>367</v>
      </c>
      <c r="K24" s="114">
        <v>22</v>
      </c>
      <c r="L24" s="116">
        <v>5.9945504087193457</v>
      </c>
    </row>
    <row r="25" spans="1:12" s="110" customFormat="1" ht="15" customHeight="1" x14ac:dyDescent="0.2">
      <c r="A25" s="120"/>
      <c r="B25" s="119"/>
      <c r="C25" s="258" t="s">
        <v>107</v>
      </c>
      <c r="E25" s="113">
        <v>37.660256410256409</v>
      </c>
      <c r="F25" s="115">
        <v>235</v>
      </c>
      <c r="G25" s="114">
        <v>230</v>
      </c>
      <c r="H25" s="114">
        <v>223</v>
      </c>
      <c r="I25" s="114">
        <v>225</v>
      </c>
      <c r="J25" s="140">
        <v>206</v>
      </c>
      <c r="K25" s="114">
        <v>29</v>
      </c>
      <c r="L25" s="116">
        <v>14.077669902912621</v>
      </c>
    </row>
    <row r="26" spans="1:12" s="110" customFormat="1" ht="15" customHeight="1" x14ac:dyDescent="0.2">
      <c r="A26" s="120"/>
      <c r="C26" s="121" t="s">
        <v>187</v>
      </c>
      <c r="D26" s="110" t="s">
        <v>188</v>
      </c>
      <c r="E26" s="113">
        <v>0.31248890309292993</v>
      </c>
      <c r="F26" s="115">
        <v>176</v>
      </c>
      <c r="G26" s="114">
        <v>155</v>
      </c>
      <c r="H26" s="114">
        <v>159</v>
      </c>
      <c r="I26" s="114">
        <v>149</v>
      </c>
      <c r="J26" s="140">
        <v>139</v>
      </c>
      <c r="K26" s="114">
        <v>37</v>
      </c>
      <c r="L26" s="116">
        <v>26.618705035971225</v>
      </c>
    </row>
    <row r="27" spans="1:12" s="110" customFormat="1" ht="15" customHeight="1" x14ac:dyDescent="0.2">
      <c r="A27" s="120"/>
      <c r="B27" s="119"/>
      <c r="D27" s="259" t="s">
        <v>106</v>
      </c>
      <c r="E27" s="113">
        <v>61.93181818181818</v>
      </c>
      <c r="F27" s="115">
        <v>109</v>
      </c>
      <c r="G27" s="114">
        <v>86</v>
      </c>
      <c r="H27" s="114">
        <v>87</v>
      </c>
      <c r="I27" s="114">
        <v>78</v>
      </c>
      <c r="J27" s="140">
        <v>75</v>
      </c>
      <c r="K27" s="114">
        <v>34</v>
      </c>
      <c r="L27" s="116">
        <v>45.333333333333336</v>
      </c>
    </row>
    <row r="28" spans="1:12" s="110" customFormat="1" ht="15" customHeight="1" x14ac:dyDescent="0.2">
      <c r="A28" s="120"/>
      <c r="B28" s="119"/>
      <c r="D28" s="259" t="s">
        <v>107</v>
      </c>
      <c r="E28" s="113">
        <v>38.06818181818182</v>
      </c>
      <c r="F28" s="115">
        <v>67</v>
      </c>
      <c r="G28" s="114">
        <v>69</v>
      </c>
      <c r="H28" s="114">
        <v>72</v>
      </c>
      <c r="I28" s="114">
        <v>71</v>
      </c>
      <c r="J28" s="140">
        <v>64</v>
      </c>
      <c r="K28" s="114">
        <v>3</v>
      </c>
      <c r="L28" s="116">
        <v>4.6875</v>
      </c>
    </row>
    <row r="29" spans="1:12" s="110" customFormat="1" ht="24.95" customHeight="1" x14ac:dyDescent="0.2">
      <c r="A29" s="604" t="s">
        <v>189</v>
      </c>
      <c r="B29" s="605"/>
      <c r="C29" s="605"/>
      <c r="D29" s="606"/>
      <c r="E29" s="113">
        <v>89.496111643762646</v>
      </c>
      <c r="F29" s="115">
        <v>50406</v>
      </c>
      <c r="G29" s="114">
        <v>50874</v>
      </c>
      <c r="H29" s="114">
        <v>51315</v>
      </c>
      <c r="I29" s="114">
        <v>50873</v>
      </c>
      <c r="J29" s="140">
        <v>50817</v>
      </c>
      <c r="K29" s="114">
        <v>-411</v>
      </c>
      <c r="L29" s="116">
        <v>-0.80878446189267372</v>
      </c>
    </row>
    <row r="30" spans="1:12" s="110" customFormat="1" ht="15" customHeight="1" x14ac:dyDescent="0.2">
      <c r="A30" s="120"/>
      <c r="B30" s="119"/>
      <c r="C30" s="258" t="s">
        <v>106</v>
      </c>
      <c r="E30" s="113">
        <v>53.930087687973653</v>
      </c>
      <c r="F30" s="115">
        <v>27184</v>
      </c>
      <c r="G30" s="114">
        <v>27398</v>
      </c>
      <c r="H30" s="114">
        <v>27718</v>
      </c>
      <c r="I30" s="114">
        <v>27533</v>
      </c>
      <c r="J30" s="140">
        <v>27477</v>
      </c>
      <c r="K30" s="114">
        <v>-293</v>
      </c>
      <c r="L30" s="116">
        <v>-1.0663463988062742</v>
      </c>
    </row>
    <row r="31" spans="1:12" s="110" customFormat="1" ht="15" customHeight="1" x14ac:dyDescent="0.2">
      <c r="A31" s="120"/>
      <c r="B31" s="119"/>
      <c r="C31" s="258" t="s">
        <v>107</v>
      </c>
      <c r="E31" s="113">
        <v>46.069912312026347</v>
      </c>
      <c r="F31" s="115">
        <v>23222</v>
      </c>
      <c r="G31" s="114">
        <v>23476</v>
      </c>
      <c r="H31" s="114">
        <v>23597</v>
      </c>
      <c r="I31" s="114">
        <v>23340</v>
      </c>
      <c r="J31" s="140">
        <v>23340</v>
      </c>
      <c r="K31" s="114">
        <v>-118</v>
      </c>
      <c r="L31" s="116">
        <v>-0.50556983718937443</v>
      </c>
    </row>
    <row r="32" spans="1:12" s="110" customFormat="1" ht="15" customHeight="1" x14ac:dyDescent="0.2">
      <c r="A32" s="120"/>
      <c r="B32" s="119" t="s">
        <v>117</v>
      </c>
      <c r="C32" s="258"/>
      <c r="E32" s="113">
        <v>10.484357799794042</v>
      </c>
      <c r="F32" s="115">
        <v>5905</v>
      </c>
      <c r="G32" s="114">
        <v>5609</v>
      </c>
      <c r="H32" s="114">
        <v>6032</v>
      </c>
      <c r="I32" s="114">
        <v>5911</v>
      </c>
      <c r="J32" s="140">
        <v>5668</v>
      </c>
      <c r="K32" s="114">
        <v>237</v>
      </c>
      <c r="L32" s="116">
        <v>4.1813690896259708</v>
      </c>
    </row>
    <row r="33" spans="1:12" s="110" customFormat="1" ht="15" customHeight="1" x14ac:dyDescent="0.2">
      <c r="A33" s="120"/>
      <c r="B33" s="119"/>
      <c r="C33" s="258" t="s">
        <v>106</v>
      </c>
      <c r="E33" s="113">
        <v>65.351397121083821</v>
      </c>
      <c r="F33" s="115">
        <v>3859</v>
      </c>
      <c r="G33" s="114">
        <v>3636</v>
      </c>
      <c r="H33" s="114">
        <v>3999</v>
      </c>
      <c r="I33" s="114">
        <v>3929</v>
      </c>
      <c r="J33" s="140">
        <v>3781</v>
      </c>
      <c r="K33" s="114">
        <v>78</v>
      </c>
      <c r="L33" s="116">
        <v>2.0629463104998678</v>
      </c>
    </row>
    <row r="34" spans="1:12" s="110" customFormat="1" ht="15" customHeight="1" x14ac:dyDescent="0.2">
      <c r="A34" s="120"/>
      <c r="B34" s="119"/>
      <c r="C34" s="258" t="s">
        <v>107</v>
      </c>
      <c r="E34" s="113">
        <v>34.648602878916172</v>
      </c>
      <c r="F34" s="115">
        <v>2046</v>
      </c>
      <c r="G34" s="114">
        <v>1973</v>
      </c>
      <c r="H34" s="114">
        <v>2033</v>
      </c>
      <c r="I34" s="114">
        <v>1982</v>
      </c>
      <c r="J34" s="140">
        <v>1887</v>
      </c>
      <c r="K34" s="114">
        <v>159</v>
      </c>
      <c r="L34" s="116">
        <v>8.4260731319554854</v>
      </c>
    </row>
    <row r="35" spans="1:12" s="110" customFormat="1" ht="24.95" customHeight="1" x14ac:dyDescent="0.2">
      <c r="A35" s="604" t="s">
        <v>190</v>
      </c>
      <c r="B35" s="605"/>
      <c r="C35" s="605"/>
      <c r="D35" s="606"/>
      <c r="E35" s="113">
        <v>73.544973544973544</v>
      </c>
      <c r="F35" s="115">
        <v>41422</v>
      </c>
      <c r="G35" s="114">
        <v>41522</v>
      </c>
      <c r="H35" s="114">
        <v>42450</v>
      </c>
      <c r="I35" s="114">
        <v>42074</v>
      </c>
      <c r="J35" s="140">
        <v>41892</v>
      </c>
      <c r="K35" s="114">
        <v>-470</v>
      </c>
      <c r="L35" s="116">
        <v>-1.1219325885610618</v>
      </c>
    </row>
    <row r="36" spans="1:12" s="110" customFormat="1" ht="15" customHeight="1" x14ac:dyDescent="0.2">
      <c r="A36" s="120"/>
      <c r="B36" s="119"/>
      <c r="C36" s="258" t="s">
        <v>106</v>
      </c>
      <c r="E36" s="113">
        <v>70.06180290666795</v>
      </c>
      <c r="F36" s="115">
        <v>29021</v>
      </c>
      <c r="G36" s="114">
        <v>29032</v>
      </c>
      <c r="H36" s="114">
        <v>29700</v>
      </c>
      <c r="I36" s="114">
        <v>29465</v>
      </c>
      <c r="J36" s="140">
        <v>29317</v>
      </c>
      <c r="K36" s="114">
        <v>-296</v>
      </c>
      <c r="L36" s="116">
        <v>-1.0096531022955963</v>
      </c>
    </row>
    <row r="37" spans="1:12" s="110" customFormat="1" ht="15" customHeight="1" x14ac:dyDescent="0.2">
      <c r="A37" s="120"/>
      <c r="B37" s="119"/>
      <c r="C37" s="258" t="s">
        <v>107</v>
      </c>
      <c r="E37" s="113">
        <v>29.938197093332047</v>
      </c>
      <c r="F37" s="115">
        <v>12401</v>
      </c>
      <c r="G37" s="114">
        <v>12490</v>
      </c>
      <c r="H37" s="114">
        <v>12750</v>
      </c>
      <c r="I37" s="114">
        <v>12609</v>
      </c>
      <c r="J37" s="140">
        <v>12575</v>
      </c>
      <c r="K37" s="114">
        <v>-174</v>
      </c>
      <c r="L37" s="116">
        <v>-1.3836978131212723</v>
      </c>
    </row>
    <row r="38" spans="1:12" s="110" customFormat="1" ht="15" customHeight="1" x14ac:dyDescent="0.2">
      <c r="A38" s="120"/>
      <c r="B38" s="119" t="s">
        <v>182</v>
      </c>
      <c r="C38" s="258"/>
      <c r="E38" s="113">
        <v>26.455026455026456</v>
      </c>
      <c r="F38" s="115">
        <v>14900</v>
      </c>
      <c r="G38" s="114">
        <v>14971</v>
      </c>
      <c r="H38" s="114">
        <v>14906</v>
      </c>
      <c r="I38" s="114">
        <v>14718</v>
      </c>
      <c r="J38" s="140">
        <v>14603</v>
      </c>
      <c r="K38" s="114">
        <v>297</v>
      </c>
      <c r="L38" s="116">
        <v>2.033828665342738</v>
      </c>
    </row>
    <row r="39" spans="1:12" s="110" customFormat="1" ht="15" customHeight="1" x14ac:dyDescent="0.2">
      <c r="A39" s="120"/>
      <c r="B39" s="119"/>
      <c r="C39" s="258" t="s">
        <v>106</v>
      </c>
      <c r="E39" s="113">
        <v>13.624161073825503</v>
      </c>
      <c r="F39" s="115">
        <v>2030</v>
      </c>
      <c r="G39" s="114">
        <v>2009</v>
      </c>
      <c r="H39" s="114">
        <v>2024</v>
      </c>
      <c r="I39" s="114">
        <v>2003</v>
      </c>
      <c r="J39" s="140">
        <v>1950</v>
      </c>
      <c r="K39" s="114">
        <v>80</v>
      </c>
      <c r="L39" s="116">
        <v>4.1025641025641022</v>
      </c>
    </row>
    <row r="40" spans="1:12" s="110" customFormat="1" ht="15" customHeight="1" x14ac:dyDescent="0.2">
      <c r="A40" s="120"/>
      <c r="B40" s="119"/>
      <c r="C40" s="258" t="s">
        <v>107</v>
      </c>
      <c r="E40" s="113">
        <v>86.375838926174495</v>
      </c>
      <c r="F40" s="115">
        <v>12870</v>
      </c>
      <c r="G40" s="114">
        <v>12962</v>
      </c>
      <c r="H40" s="114">
        <v>12882</v>
      </c>
      <c r="I40" s="114">
        <v>12715</v>
      </c>
      <c r="J40" s="140">
        <v>12653</v>
      </c>
      <c r="K40" s="114">
        <v>217</v>
      </c>
      <c r="L40" s="116">
        <v>1.7150082984272506</v>
      </c>
    </row>
    <row r="41" spans="1:12" s="110" customFormat="1" ht="24.75" customHeight="1" x14ac:dyDescent="0.2">
      <c r="A41" s="604" t="s">
        <v>518</v>
      </c>
      <c r="B41" s="605"/>
      <c r="C41" s="605"/>
      <c r="D41" s="606"/>
      <c r="E41" s="113">
        <v>5.4277191861084475</v>
      </c>
      <c r="F41" s="115">
        <v>3057</v>
      </c>
      <c r="G41" s="114">
        <v>3399</v>
      </c>
      <c r="H41" s="114">
        <v>3447</v>
      </c>
      <c r="I41" s="114">
        <v>2952</v>
      </c>
      <c r="J41" s="140">
        <v>3003</v>
      </c>
      <c r="K41" s="114">
        <v>54</v>
      </c>
      <c r="L41" s="116">
        <v>1.7982017982017982</v>
      </c>
    </row>
    <row r="42" spans="1:12" s="110" customFormat="1" ht="15" customHeight="1" x14ac:dyDescent="0.2">
      <c r="A42" s="120"/>
      <c r="B42" s="119"/>
      <c r="C42" s="258" t="s">
        <v>106</v>
      </c>
      <c r="E42" s="113">
        <v>60.713117435394174</v>
      </c>
      <c r="F42" s="115">
        <v>1856</v>
      </c>
      <c r="G42" s="114">
        <v>2099</v>
      </c>
      <c r="H42" s="114">
        <v>2141</v>
      </c>
      <c r="I42" s="114">
        <v>1771</v>
      </c>
      <c r="J42" s="140">
        <v>1794</v>
      </c>
      <c r="K42" s="114">
        <v>62</v>
      </c>
      <c r="L42" s="116">
        <v>3.4559643255295431</v>
      </c>
    </row>
    <row r="43" spans="1:12" s="110" customFormat="1" ht="15" customHeight="1" x14ac:dyDescent="0.2">
      <c r="A43" s="123"/>
      <c r="B43" s="124"/>
      <c r="C43" s="260" t="s">
        <v>107</v>
      </c>
      <c r="D43" s="261"/>
      <c r="E43" s="125">
        <v>39.286882564605826</v>
      </c>
      <c r="F43" s="143">
        <v>1201</v>
      </c>
      <c r="G43" s="144">
        <v>1300</v>
      </c>
      <c r="H43" s="144">
        <v>1306</v>
      </c>
      <c r="I43" s="144">
        <v>1181</v>
      </c>
      <c r="J43" s="145">
        <v>1209</v>
      </c>
      <c r="K43" s="144">
        <v>-8</v>
      </c>
      <c r="L43" s="146">
        <v>-0.66170388751033915</v>
      </c>
    </row>
    <row r="44" spans="1:12" s="110" customFormat="1" ht="45.75" customHeight="1" x14ac:dyDescent="0.2">
      <c r="A44" s="604" t="s">
        <v>191</v>
      </c>
      <c r="B44" s="605"/>
      <c r="C44" s="605"/>
      <c r="D44" s="606"/>
      <c r="E44" s="113">
        <v>0.61787578566102053</v>
      </c>
      <c r="F44" s="115">
        <v>348</v>
      </c>
      <c r="G44" s="114">
        <v>359</v>
      </c>
      <c r="H44" s="114">
        <v>352</v>
      </c>
      <c r="I44" s="114">
        <v>348</v>
      </c>
      <c r="J44" s="140">
        <v>351</v>
      </c>
      <c r="K44" s="114">
        <v>-3</v>
      </c>
      <c r="L44" s="116">
        <v>-0.85470085470085466</v>
      </c>
    </row>
    <row r="45" spans="1:12" s="110" customFormat="1" ht="15" customHeight="1" x14ac:dyDescent="0.2">
      <c r="A45" s="120"/>
      <c r="B45" s="119"/>
      <c r="C45" s="258" t="s">
        <v>106</v>
      </c>
      <c r="E45" s="113">
        <v>58.620689655172413</v>
      </c>
      <c r="F45" s="115">
        <v>204</v>
      </c>
      <c r="G45" s="114">
        <v>213</v>
      </c>
      <c r="H45" s="114">
        <v>209</v>
      </c>
      <c r="I45" s="114">
        <v>209</v>
      </c>
      <c r="J45" s="140">
        <v>210</v>
      </c>
      <c r="K45" s="114">
        <v>-6</v>
      </c>
      <c r="L45" s="116">
        <v>-2.8571428571428572</v>
      </c>
    </row>
    <row r="46" spans="1:12" s="110" customFormat="1" ht="15" customHeight="1" x14ac:dyDescent="0.2">
      <c r="A46" s="123"/>
      <c r="B46" s="124"/>
      <c r="C46" s="260" t="s">
        <v>107</v>
      </c>
      <c r="D46" s="261"/>
      <c r="E46" s="125">
        <v>41.379310344827587</v>
      </c>
      <c r="F46" s="143">
        <v>144</v>
      </c>
      <c r="G46" s="144">
        <v>146</v>
      </c>
      <c r="H46" s="144">
        <v>143</v>
      </c>
      <c r="I46" s="144">
        <v>139</v>
      </c>
      <c r="J46" s="145">
        <v>141</v>
      </c>
      <c r="K46" s="144">
        <v>3</v>
      </c>
      <c r="L46" s="146">
        <v>2.1276595744680851</v>
      </c>
    </row>
    <row r="47" spans="1:12" s="110" customFormat="1" ht="39" customHeight="1" x14ac:dyDescent="0.2">
      <c r="A47" s="604" t="s">
        <v>519</v>
      </c>
      <c r="B47" s="607"/>
      <c r="C47" s="607"/>
      <c r="D47" s="608"/>
      <c r="E47" s="113">
        <v>8.6999751429281624E-2</v>
      </c>
      <c r="F47" s="115">
        <v>49</v>
      </c>
      <c r="G47" s="114">
        <v>46</v>
      </c>
      <c r="H47" s="114">
        <v>43</v>
      </c>
      <c r="I47" s="114">
        <v>43</v>
      </c>
      <c r="J47" s="140">
        <v>43</v>
      </c>
      <c r="K47" s="114">
        <v>6</v>
      </c>
      <c r="L47" s="116">
        <v>13.953488372093023</v>
      </c>
    </row>
    <row r="48" spans="1:12" s="110" customFormat="1" ht="15" customHeight="1" x14ac:dyDescent="0.2">
      <c r="A48" s="120"/>
      <c r="B48" s="119"/>
      <c r="C48" s="258" t="s">
        <v>106</v>
      </c>
      <c r="E48" s="113">
        <v>30.612244897959183</v>
      </c>
      <c r="F48" s="115">
        <v>15</v>
      </c>
      <c r="G48" s="114">
        <v>14</v>
      </c>
      <c r="H48" s="114">
        <v>13</v>
      </c>
      <c r="I48" s="114">
        <v>13</v>
      </c>
      <c r="J48" s="140">
        <v>15</v>
      </c>
      <c r="K48" s="114">
        <v>0</v>
      </c>
      <c r="L48" s="116">
        <v>0</v>
      </c>
    </row>
    <row r="49" spans="1:12" s="110" customFormat="1" ht="15" customHeight="1" x14ac:dyDescent="0.2">
      <c r="A49" s="123"/>
      <c r="B49" s="124"/>
      <c r="C49" s="260" t="s">
        <v>107</v>
      </c>
      <c r="D49" s="261"/>
      <c r="E49" s="125">
        <v>69.387755102040813</v>
      </c>
      <c r="F49" s="143">
        <v>34</v>
      </c>
      <c r="G49" s="144">
        <v>32</v>
      </c>
      <c r="H49" s="144">
        <v>30</v>
      </c>
      <c r="I49" s="144">
        <v>30</v>
      </c>
      <c r="J49" s="145">
        <v>28</v>
      </c>
      <c r="K49" s="144">
        <v>6</v>
      </c>
      <c r="L49" s="146">
        <v>21.428571428571427</v>
      </c>
    </row>
    <row r="50" spans="1:12" s="110" customFormat="1" ht="24.95" customHeight="1" x14ac:dyDescent="0.2">
      <c r="A50" s="609" t="s">
        <v>192</v>
      </c>
      <c r="B50" s="610"/>
      <c r="C50" s="610"/>
      <c r="D50" s="611"/>
      <c r="E50" s="262">
        <v>12.875963211533682</v>
      </c>
      <c r="F50" s="263">
        <v>7252</v>
      </c>
      <c r="G50" s="264">
        <v>7465</v>
      </c>
      <c r="H50" s="264">
        <v>7820</v>
      </c>
      <c r="I50" s="264">
        <v>7172</v>
      </c>
      <c r="J50" s="265">
        <v>7237</v>
      </c>
      <c r="K50" s="263">
        <v>15</v>
      </c>
      <c r="L50" s="266">
        <v>0.2072682050573442</v>
      </c>
    </row>
    <row r="51" spans="1:12" s="110" customFormat="1" ht="15" customHeight="1" x14ac:dyDescent="0.2">
      <c r="A51" s="120"/>
      <c r="B51" s="119"/>
      <c r="C51" s="258" t="s">
        <v>106</v>
      </c>
      <c r="E51" s="113">
        <v>56.37065637065637</v>
      </c>
      <c r="F51" s="115">
        <v>4088</v>
      </c>
      <c r="G51" s="114">
        <v>4164</v>
      </c>
      <c r="H51" s="114">
        <v>4466</v>
      </c>
      <c r="I51" s="114">
        <v>4067</v>
      </c>
      <c r="J51" s="140">
        <v>4080</v>
      </c>
      <c r="K51" s="114">
        <v>8</v>
      </c>
      <c r="L51" s="116">
        <v>0.19607843137254902</v>
      </c>
    </row>
    <row r="52" spans="1:12" s="110" customFormat="1" ht="15" customHeight="1" x14ac:dyDescent="0.2">
      <c r="A52" s="120"/>
      <c r="B52" s="119"/>
      <c r="C52" s="258" t="s">
        <v>107</v>
      </c>
      <c r="E52" s="113">
        <v>43.62934362934363</v>
      </c>
      <c r="F52" s="115">
        <v>3164</v>
      </c>
      <c r="G52" s="114">
        <v>3301</v>
      </c>
      <c r="H52" s="114">
        <v>3354</v>
      </c>
      <c r="I52" s="114">
        <v>3105</v>
      </c>
      <c r="J52" s="140">
        <v>3157</v>
      </c>
      <c r="K52" s="114">
        <v>7</v>
      </c>
      <c r="L52" s="116">
        <v>0.22172949002217296</v>
      </c>
    </row>
    <row r="53" spans="1:12" s="110" customFormat="1" ht="15" customHeight="1" x14ac:dyDescent="0.2">
      <c r="A53" s="120"/>
      <c r="B53" s="119"/>
      <c r="C53" s="258" t="s">
        <v>187</v>
      </c>
      <c r="D53" s="110" t="s">
        <v>193</v>
      </c>
      <c r="E53" s="113">
        <v>31.301709873138446</v>
      </c>
      <c r="F53" s="115">
        <v>2270</v>
      </c>
      <c r="G53" s="114">
        <v>2592</v>
      </c>
      <c r="H53" s="114">
        <v>2656</v>
      </c>
      <c r="I53" s="114">
        <v>2005</v>
      </c>
      <c r="J53" s="140">
        <v>2186</v>
      </c>
      <c r="K53" s="114">
        <v>84</v>
      </c>
      <c r="L53" s="116">
        <v>3.8426349496797805</v>
      </c>
    </row>
    <row r="54" spans="1:12" s="110" customFormat="1" ht="15" customHeight="1" x14ac:dyDescent="0.2">
      <c r="A54" s="120"/>
      <c r="B54" s="119"/>
      <c r="D54" s="267" t="s">
        <v>194</v>
      </c>
      <c r="E54" s="113">
        <v>64.273127753303967</v>
      </c>
      <c r="F54" s="115">
        <v>1459</v>
      </c>
      <c r="G54" s="114">
        <v>1639</v>
      </c>
      <c r="H54" s="114">
        <v>1694</v>
      </c>
      <c r="I54" s="114">
        <v>1276</v>
      </c>
      <c r="J54" s="140">
        <v>1373</v>
      </c>
      <c r="K54" s="114">
        <v>86</v>
      </c>
      <c r="L54" s="116">
        <v>6.263656227239621</v>
      </c>
    </row>
    <row r="55" spans="1:12" s="110" customFormat="1" ht="15" customHeight="1" x14ac:dyDescent="0.2">
      <c r="A55" s="120"/>
      <c r="B55" s="119"/>
      <c r="D55" s="267" t="s">
        <v>195</v>
      </c>
      <c r="E55" s="113">
        <v>35.726872246696033</v>
      </c>
      <c r="F55" s="115">
        <v>811</v>
      </c>
      <c r="G55" s="114">
        <v>953</v>
      </c>
      <c r="H55" s="114">
        <v>962</v>
      </c>
      <c r="I55" s="114">
        <v>729</v>
      </c>
      <c r="J55" s="140">
        <v>813</v>
      </c>
      <c r="K55" s="114">
        <v>-2</v>
      </c>
      <c r="L55" s="116">
        <v>-0.24600246002460024</v>
      </c>
    </row>
    <row r="56" spans="1:12" s="110" customFormat="1" ht="15" customHeight="1" x14ac:dyDescent="0.2">
      <c r="A56" s="120"/>
      <c r="B56" s="119" t="s">
        <v>196</v>
      </c>
      <c r="C56" s="258"/>
      <c r="E56" s="113">
        <v>70.084514044245594</v>
      </c>
      <c r="F56" s="115">
        <v>39473</v>
      </c>
      <c r="G56" s="114">
        <v>39486</v>
      </c>
      <c r="H56" s="114">
        <v>39844</v>
      </c>
      <c r="I56" s="114">
        <v>39914</v>
      </c>
      <c r="J56" s="140">
        <v>39736</v>
      </c>
      <c r="K56" s="114">
        <v>-263</v>
      </c>
      <c r="L56" s="116">
        <v>-0.66186833098449771</v>
      </c>
    </row>
    <row r="57" spans="1:12" s="110" customFormat="1" ht="15" customHeight="1" x14ac:dyDescent="0.2">
      <c r="A57" s="120"/>
      <c r="B57" s="119"/>
      <c r="C57" s="258" t="s">
        <v>106</v>
      </c>
      <c r="E57" s="113">
        <v>54.24720695158716</v>
      </c>
      <c r="F57" s="115">
        <v>21413</v>
      </c>
      <c r="G57" s="114">
        <v>21373</v>
      </c>
      <c r="H57" s="114">
        <v>21645</v>
      </c>
      <c r="I57" s="114">
        <v>21737</v>
      </c>
      <c r="J57" s="140">
        <v>21624</v>
      </c>
      <c r="K57" s="114">
        <v>-211</v>
      </c>
      <c r="L57" s="116">
        <v>-0.97576766555678873</v>
      </c>
    </row>
    <row r="58" spans="1:12" s="110" customFormat="1" ht="15" customHeight="1" x14ac:dyDescent="0.2">
      <c r="A58" s="120"/>
      <c r="B58" s="119"/>
      <c r="C58" s="258" t="s">
        <v>107</v>
      </c>
      <c r="E58" s="113">
        <v>45.75279304841284</v>
      </c>
      <c r="F58" s="115">
        <v>18060</v>
      </c>
      <c r="G58" s="114">
        <v>18113</v>
      </c>
      <c r="H58" s="114">
        <v>18199</v>
      </c>
      <c r="I58" s="114">
        <v>18177</v>
      </c>
      <c r="J58" s="140">
        <v>18112</v>
      </c>
      <c r="K58" s="114">
        <v>-52</v>
      </c>
      <c r="L58" s="116">
        <v>-0.2871024734982332</v>
      </c>
    </row>
    <row r="59" spans="1:12" s="110" customFormat="1" ht="15" customHeight="1" x14ac:dyDescent="0.2">
      <c r="A59" s="120"/>
      <c r="B59" s="119"/>
      <c r="C59" s="258" t="s">
        <v>105</v>
      </c>
      <c r="D59" s="110" t="s">
        <v>197</v>
      </c>
      <c r="E59" s="113">
        <v>89.134344995313256</v>
      </c>
      <c r="F59" s="115">
        <v>35184</v>
      </c>
      <c r="G59" s="114">
        <v>35182</v>
      </c>
      <c r="H59" s="114">
        <v>35532</v>
      </c>
      <c r="I59" s="114">
        <v>35631</v>
      </c>
      <c r="J59" s="140">
        <v>35505</v>
      </c>
      <c r="K59" s="114">
        <v>-321</v>
      </c>
      <c r="L59" s="116">
        <v>-0.90409801436417403</v>
      </c>
    </row>
    <row r="60" spans="1:12" s="110" customFormat="1" ht="15" customHeight="1" x14ac:dyDescent="0.2">
      <c r="A60" s="120"/>
      <c r="B60" s="119"/>
      <c r="C60" s="258"/>
      <c r="D60" s="267" t="s">
        <v>198</v>
      </c>
      <c r="E60" s="113">
        <v>51.114142792178264</v>
      </c>
      <c r="F60" s="115">
        <v>17984</v>
      </c>
      <c r="G60" s="114">
        <v>17936</v>
      </c>
      <c r="H60" s="114">
        <v>18201</v>
      </c>
      <c r="I60" s="114">
        <v>18302</v>
      </c>
      <c r="J60" s="140">
        <v>18230</v>
      </c>
      <c r="K60" s="114">
        <v>-246</v>
      </c>
      <c r="L60" s="116">
        <v>-1.3494240263302248</v>
      </c>
    </row>
    <row r="61" spans="1:12" s="110" customFormat="1" ht="15" customHeight="1" x14ac:dyDescent="0.2">
      <c r="A61" s="120"/>
      <c r="B61" s="119"/>
      <c r="C61" s="258"/>
      <c r="D61" s="267" t="s">
        <v>199</v>
      </c>
      <c r="E61" s="113">
        <v>48.885857207821736</v>
      </c>
      <c r="F61" s="115">
        <v>17200</v>
      </c>
      <c r="G61" s="114">
        <v>17246</v>
      </c>
      <c r="H61" s="114">
        <v>17331</v>
      </c>
      <c r="I61" s="114">
        <v>17329</v>
      </c>
      <c r="J61" s="140">
        <v>17275</v>
      </c>
      <c r="K61" s="114">
        <v>-75</v>
      </c>
      <c r="L61" s="116">
        <v>-0.43415340086830678</v>
      </c>
    </row>
    <row r="62" spans="1:12" s="110" customFormat="1" ht="15" customHeight="1" x14ac:dyDescent="0.2">
      <c r="A62" s="120"/>
      <c r="B62" s="119"/>
      <c r="C62" s="258"/>
      <c r="D62" s="258" t="s">
        <v>200</v>
      </c>
      <c r="E62" s="113">
        <v>10.865655004686747</v>
      </c>
      <c r="F62" s="115">
        <v>4289</v>
      </c>
      <c r="G62" s="114">
        <v>4304</v>
      </c>
      <c r="H62" s="114">
        <v>4312</v>
      </c>
      <c r="I62" s="114">
        <v>4283</v>
      </c>
      <c r="J62" s="140">
        <v>4231</v>
      </c>
      <c r="K62" s="114">
        <v>58</v>
      </c>
      <c r="L62" s="116">
        <v>1.3708343181281022</v>
      </c>
    </row>
    <row r="63" spans="1:12" s="110" customFormat="1" ht="15" customHeight="1" x14ac:dyDescent="0.2">
      <c r="A63" s="120"/>
      <c r="B63" s="119"/>
      <c r="C63" s="258"/>
      <c r="D63" s="267" t="s">
        <v>198</v>
      </c>
      <c r="E63" s="113">
        <v>79.948705992072746</v>
      </c>
      <c r="F63" s="115">
        <v>3429</v>
      </c>
      <c r="G63" s="114">
        <v>3437</v>
      </c>
      <c r="H63" s="114">
        <v>3444</v>
      </c>
      <c r="I63" s="114">
        <v>3435</v>
      </c>
      <c r="J63" s="140">
        <v>3394</v>
      </c>
      <c r="K63" s="114">
        <v>35</v>
      </c>
      <c r="L63" s="116">
        <v>1.0312315851502651</v>
      </c>
    </row>
    <row r="64" spans="1:12" s="110" customFormat="1" ht="15" customHeight="1" x14ac:dyDescent="0.2">
      <c r="A64" s="120"/>
      <c r="B64" s="119"/>
      <c r="C64" s="258"/>
      <c r="D64" s="267" t="s">
        <v>199</v>
      </c>
      <c r="E64" s="113">
        <v>20.051294007927257</v>
      </c>
      <c r="F64" s="115">
        <v>860</v>
      </c>
      <c r="G64" s="114">
        <v>867</v>
      </c>
      <c r="H64" s="114">
        <v>868</v>
      </c>
      <c r="I64" s="114">
        <v>848</v>
      </c>
      <c r="J64" s="140">
        <v>837</v>
      </c>
      <c r="K64" s="114">
        <v>23</v>
      </c>
      <c r="L64" s="116">
        <v>2.7479091995221028</v>
      </c>
    </row>
    <row r="65" spans="1:12" s="110" customFormat="1" ht="15" customHeight="1" x14ac:dyDescent="0.2">
      <c r="A65" s="120"/>
      <c r="B65" s="119" t="s">
        <v>201</v>
      </c>
      <c r="C65" s="258"/>
      <c r="E65" s="113">
        <v>10.92290756720287</v>
      </c>
      <c r="F65" s="115">
        <v>6152</v>
      </c>
      <c r="G65" s="114">
        <v>6147</v>
      </c>
      <c r="H65" s="114">
        <v>6148</v>
      </c>
      <c r="I65" s="114">
        <v>6099</v>
      </c>
      <c r="J65" s="140">
        <v>5966</v>
      </c>
      <c r="K65" s="114">
        <v>186</v>
      </c>
      <c r="L65" s="116">
        <v>3.1176667784109955</v>
      </c>
    </row>
    <row r="66" spans="1:12" s="110" customFormat="1" ht="15" customHeight="1" x14ac:dyDescent="0.2">
      <c r="A66" s="120"/>
      <c r="B66" s="119"/>
      <c r="C66" s="258" t="s">
        <v>106</v>
      </c>
      <c r="E66" s="113">
        <v>57.639791937581272</v>
      </c>
      <c r="F66" s="115">
        <v>3546</v>
      </c>
      <c r="G66" s="114">
        <v>3543</v>
      </c>
      <c r="H66" s="114">
        <v>3553</v>
      </c>
      <c r="I66" s="114">
        <v>3566</v>
      </c>
      <c r="J66" s="140">
        <v>3489</v>
      </c>
      <c r="K66" s="114">
        <v>57</v>
      </c>
      <c r="L66" s="116">
        <v>1.6337059329320722</v>
      </c>
    </row>
    <row r="67" spans="1:12" s="110" customFormat="1" ht="15" customHeight="1" x14ac:dyDescent="0.2">
      <c r="A67" s="120"/>
      <c r="B67" s="119"/>
      <c r="C67" s="258" t="s">
        <v>107</v>
      </c>
      <c r="E67" s="113">
        <v>42.360208062418728</v>
      </c>
      <c r="F67" s="115">
        <v>2606</v>
      </c>
      <c r="G67" s="114">
        <v>2604</v>
      </c>
      <c r="H67" s="114">
        <v>2595</v>
      </c>
      <c r="I67" s="114">
        <v>2533</v>
      </c>
      <c r="J67" s="140">
        <v>2477</v>
      </c>
      <c r="K67" s="114">
        <v>129</v>
      </c>
      <c r="L67" s="116">
        <v>5.2079127977392004</v>
      </c>
    </row>
    <row r="68" spans="1:12" s="110" customFormat="1" ht="15" customHeight="1" x14ac:dyDescent="0.2">
      <c r="A68" s="120"/>
      <c r="B68" s="119"/>
      <c r="C68" s="258" t="s">
        <v>105</v>
      </c>
      <c r="D68" s="110" t="s">
        <v>202</v>
      </c>
      <c r="E68" s="113">
        <v>26.934330299089726</v>
      </c>
      <c r="F68" s="115">
        <v>1657</v>
      </c>
      <c r="G68" s="114">
        <v>1642</v>
      </c>
      <c r="H68" s="114">
        <v>1635</v>
      </c>
      <c r="I68" s="114">
        <v>1602</v>
      </c>
      <c r="J68" s="140">
        <v>1523</v>
      </c>
      <c r="K68" s="114">
        <v>134</v>
      </c>
      <c r="L68" s="116">
        <v>8.7984241628365076</v>
      </c>
    </row>
    <row r="69" spans="1:12" s="110" customFormat="1" ht="15" customHeight="1" x14ac:dyDescent="0.2">
      <c r="A69" s="120"/>
      <c r="B69" s="119"/>
      <c r="C69" s="258"/>
      <c r="D69" s="267" t="s">
        <v>198</v>
      </c>
      <c r="E69" s="113">
        <v>54.073627036813519</v>
      </c>
      <c r="F69" s="115">
        <v>896</v>
      </c>
      <c r="G69" s="114">
        <v>888</v>
      </c>
      <c r="H69" s="114">
        <v>882</v>
      </c>
      <c r="I69" s="114">
        <v>881</v>
      </c>
      <c r="J69" s="140">
        <v>833</v>
      </c>
      <c r="K69" s="114">
        <v>63</v>
      </c>
      <c r="L69" s="116">
        <v>7.5630252100840334</v>
      </c>
    </row>
    <row r="70" spans="1:12" s="110" customFormat="1" ht="15" customHeight="1" x14ac:dyDescent="0.2">
      <c r="A70" s="120"/>
      <c r="B70" s="119"/>
      <c r="C70" s="258"/>
      <c r="D70" s="267" t="s">
        <v>199</v>
      </c>
      <c r="E70" s="113">
        <v>45.926372963186481</v>
      </c>
      <c r="F70" s="115">
        <v>761</v>
      </c>
      <c r="G70" s="114">
        <v>754</v>
      </c>
      <c r="H70" s="114">
        <v>753</v>
      </c>
      <c r="I70" s="114">
        <v>721</v>
      </c>
      <c r="J70" s="140">
        <v>690</v>
      </c>
      <c r="K70" s="114">
        <v>71</v>
      </c>
      <c r="L70" s="116">
        <v>10.289855072463768</v>
      </c>
    </row>
    <row r="71" spans="1:12" s="110" customFormat="1" ht="15" customHeight="1" x14ac:dyDescent="0.2">
      <c r="A71" s="120"/>
      <c r="B71" s="119"/>
      <c r="C71" s="258"/>
      <c r="D71" s="110" t="s">
        <v>203</v>
      </c>
      <c r="E71" s="113">
        <v>66.352405721716508</v>
      </c>
      <c r="F71" s="115">
        <v>4082</v>
      </c>
      <c r="G71" s="114">
        <v>4093</v>
      </c>
      <c r="H71" s="114">
        <v>4096</v>
      </c>
      <c r="I71" s="114">
        <v>4082</v>
      </c>
      <c r="J71" s="140">
        <v>4036</v>
      </c>
      <c r="K71" s="114">
        <v>46</v>
      </c>
      <c r="L71" s="116">
        <v>1.1397423191278493</v>
      </c>
    </row>
    <row r="72" spans="1:12" s="110" customFormat="1" ht="15" customHeight="1" x14ac:dyDescent="0.2">
      <c r="A72" s="120"/>
      <c r="B72" s="119"/>
      <c r="C72" s="258"/>
      <c r="D72" s="267" t="s">
        <v>198</v>
      </c>
      <c r="E72" s="113">
        <v>58.231259186673199</v>
      </c>
      <c r="F72" s="115">
        <v>2377</v>
      </c>
      <c r="G72" s="114">
        <v>2380</v>
      </c>
      <c r="H72" s="114">
        <v>2390</v>
      </c>
      <c r="I72" s="114">
        <v>2397</v>
      </c>
      <c r="J72" s="140">
        <v>2379</v>
      </c>
      <c r="K72" s="114">
        <v>-2</v>
      </c>
      <c r="L72" s="116">
        <v>-8.4068936527952928E-2</v>
      </c>
    </row>
    <row r="73" spans="1:12" s="110" customFormat="1" ht="15" customHeight="1" x14ac:dyDescent="0.2">
      <c r="A73" s="120"/>
      <c r="B73" s="119"/>
      <c r="C73" s="258"/>
      <c r="D73" s="267" t="s">
        <v>199</v>
      </c>
      <c r="E73" s="113">
        <v>41.768740813326801</v>
      </c>
      <c r="F73" s="115">
        <v>1705</v>
      </c>
      <c r="G73" s="114">
        <v>1713</v>
      </c>
      <c r="H73" s="114">
        <v>1706</v>
      </c>
      <c r="I73" s="114">
        <v>1685</v>
      </c>
      <c r="J73" s="140">
        <v>1657</v>
      </c>
      <c r="K73" s="114">
        <v>48</v>
      </c>
      <c r="L73" s="116">
        <v>2.8968014484007241</v>
      </c>
    </row>
    <row r="74" spans="1:12" s="110" customFormat="1" ht="15" customHeight="1" x14ac:dyDescent="0.2">
      <c r="A74" s="120"/>
      <c r="B74" s="119"/>
      <c r="C74" s="258"/>
      <c r="D74" s="110" t="s">
        <v>204</v>
      </c>
      <c r="E74" s="113">
        <v>6.7132639791937585</v>
      </c>
      <c r="F74" s="115">
        <v>413</v>
      </c>
      <c r="G74" s="114">
        <v>412</v>
      </c>
      <c r="H74" s="114">
        <v>417</v>
      </c>
      <c r="I74" s="114">
        <v>415</v>
      </c>
      <c r="J74" s="140">
        <v>407</v>
      </c>
      <c r="K74" s="114">
        <v>6</v>
      </c>
      <c r="L74" s="116">
        <v>1.4742014742014742</v>
      </c>
    </row>
    <row r="75" spans="1:12" s="110" customFormat="1" ht="15" customHeight="1" x14ac:dyDescent="0.2">
      <c r="A75" s="120"/>
      <c r="B75" s="119"/>
      <c r="C75" s="258"/>
      <c r="D75" s="267" t="s">
        <v>198</v>
      </c>
      <c r="E75" s="113">
        <v>66.101694915254242</v>
      </c>
      <c r="F75" s="115">
        <v>273</v>
      </c>
      <c r="G75" s="114">
        <v>275</v>
      </c>
      <c r="H75" s="114">
        <v>281</v>
      </c>
      <c r="I75" s="114">
        <v>288</v>
      </c>
      <c r="J75" s="140">
        <v>277</v>
      </c>
      <c r="K75" s="114">
        <v>-4</v>
      </c>
      <c r="L75" s="116">
        <v>-1.4440433212996391</v>
      </c>
    </row>
    <row r="76" spans="1:12" s="110" customFormat="1" ht="15" customHeight="1" x14ac:dyDescent="0.2">
      <c r="A76" s="120"/>
      <c r="B76" s="119"/>
      <c r="C76" s="258"/>
      <c r="D76" s="267" t="s">
        <v>199</v>
      </c>
      <c r="E76" s="113">
        <v>33.898305084745765</v>
      </c>
      <c r="F76" s="115">
        <v>140</v>
      </c>
      <c r="G76" s="114">
        <v>137</v>
      </c>
      <c r="H76" s="114">
        <v>136</v>
      </c>
      <c r="I76" s="114">
        <v>127</v>
      </c>
      <c r="J76" s="140">
        <v>130</v>
      </c>
      <c r="K76" s="114">
        <v>10</v>
      </c>
      <c r="L76" s="116">
        <v>7.6923076923076925</v>
      </c>
    </row>
    <row r="77" spans="1:12" s="110" customFormat="1" ht="15" customHeight="1" x14ac:dyDescent="0.2">
      <c r="A77" s="534"/>
      <c r="B77" s="119" t="s">
        <v>205</v>
      </c>
      <c r="C77" s="268"/>
      <c r="D77" s="182"/>
      <c r="E77" s="113">
        <v>6.1166151770178612</v>
      </c>
      <c r="F77" s="115">
        <v>3445</v>
      </c>
      <c r="G77" s="114">
        <v>3395</v>
      </c>
      <c r="H77" s="114">
        <v>3544</v>
      </c>
      <c r="I77" s="114">
        <v>3607</v>
      </c>
      <c r="J77" s="140">
        <v>3556</v>
      </c>
      <c r="K77" s="114">
        <v>-111</v>
      </c>
      <c r="L77" s="116">
        <v>-3.1214848143982001</v>
      </c>
    </row>
    <row r="78" spans="1:12" s="110" customFormat="1" ht="15" customHeight="1" x14ac:dyDescent="0.2">
      <c r="A78" s="120"/>
      <c r="B78" s="119"/>
      <c r="C78" s="268" t="s">
        <v>106</v>
      </c>
      <c r="D78" s="182"/>
      <c r="E78" s="113">
        <v>58.171262699564586</v>
      </c>
      <c r="F78" s="115">
        <v>2004</v>
      </c>
      <c r="G78" s="114">
        <v>1961</v>
      </c>
      <c r="H78" s="114">
        <v>2060</v>
      </c>
      <c r="I78" s="114">
        <v>2098</v>
      </c>
      <c r="J78" s="140">
        <v>2074</v>
      </c>
      <c r="K78" s="114">
        <v>-70</v>
      </c>
      <c r="L78" s="116">
        <v>-3.3751205400192865</v>
      </c>
    </row>
    <row r="79" spans="1:12" s="110" customFormat="1" ht="15" customHeight="1" x14ac:dyDescent="0.2">
      <c r="A79" s="123"/>
      <c r="B79" s="124"/>
      <c r="C79" s="260" t="s">
        <v>107</v>
      </c>
      <c r="D79" s="261"/>
      <c r="E79" s="125">
        <v>41.828737300435414</v>
      </c>
      <c r="F79" s="143">
        <v>1441</v>
      </c>
      <c r="G79" s="144">
        <v>1434</v>
      </c>
      <c r="H79" s="144">
        <v>1484</v>
      </c>
      <c r="I79" s="144">
        <v>1509</v>
      </c>
      <c r="J79" s="145">
        <v>1482</v>
      </c>
      <c r="K79" s="144">
        <v>-41</v>
      </c>
      <c r="L79" s="146">
        <v>-2.7665317139001351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56322</v>
      </c>
      <c r="E11" s="114">
        <v>56493</v>
      </c>
      <c r="F11" s="114">
        <v>57356</v>
      </c>
      <c r="G11" s="114">
        <v>56792</v>
      </c>
      <c r="H11" s="140">
        <v>56495</v>
      </c>
      <c r="I11" s="115">
        <v>-173</v>
      </c>
      <c r="J11" s="116">
        <v>-0.30622178953889723</v>
      </c>
    </row>
    <row r="12" spans="1:15" s="110" customFormat="1" ht="24.95" customHeight="1" x14ac:dyDescent="0.2">
      <c r="A12" s="193" t="s">
        <v>132</v>
      </c>
      <c r="B12" s="194" t="s">
        <v>133</v>
      </c>
      <c r="C12" s="113">
        <v>0.4136926955718902</v>
      </c>
      <c r="D12" s="115">
        <v>233</v>
      </c>
      <c r="E12" s="114">
        <v>207</v>
      </c>
      <c r="F12" s="114">
        <v>233</v>
      </c>
      <c r="G12" s="114">
        <v>230</v>
      </c>
      <c r="H12" s="140">
        <v>221</v>
      </c>
      <c r="I12" s="115">
        <v>12</v>
      </c>
      <c r="J12" s="116">
        <v>5.4298642533936654</v>
      </c>
    </row>
    <row r="13" spans="1:15" s="110" customFormat="1" ht="24.95" customHeight="1" x14ac:dyDescent="0.2">
      <c r="A13" s="193" t="s">
        <v>134</v>
      </c>
      <c r="B13" s="199" t="s">
        <v>214</v>
      </c>
      <c r="C13" s="113">
        <v>1.0368949966265402</v>
      </c>
      <c r="D13" s="115">
        <v>584</v>
      </c>
      <c r="E13" s="114">
        <v>575</v>
      </c>
      <c r="F13" s="114">
        <v>581</v>
      </c>
      <c r="G13" s="114">
        <v>570</v>
      </c>
      <c r="H13" s="140">
        <v>587</v>
      </c>
      <c r="I13" s="115">
        <v>-3</v>
      </c>
      <c r="J13" s="116">
        <v>-0.51107325383304936</v>
      </c>
    </row>
    <row r="14" spans="1:15" s="287" customFormat="1" ht="24" customHeight="1" x14ac:dyDescent="0.2">
      <c r="A14" s="193" t="s">
        <v>215</v>
      </c>
      <c r="B14" s="199" t="s">
        <v>137</v>
      </c>
      <c r="C14" s="113">
        <v>40.025212172863178</v>
      </c>
      <c r="D14" s="115">
        <v>22543</v>
      </c>
      <c r="E14" s="114">
        <v>22715</v>
      </c>
      <c r="F14" s="114">
        <v>23041</v>
      </c>
      <c r="G14" s="114">
        <v>23077</v>
      </c>
      <c r="H14" s="140">
        <v>22926</v>
      </c>
      <c r="I14" s="115">
        <v>-383</v>
      </c>
      <c r="J14" s="116">
        <v>-1.6705923405740208</v>
      </c>
      <c r="K14" s="110"/>
      <c r="L14" s="110"/>
      <c r="M14" s="110"/>
      <c r="N14" s="110"/>
      <c r="O14" s="110"/>
    </row>
    <row r="15" spans="1:15" s="110" customFormat="1" ht="24.75" customHeight="1" x14ac:dyDescent="0.2">
      <c r="A15" s="193" t="s">
        <v>216</v>
      </c>
      <c r="B15" s="199" t="s">
        <v>217</v>
      </c>
      <c r="C15" s="113">
        <v>8.9680764177408481</v>
      </c>
      <c r="D15" s="115">
        <v>5051</v>
      </c>
      <c r="E15" s="114">
        <v>4996</v>
      </c>
      <c r="F15" s="114">
        <v>5162</v>
      </c>
      <c r="G15" s="114">
        <v>5357</v>
      </c>
      <c r="H15" s="140">
        <v>5333</v>
      </c>
      <c r="I15" s="115">
        <v>-282</v>
      </c>
      <c r="J15" s="116">
        <v>-5.2878304894055876</v>
      </c>
    </row>
    <row r="16" spans="1:15" s="287" customFormat="1" ht="24.95" customHeight="1" x14ac:dyDescent="0.2">
      <c r="A16" s="193" t="s">
        <v>218</v>
      </c>
      <c r="B16" s="199" t="s">
        <v>141</v>
      </c>
      <c r="C16" s="113">
        <v>24.41142004900394</v>
      </c>
      <c r="D16" s="115">
        <v>13749</v>
      </c>
      <c r="E16" s="114">
        <v>13932</v>
      </c>
      <c r="F16" s="114">
        <v>14024</v>
      </c>
      <c r="G16" s="114">
        <v>13934</v>
      </c>
      <c r="H16" s="140">
        <v>13776</v>
      </c>
      <c r="I16" s="115">
        <v>-27</v>
      </c>
      <c r="J16" s="116">
        <v>-0.19599303135888502</v>
      </c>
      <c r="K16" s="110"/>
      <c r="L16" s="110"/>
      <c r="M16" s="110"/>
      <c r="N16" s="110"/>
      <c r="O16" s="110"/>
    </row>
    <row r="17" spans="1:15" s="110" customFormat="1" ht="24.95" customHeight="1" x14ac:dyDescent="0.2">
      <c r="A17" s="193" t="s">
        <v>219</v>
      </c>
      <c r="B17" s="199" t="s">
        <v>220</v>
      </c>
      <c r="C17" s="113">
        <v>6.6457157061183905</v>
      </c>
      <c r="D17" s="115">
        <v>3743</v>
      </c>
      <c r="E17" s="114">
        <v>3787</v>
      </c>
      <c r="F17" s="114">
        <v>3855</v>
      </c>
      <c r="G17" s="114">
        <v>3786</v>
      </c>
      <c r="H17" s="140">
        <v>3817</v>
      </c>
      <c r="I17" s="115">
        <v>-74</v>
      </c>
      <c r="J17" s="116">
        <v>-1.9386953104532356</v>
      </c>
    </row>
    <row r="18" spans="1:15" s="287" customFormat="1" ht="24.95" customHeight="1" x14ac:dyDescent="0.2">
      <c r="A18" s="201" t="s">
        <v>144</v>
      </c>
      <c r="B18" s="202" t="s">
        <v>145</v>
      </c>
      <c r="C18" s="113">
        <v>6.503675295621604</v>
      </c>
      <c r="D18" s="115">
        <v>3663</v>
      </c>
      <c r="E18" s="114">
        <v>3591</v>
      </c>
      <c r="F18" s="114">
        <v>3797</v>
      </c>
      <c r="G18" s="114">
        <v>3627</v>
      </c>
      <c r="H18" s="140">
        <v>3569</v>
      </c>
      <c r="I18" s="115">
        <v>94</v>
      </c>
      <c r="J18" s="116">
        <v>2.633790977864948</v>
      </c>
      <c r="K18" s="110"/>
      <c r="L18" s="110"/>
      <c r="M18" s="110"/>
      <c r="N18" s="110"/>
      <c r="O18" s="110"/>
    </row>
    <row r="19" spans="1:15" s="110" customFormat="1" ht="24.95" customHeight="1" x14ac:dyDescent="0.2">
      <c r="A19" s="193" t="s">
        <v>146</v>
      </c>
      <c r="B19" s="199" t="s">
        <v>147</v>
      </c>
      <c r="C19" s="113">
        <v>14.301693831895173</v>
      </c>
      <c r="D19" s="115">
        <v>8055</v>
      </c>
      <c r="E19" s="114">
        <v>8096</v>
      </c>
      <c r="F19" s="114">
        <v>8110</v>
      </c>
      <c r="G19" s="114">
        <v>7965</v>
      </c>
      <c r="H19" s="140">
        <v>8002</v>
      </c>
      <c r="I19" s="115">
        <v>53</v>
      </c>
      <c r="J19" s="116">
        <v>0.66233441639590107</v>
      </c>
    </row>
    <row r="20" spans="1:15" s="287" customFormat="1" ht="24.95" customHeight="1" x14ac:dyDescent="0.2">
      <c r="A20" s="193" t="s">
        <v>148</v>
      </c>
      <c r="B20" s="199" t="s">
        <v>149</v>
      </c>
      <c r="C20" s="113">
        <v>1.9495046340683924</v>
      </c>
      <c r="D20" s="115">
        <v>1098</v>
      </c>
      <c r="E20" s="114">
        <v>1102</v>
      </c>
      <c r="F20" s="114">
        <v>1112</v>
      </c>
      <c r="G20" s="114">
        <v>1080</v>
      </c>
      <c r="H20" s="140">
        <v>1067</v>
      </c>
      <c r="I20" s="115">
        <v>31</v>
      </c>
      <c r="J20" s="116">
        <v>2.9053420805998127</v>
      </c>
      <c r="K20" s="110"/>
      <c r="L20" s="110"/>
      <c r="M20" s="110"/>
      <c r="N20" s="110"/>
      <c r="O20" s="110"/>
    </row>
    <row r="21" spans="1:15" s="110" customFormat="1" ht="24.95" customHeight="1" x14ac:dyDescent="0.2">
      <c r="A21" s="201" t="s">
        <v>150</v>
      </c>
      <c r="B21" s="202" t="s">
        <v>151</v>
      </c>
      <c r="C21" s="113">
        <v>2.0595859522034017</v>
      </c>
      <c r="D21" s="115">
        <v>1160</v>
      </c>
      <c r="E21" s="114">
        <v>1203</v>
      </c>
      <c r="F21" s="114">
        <v>1278</v>
      </c>
      <c r="G21" s="114">
        <v>1259</v>
      </c>
      <c r="H21" s="140">
        <v>1164</v>
      </c>
      <c r="I21" s="115">
        <v>-4</v>
      </c>
      <c r="J21" s="116">
        <v>-0.3436426116838488</v>
      </c>
    </row>
    <row r="22" spans="1:15" s="110" customFormat="1" ht="24.95" customHeight="1" x14ac:dyDescent="0.2">
      <c r="A22" s="201" t="s">
        <v>152</v>
      </c>
      <c r="B22" s="199" t="s">
        <v>153</v>
      </c>
      <c r="C22" s="113">
        <v>0.8557934732431377</v>
      </c>
      <c r="D22" s="115">
        <v>482</v>
      </c>
      <c r="E22" s="114">
        <v>483</v>
      </c>
      <c r="F22" s="114">
        <v>490</v>
      </c>
      <c r="G22" s="114">
        <v>463</v>
      </c>
      <c r="H22" s="140">
        <v>461</v>
      </c>
      <c r="I22" s="115">
        <v>21</v>
      </c>
      <c r="J22" s="116">
        <v>4.5553145336225596</v>
      </c>
    </row>
    <row r="23" spans="1:15" s="110" customFormat="1" ht="24.95" customHeight="1" x14ac:dyDescent="0.2">
      <c r="A23" s="193" t="s">
        <v>154</v>
      </c>
      <c r="B23" s="199" t="s">
        <v>155</v>
      </c>
      <c r="C23" s="113">
        <v>2.0418309008913034</v>
      </c>
      <c r="D23" s="115">
        <v>1150</v>
      </c>
      <c r="E23" s="114">
        <v>1157</v>
      </c>
      <c r="F23" s="114">
        <v>1231</v>
      </c>
      <c r="G23" s="114">
        <v>1209</v>
      </c>
      <c r="H23" s="140">
        <v>1214</v>
      </c>
      <c r="I23" s="115">
        <v>-64</v>
      </c>
      <c r="J23" s="116">
        <v>-5.2718286655683686</v>
      </c>
    </row>
    <row r="24" spans="1:15" s="110" customFormat="1" ht="24.95" customHeight="1" x14ac:dyDescent="0.2">
      <c r="A24" s="193" t="s">
        <v>156</v>
      </c>
      <c r="B24" s="199" t="s">
        <v>221</v>
      </c>
      <c r="C24" s="113">
        <v>3.6380100138489402</v>
      </c>
      <c r="D24" s="115">
        <v>2049</v>
      </c>
      <c r="E24" s="114">
        <v>2064</v>
      </c>
      <c r="F24" s="114">
        <v>2075</v>
      </c>
      <c r="G24" s="114">
        <v>2027</v>
      </c>
      <c r="H24" s="140">
        <v>2043</v>
      </c>
      <c r="I24" s="115">
        <v>6</v>
      </c>
      <c r="J24" s="116">
        <v>0.29368575624082233</v>
      </c>
    </row>
    <row r="25" spans="1:15" s="110" customFormat="1" ht="24.95" customHeight="1" x14ac:dyDescent="0.2">
      <c r="A25" s="193" t="s">
        <v>222</v>
      </c>
      <c r="B25" s="204" t="s">
        <v>159</v>
      </c>
      <c r="C25" s="113">
        <v>1.3706899612939882</v>
      </c>
      <c r="D25" s="115">
        <v>772</v>
      </c>
      <c r="E25" s="114">
        <v>752</v>
      </c>
      <c r="F25" s="114">
        <v>780</v>
      </c>
      <c r="G25" s="114">
        <v>759</v>
      </c>
      <c r="H25" s="140">
        <v>759</v>
      </c>
      <c r="I25" s="115">
        <v>13</v>
      </c>
      <c r="J25" s="116">
        <v>1.7127799736495388</v>
      </c>
    </row>
    <row r="26" spans="1:15" s="110" customFormat="1" ht="24.95" customHeight="1" x14ac:dyDescent="0.2">
      <c r="A26" s="201">
        <v>782.78300000000002</v>
      </c>
      <c r="B26" s="203" t="s">
        <v>160</v>
      </c>
      <c r="C26" s="113">
        <v>1.7328930080607934</v>
      </c>
      <c r="D26" s="115">
        <v>976</v>
      </c>
      <c r="E26" s="114">
        <v>950</v>
      </c>
      <c r="F26" s="114">
        <v>1117</v>
      </c>
      <c r="G26" s="114">
        <v>1139</v>
      </c>
      <c r="H26" s="140">
        <v>1125</v>
      </c>
      <c r="I26" s="115">
        <v>-149</v>
      </c>
      <c r="J26" s="116">
        <v>-13.244444444444444</v>
      </c>
    </row>
    <row r="27" spans="1:15" s="110" customFormat="1" ht="24.95" customHeight="1" x14ac:dyDescent="0.2">
      <c r="A27" s="193" t="s">
        <v>161</v>
      </c>
      <c r="B27" s="199" t="s">
        <v>223</v>
      </c>
      <c r="C27" s="113">
        <v>5.1418628599836653</v>
      </c>
      <c r="D27" s="115">
        <v>2896</v>
      </c>
      <c r="E27" s="114">
        <v>2900</v>
      </c>
      <c r="F27" s="114">
        <v>2907</v>
      </c>
      <c r="G27" s="114">
        <v>2883</v>
      </c>
      <c r="H27" s="140">
        <v>2871</v>
      </c>
      <c r="I27" s="115">
        <v>25</v>
      </c>
      <c r="J27" s="116">
        <v>0.87077673284569834</v>
      </c>
    </row>
    <row r="28" spans="1:15" s="110" customFormat="1" ht="24.95" customHeight="1" x14ac:dyDescent="0.2">
      <c r="A28" s="193" t="s">
        <v>163</v>
      </c>
      <c r="B28" s="199" t="s">
        <v>164</v>
      </c>
      <c r="C28" s="113">
        <v>2.4839316785625511</v>
      </c>
      <c r="D28" s="115">
        <v>1399</v>
      </c>
      <c r="E28" s="114">
        <v>1397</v>
      </c>
      <c r="F28" s="114">
        <v>1374</v>
      </c>
      <c r="G28" s="114">
        <v>1316</v>
      </c>
      <c r="H28" s="140">
        <v>1309</v>
      </c>
      <c r="I28" s="115">
        <v>90</v>
      </c>
      <c r="J28" s="116">
        <v>6.875477463712758</v>
      </c>
    </row>
    <row r="29" spans="1:15" s="110" customFormat="1" ht="24.95" customHeight="1" x14ac:dyDescent="0.2">
      <c r="A29" s="193">
        <v>86</v>
      </c>
      <c r="B29" s="199" t="s">
        <v>165</v>
      </c>
      <c r="C29" s="113">
        <v>8.549057206775327</v>
      </c>
      <c r="D29" s="115">
        <v>4815</v>
      </c>
      <c r="E29" s="114">
        <v>4853</v>
      </c>
      <c r="F29" s="114">
        <v>4816</v>
      </c>
      <c r="G29" s="114">
        <v>4802</v>
      </c>
      <c r="H29" s="140">
        <v>4805</v>
      </c>
      <c r="I29" s="115">
        <v>10</v>
      </c>
      <c r="J29" s="116">
        <v>0.20811654526534859</v>
      </c>
    </row>
    <row r="30" spans="1:15" s="110" customFormat="1" ht="24.95" customHeight="1" x14ac:dyDescent="0.2">
      <c r="A30" s="193">
        <v>87.88</v>
      </c>
      <c r="B30" s="204" t="s">
        <v>166</v>
      </c>
      <c r="C30" s="113">
        <v>5.5324739888498282</v>
      </c>
      <c r="D30" s="115">
        <v>3116</v>
      </c>
      <c r="E30" s="114">
        <v>3134</v>
      </c>
      <c r="F30" s="114">
        <v>3095</v>
      </c>
      <c r="G30" s="114">
        <v>3060</v>
      </c>
      <c r="H30" s="140">
        <v>3038</v>
      </c>
      <c r="I30" s="115">
        <v>78</v>
      </c>
      <c r="J30" s="116">
        <v>2.5674786043449638</v>
      </c>
    </row>
    <row r="31" spans="1:15" s="110" customFormat="1" ht="24.95" customHeight="1" x14ac:dyDescent="0.2">
      <c r="A31" s="193" t="s">
        <v>167</v>
      </c>
      <c r="B31" s="199" t="s">
        <v>168</v>
      </c>
      <c r="C31" s="113">
        <v>2.3152586910976174</v>
      </c>
      <c r="D31" s="115">
        <v>1304</v>
      </c>
      <c r="E31" s="114">
        <v>1288</v>
      </c>
      <c r="F31" s="114">
        <v>1296</v>
      </c>
      <c r="G31" s="114">
        <v>1304</v>
      </c>
      <c r="H31" s="140">
        <v>1312</v>
      </c>
      <c r="I31" s="115">
        <v>-8</v>
      </c>
      <c r="J31" s="116">
        <v>-0.6097560975609756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0.4136926955718902</v>
      </c>
      <c r="D34" s="115">
        <v>233</v>
      </c>
      <c r="E34" s="114">
        <v>207</v>
      </c>
      <c r="F34" s="114">
        <v>233</v>
      </c>
      <c r="G34" s="114">
        <v>230</v>
      </c>
      <c r="H34" s="140">
        <v>221</v>
      </c>
      <c r="I34" s="115">
        <v>12</v>
      </c>
      <c r="J34" s="116">
        <v>5.4298642533936654</v>
      </c>
    </row>
    <row r="35" spans="1:10" s="110" customFormat="1" ht="24.95" customHeight="1" x14ac:dyDescent="0.2">
      <c r="A35" s="292" t="s">
        <v>171</v>
      </c>
      <c r="B35" s="293" t="s">
        <v>172</v>
      </c>
      <c r="C35" s="113">
        <v>47.565782465111326</v>
      </c>
      <c r="D35" s="115">
        <v>26790</v>
      </c>
      <c r="E35" s="114">
        <v>26881</v>
      </c>
      <c r="F35" s="114">
        <v>27419</v>
      </c>
      <c r="G35" s="114">
        <v>27274</v>
      </c>
      <c r="H35" s="140">
        <v>27082</v>
      </c>
      <c r="I35" s="115">
        <v>-292</v>
      </c>
      <c r="J35" s="116">
        <v>-1.0782069271102577</v>
      </c>
    </row>
    <row r="36" spans="1:10" s="110" customFormat="1" ht="24.95" customHeight="1" x14ac:dyDescent="0.2">
      <c r="A36" s="294" t="s">
        <v>173</v>
      </c>
      <c r="B36" s="295" t="s">
        <v>174</v>
      </c>
      <c r="C36" s="125">
        <v>51.972586200774117</v>
      </c>
      <c r="D36" s="143">
        <v>29272</v>
      </c>
      <c r="E36" s="144">
        <v>29379</v>
      </c>
      <c r="F36" s="144">
        <v>29681</v>
      </c>
      <c r="G36" s="144">
        <v>29266</v>
      </c>
      <c r="H36" s="145">
        <v>29170</v>
      </c>
      <c r="I36" s="143">
        <v>102</v>
      </c>
      <c r="J36" s="146">
        <v>0.34967432293452178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2020-09-25T09:55:00Z</dcterms:created>
  <dcterms:modified xsi:type="dcterms:W3CDTF">2020-09-28T08:09:48Z</dcterms:modified>
</cp:coreProperties>
</file>