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I77" i="24" s="1"/>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G71" i="24"/>
  <c r="F71" i="24"/>
  <c r="E71" i="24"/>
  <c r="L70" i="24"/>
  <c r="I70" i="24"/>
  <c r="H70" i="24"/>
  <c r="G70" i="24"/>
  <c r="F70" i="24"/>
  <c r="E70" i="24"/>
  <c r="L69" i="24"/>
  <c r="H69" i="24"/>
  <c r="G69" i="24"/>
  <c r="F69" i="24"/>
  <c r="E69" i="24"/>
  <c r="L68" i="24"/>
  <c r="H68" i="24"/>
  <c r="G68" i="24"/>
  <c r="F68" i="24"/>
  <c r="E68" i="24"/>
  <c r="L67" i="24"/>
  <c r="I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s="1"/>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H44" i="24"/>
  <c r="F44" i="24"/>
  <c r="E44" i="24"/>
  <c r="D44" i="24"/>
  <c r="C44" i="24"/>
  <c r="G44" i="24" s="1"/>
  <c r="B44" i="24"/>
  <c r="K44" i="24" s="1"/>
  <c r="M43" i="24"/>
  <c r="L43" i="24"/>
  <c r="J43" i="24"/>
  <c r="I43" i="24"/>
  <c r="G43" i="24"/>
  <c r="E43" i="24"/>
  <c r="C43" i="24"/>
  <c r="B43" i="24"/>
  <c r="M42" i="24"/>
  <c r="L42" i="24"/>
  <c r="I42" i="24"/>
  <c r="H42" i="24"/>
  <c r="F42" i="24"/>
  <c r="E42" i="24"/>
  <c r="D42" i="24"/>
  <c r="C42" i="24"/>
  <c r="G42" i="24" s="1"/>
  <c r="B42" i="24"/>
  <c r="K42" i="24" s="1"/>
  <c r="M41" i="24"/>
  <c r="L41" i="24"/>
  <c r="I41" i="24"/>
  <c r="G41" i="24"/>
  <c r="E41" i="24"/>
  <c r="C41" i="24"/>
  <c r="B41" i="24"/>
  <c r="M40" i="24"/>
  <c r="L40" i="24"/>
  <c r="I40" i="24"/>
  <c r="H40" i="24"/>
  <c r="F40" i="24"/>
  <c r="E40" i="24"/>
  <c r="D40" i="24"/>
  <c r="C40" i="24"/>
  <c r="G40" i="24" s="1"/>
  <c r="B40" i="24"/>
  <c r="K40" i="24" s="1"/>
  <c r="M36" i="24"/>
  <c r="L36" i="24"/>
  <c r="K36" i="24"/>
  <c r="J36" i="24"/>
  <c r="I36" i="24"/>
  <c r="H36" i="24"/>
  <c r="G36" i="24"/>
  <c r="F36" i="24"/>
  <c r="E36" i="24"/>
  <c r="D36" i="24"/>
  <c r="C34" i="24"/>
  <c r="C25" i="24"/>
  <c r="C18" i="24"/>
  <c r="K57" i="15"/>
  <c r="L57" i="15" s="1"/>
  <c r="C38" i="24"/>
  <c r="C37" i="24"/>
  <c r="C35" i="24"/>
  <c r="C33" i="24"/>
  <c r="C32" i="24"/>
  <c r="C31" i="24"/>
  <c r="C30" i="24"/>
  <c r="C29" i="24"/>
  <c r="C28" i="24"/>
  <c r="C27" i="24"/>
  <c r="C26" i="24"/>
  <c r="C24" i="24"/>
  <c r="C23" i="24"/>
  <c r="C22" i="24"/>
  <c r="C21" i="24"/>
  <c r="C20" i="24"/>
  <c r="C19" i="24"/>
  <c r="C17" i="24"/>
  <c r="C16" i="24"/>
  <c r="C15" i="24"/>
  <c r="C14"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K8" i="24" s="1"/>
  <c r="B7" i="24"/>
  <c r="F15" i="24" l="1"/>
  <c r="D15" i="24"/>
  <c r="J15" i="24"/>
  <c r="K15" i="24"/>
  <c r="H15" i="24"/>
  <c r="J18" i="24"/>
  <c r="H18" i="24"/>
  <c r="F18" i="24"/>
  <c r="K18" i="24"/>
  <c r="D18" i="24"/>
  <c r="F29" i="24"/>
  <c r="D29" i="24"/>
  <c r="J29" i="24"/>
  <c r="K29" i="24"/>
  <c r="H29" i="24"/>
  <c r="B14" i="24"/>
  <c r="B6" i="24"/>
  <c r="J16" i="24"/>
  <c r="H16" i="24"/>
  <c r="F16" i="24"/>
  <c r="K16" i="24"/>
  <c r="D16" i="24"/>
  <c r="D38" i="24"/>
  <c r="K38" i="24"/>
  <c r="J38" i="24"/>
  <c r="H38" i="24"/>
  <c r="F38" i="24"/>
  <c r="J24" i="24"/>
  <c r="H24" i="24"/>
  <c r="F24" i="24"/>
  <c r="K24" i="24"/>
  <c r="D24" i="24"/>
  <c r="F7" i="24"/>
  <c r="D7" i="24"/>
  <c r="J7" i="24"/>
  <c r="K7" i="24"/>
  <c r="H7" i="24"/>
  <c r="F21" i="24"/>
  <c r="D21" i="24"/>
  <c r="J21" i="24"/>
  <c r="K21" i="24"/>
  <c r="H21" i="24"/>
  <c r="J32" i="24"/>
  <c r="H32" i="24"/>
  <c r="F32" i="24"/>
  <c r="K32" i="24"/>
  <c r="D32" i="24"/>
  <c r="K52" i="24"/>
  <c r="J52" i="24"/>
  <c r="I52" i="24"/>
  <c r="F27" i="24"/>
  <c r="D27" i="24"/>
  <c r="J27" i="24"/>
  <c r="K27" i="24"/>
  <c r="H27" i="24"/>
  <c r="F33" i="24"/>
  <c r="D33" i="24"/>
  <c r="J33" i="24"/>
  <c r="K33" i="24"/>
  <c r="H33" i="24"/>
  <c r="H37" i="24"/>
  <c r="F37" i="24"/>
  <c r="D37" i="24"/>
  <c r="K37" i="24"/>
  <c r="J37" i="24"/>
  <c r="M23" i="24"/>
  <c r="E23" i="24"/>
  <c r="L23" i="24"/>
  <c r="I23" i="24"/>
  <c r="K54" i="24"/>
  <c r="J54" i="24"/>
  <c r="I54" i="24"/>
  <c r="K56" i="24"/>
  <c r="J56" i="24"/>
  <c r="I56" i="24"/>
  <c r="K61" i="24"/>
  <c r="J61" i="24"/>
  <c r="I61" i="24"/>
  <c r="I32" i="24"/>
  <c r="M32" i="24"/>
  <c r="E32" i="24"/>
  <c r="L32" i="24"/>
  <c r="G32" i="24"/>
  <c r="I34" i="24"/>
  <c r="M34" i="24"/>
  <c r="E34" i="24"/>
  <c r="L34" i="24"/>
  <c r="G34" i="24"/>
  <c r="J30" i="24"/>
  <c r="H30" i="24"/>
  <c r="F30" i="24"/>
  <c r="D30" i="24"/>
  <c r="K30" i="24"/>
  <c r="I20" i="24"/>
  <c r="M20" i="24"/>
  <c r="E20" i="24"/>
  <c r="L20" i="24"/>
  <c r="G20" i="24"/>
  <c r="I26" i="24"/>
  <c r="M26" i="24"/>
  <c r="E26" i="24"/>
  <c r="G26" i="24"/>
  <c r="G37" i="24"/>
  <c r="L37" i="24"/>
  <c r="M37" i="24"/>
  <c r="I37" i="24"/>
  <c r="E37" i="24"/>
  <c r="G23" i="24"/>
  <c r="K69" i="24"/>
  <c r="J69" i="24"/>
  <c r="I69" i="24"/>
  <c r="M19" i="24"/>
  <c r="E19" i="24"/>
  <c r="L19" i="24"/>
  <c r="I19" i="24"/>
  <c r="G19" i="24"/>
  <c r="M7" i="24"/>
  <c r="E7" i="24"/>
  <c r="L7" i="24"/>
  <c r="I7" i="24"/>
  <c r="G7" i="24"/>
  <c r="I14" i="24"/>
  <c r="M14" i="24"/>
  <c r="E14" i="24"/>
  <c r="L14" i="24"/>
  <c r="M17" i="24"/>
  <c r="E17" i="24"/>
  <c r="L17" i="24"/>
  <c r="I17" i="24"/>
  <c r="G17" i="24"/>
  <c r="I30" i="24"/>
  <c r="M30" i="24"/>
  <c r="E30" i="24"/>
  <c r="L30" i="24"/>
  <c r="M33" i="24"/>
  <c r="E33" i="24"/>
  <c r="L33" i="24"/>
  <c r="I33" i="24"/>
  <c r="G33" i="24"/>
  <c r="M25" i="24"/>
  <c r="E25" i="24"/>
  <c r="L25" i="24"/>
  <c r="I25" i="24"/>
  <c r="G25" i="24"/>
  <c r="M35" i="24"/>
  <c r="E35" i="24"/>
  <c r="L35" i="24"/>
  <c r="I35" i="24"/>
  <c r="G35" i="24"/>
  <c r="F19" i="24"/>
  <c r="D19" i="24"/>
  <c r="J19" i="24"/>
  <c r="H19" i="24"/>
  <c r="F25" i="24"/>
  <c r="D25" i="24"/>
  <c r="J25" i="24"/>
  <c r="K25" i="24"/>
  <c r="H25" i="24"/>
  <c r="J28" i="24"/>
  <c r="H28" i="24"/>
  <c r="F28" i="24"/>
  <c r="D28" i="24"/>
  <c r="F31" i="24"/>
  <c r="D31" i="24"/>
  <c r="J31" i="24"/>
  <c r="K31" i="24"/>
  <c r="H31" i="24"/>
  <c r="J34" i="24"/>
  <c r="H34" i="24"/>
  <c r="F34" i="24"/>
  <c r="K34" i="24"/>
  <c r="D34" i="24"/>
  <c r="M21" i="24"/>
  <c r="E21" i="24"/>
  <c r="L21" i="24"/>
  <c r="I21" i="24"/>
  <c r="G21" i="24"/>
  <c r="I24" i="24"/>
  <c r="M24" i="24"/>
  <c r="E24" i="24"/>
  <c r="L24" i="24"/>
  <c r="G24" i="24"/>
  <c r="M27" i="24"/>
  <c r="E27" i="24"/>
  <c r="L27" i="24"/>
  <c r="I27" i="24"/>
  <c r="G27" i="24"/>
  <c r="L38" i="24"/>
  <c r="G38" i="24"/>
  <c r="M38" i="24"/>
  <c r="I38" i="24"/>
  <c r="L26" i="24"/>
  <c r="E38" i="24"/>
  <c r="K51" i="24"/>
  <c r="J51" i="24"/>
  <c r="I51" i="24"/>
  <c r="K53" i="24"/>
  <c r="J53" i="24"/>
  <c r="I53" i="24"/>
  <c r="J8" i="24"/>
  <c r="H8" i="24"/>
  <c r="F8" i="24"/>
  <c r="D8" i="24"/>
  <c r="I16" i="24"/>
  <c r="M16" i="24"/>
  <c r="E16" i="24"/>
  <c r="L16" i="24"/>
  <c r="G16" i="24"/>
  <c r="J22" i="24"/>
  <c r="H22" i="24"/>
  <c r="F22" i="24"/>
  <c r="K22" i="24"/>
  <c r="D22" i="24"/>
  <c r="I8" i="24"/>
  <c r="M8" i="24"/>
  <c r="E8" i="24"/>
  <c r="G8" i="24"/>
  <c r="L8" i="24"/>
  <c r="M15" i="24"/>
  <c r="E15" i="24"/>
  <c r="L15" i="24"/>
  <c r="I15" i="24"/>
  <c r="G15" i="24"/>
  <c r="M31" i="24"/>
  <c r="E31" i="24"/>
  <c r="L31" i="24"/>
  <c r="I31" i="24"/>
  <c r="G31" i="24"/>
  <c r="G14" i="24"/>
  <c r="K28" i="24"/>
  <c r="K55" i="24"/>
  <c r="J55" i="24"/>
  <c r="I55" i="24"/>
  <c r="K57" i="24"/>
  <c r="J57" i="24"/>
  <c r="I57" i="24"/>
  <c r="K65" i="24"/>
  <c r="J65" i="24"/>
  <c r="I65" i="24"/>
  <c r="F9" i="24"/>
  <c r="D9" i="24"/>
  <c r="J9" i="24"/>
  <c r="K9" i="24"/>
  <c r="H9" i="24"/>
  <c r="F35" i="24"/>
  <c r="D35" i="24"/>
  <c r="J35" i="24"/>
  <c r="H35" i="24"/>
  <c r="M9" i="24"/>
  <c r="E9" i="24"/>
  <c r="L9" i="24"/>
  <c r="I9" i="24"/>
  <c r="G9" i="24"/>
  <c r="I28" i="24"/>
  <c r="M28" i="24"/>
  <c r="E28" i="24"/>
  <c r="G28" i="24"/>
  <c r="L28" i="24"/>
  <c r="G30" i="24"/>
  <c r="M29" i="24"/>
  <c r="E29" i="24"/>
  <c r="L29" i="24"/>
  <c r="I29" i="24"/>
  <c r="G29" i="24"/>
  <c r="F17" i="24"/>
  <c r="D17" i="24"/>
  <c r="J17" i="24"/>
  <c r="K17" i="24"/>
  <c r="H17" i="24"/>
  <c r="J20" i="24"/>
  <c r="H20" i="24"/>
  <c r="F20" i="24"/>
  <c r="K20" i="24"/>
  <c r="D20" i="24"/>
  <c r="F23" i="24"/>
  <c r="D23" i="24"/>
  <c r="J23" i="24"/>
  <c r="K23" i="24"/>
  <c r="H23" i="24"/>
  <c r="J26" i="24"/>
  <c r="H26" i="24"/>
  <c r="F26" i="24"/>
  <c r="K26" i="24"/>
  <c r="D26" i="24"/>
  <c r="B45" i="24"/>
  <c r="B39" i="24"/>
  <c r="I22" i="24"/>
  <c r="M22" i="24"/>
  <c r="E22" i="24"/>
  <c r="L22" i="24"/>
  <c r="G22" i="24"/>
  <c r="I18" i="24"/>
  <c r="M18" i="24"/>
  <c r="E18" i="24"/>
  <c r="L18" i="24"/>
  <c r="G18" i="24"/>
  <c r="C45" i="24"/>
  <c r="C39" i="24"/>
  <c r="H41" i="24"/>
  <c r="F41" i="24"/>
  <c r="D41" i="24"/>
  <c r="K41" i="24"/>
  <c r="K60" i="24"/>
  <c r="J60" i="24"/>
  <c r="K64" i="24"/>
  <c r="J64" i="24"/>
  <c r="K68" i="24"/>
  <c r="J68" i="24"/>
  <c r="H43" i="24"/>
  <c r="F43" i="24"/>
  <c r="D43" i="24"/>
  <c r="K43" i="24"/>
  <c r="I60" i="24"/>
  <c r="I64" i="24"/>
  <c r="I68" i="24"/>
  <c r="C6" i="24"/>
  <c r="K59" i="24"/>
  <c r="J59" i="24"/>
  <c r="K63" i="24"/>
  <c r="J63" i="24"/>
  <c r="K67" i="24"/>
  <c r="J67" i="24"/>
  <c r="K71" i="24"/>
  <c r="J71" i="24"/>
  <c r="K77" i="24"/>
  <c r="I59" i="24"/>
  <c r="I63" i="24"/>
  <c r="I79" i="24"/>
  <c r="K58" i="24"/>
  <c r="J58" i="24"/>
  <c r="K62" i="24"/>
  <c r="J62" i="24"/>
  <c r="K66" i="24"/>
  <c r="J66" i="24"/>
  <c r="K70" i="24"/>
  <c r="J70" i="24"/>
  <c r="J41" i="24"/>
  <c r="I58" i="24"/>
  <c r="I62" i="24"/>
  <c r="I66" i="24"/>
  <c r="J72" i="24"/>
  <c r="J73" i="24"/>
  <c r="J74" i="24"/>
  <c r="J75" i="24"/>
  <c r="J77" i="24" s="1"/>
  <c r="I78" i="24" s="1"/>
  <c r="J40" i="24"/>
  <c r="J42" i="24"/>
  <c r="J44" i="24"/>
  <c r="I82" i="24" l="1"/>
  <c r="J14" i="24"/>
  <c r="H14" i="24"/>
  <c r="F14" i="24"/>
  <c r="D14" i="24"/>
  <c r="K14" i="24"/>
  <c r="H39" i="24"/>
  <c r="F39" i="24"/>
  <c r="D39" i="24"/>
  <c r="K39" i="24"/>
  <c r="J39" i="24"/>
  <c r="K79" i="24"/>
  <c r="K78" i="24"/>
  <c r="H45" i="24"/>
  <c r="F45" i="24"/>
  <c r="D45" i="24"/>
  <c r="K45" i="24"/>
  <c r="J45" i="24"/>
  <c r="I6" i="24"/>
  <c r="M6" i="24"/>
  <c r="E6" i="24"/>
  <c r="G6" i="24"/>
  <c r="L6" i="24"/>
  <c r="J79" i="24"/>
  <c r="J78" i="24"/>
  <c r="I83" i="24" s="1"/>
  <c r="G39" i="24"/>
  <c r="L39" i="24"/>
  <c r="I39" i="24"/>
  <c r="E39" i="24"/>
  <c r="M39" i="24"/>
  <c r="G45" i="24"/>
  <c r="L45" i="24"/>
  <c r="I45" i="24"/>
  <c r="E45" i="24"/>
  <c r="M45" i="24"/>
  <c r="J6" i="24"/>
  <c r="H6" i="24"/>
  <c r="F6" i="24"/>
  <c r="K6" i="24"/>
  <c r="D6" i="24"/>
  <c r="I81" i="24" l="1"/>
</calcChain>
</file>

<file path=xl/sharedStrings.xml><?xml version="1.0" encoding="utf-8"?>
<sst xmlns="http://schemas.openxmlformats.org/spreadsheetml/2006/main" count="1681" uniqueCount="521">
  <si>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</si>
  <si>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</si>
  <si>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</si>
  <si>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</si>
  <si>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</si>
  <si>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</si>
  <si>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</si>
  <si>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</si>
  <si>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</si>
  <si>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</si>
  <si>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</si>
  <si>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</si>
  <si>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</si>
  <si>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Heidenheim (08135)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</si>
  <si>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</si>
  <si>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</si>
  <si>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</si>
  <si>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</si>
  <si>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</si>
  <si>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</si>
  <si>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</si>
  <si>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</si>
  <si>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</si>
  <si>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</si>
  <si>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</si>
  <si>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</si>
  <si>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</si>
  <si>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</si>
  <si>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</si>
  <si>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</si>
  <si>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</si>
  <si>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</si>
  <si>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</si>
  <si>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</si>
  <si>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</si>
  <si>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</si>
  <si>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</si>
  <si>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</si>
  <si>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</si>
  <si>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</si>
  <si>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</si>
  <si>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</si>
  <si>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</si>
  <si>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</si>
  <si>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</si>
  <si>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</si>
  <si>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</si>
  <si>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</si>
  <si>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</si>
  <si>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</si>
  <si>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</si>
  <si>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</si>
  <si>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</si>
  <si>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</si>
  <si>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</si>
  <si>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</si>
  <si>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</si>
  <si>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</si>
  <si>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</si>
  <si>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</si>
  <si>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</si>
  <si>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</si>
  <si>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</si>
  <si>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</si>
  <si>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</si>
  <si>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</si>
  <si>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</si>
  <si>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</si>
  <si>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</si>
  <si>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</si>
  <si>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</si>
  <si>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</si>
  <si>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</si>
  <si>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</si>
  <si>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</si>
  <si>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</si>
  <si>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</si>
  <si>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</si>
  <si>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</si>
  <si>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</si>
  <si>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</si>
  <si>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</si>
  <si>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</si>
  <si>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</si>
  <si>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</si>
  <si>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</si>
  <si>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</si>
  <si>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</si>
  <si>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</si>
  <si>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</si>
  <si>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</si>
  <si>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</si>
  <si>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Heidenheim (08135);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</si>
  <si>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</si>
  <si>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</si>
  <si>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</si>
  <si>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</si>
  <si>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</si>
  <si>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</si>
  <si>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</si>
  <si>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</si>
  <si>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</si>
  <si>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</si>
  <si>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</si>
  <si>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</si>
  <si>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</si>
  <si>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</si>
  <si>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</si>
  <si>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</si>
  <si>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</si>
  <si>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</si>
  <si>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</si>
  <si>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</si>
  <si>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</si>
  <si>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</si>
  <si>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</si>
  <si>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</si>
  <si>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</si>
  <si>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</si>
  <si>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</si>
  <si>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</si>
  <si>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</si>
  <si>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</si>
  <si>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</si>
  <si>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</si>
  <si>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</si>
  <si>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</si>
  <si>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</si>
  <si>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</si>
  <si>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</si>
  <si>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</si>
  <si>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</si>
  <si>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</si>
  <si>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</si>
  <si>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</si>
  <si>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</si>
  <si>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</si>
  <si>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</si>
  <si>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</si>
  <si>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</si>
  <si>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</si>
  <si>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</si>
  <si>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</si>
  <si>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</si>
  <si>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</si>
  <si>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</si>
  <si>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</si>
  <si>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</si>
  <si>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</si>
  <si>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</si>
  <si>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</si>
  <si>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</si>
  <si>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</si>
  <si>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</si>
  <si>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</si>
  <si>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</si>
  <si>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</si>
  <si>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</si>
  <si>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</si>
  <si>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</si>
  <si>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</si>
  <si>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</si>
  <si>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</si>
  <si>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</si>
  <si>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</si>
  <si>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</si>
  <si>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</si>
  <si>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</si>
  <si>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</si>
  <si>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</si>
  <si>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</si>
  <si>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</si>
  <si>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</si>
  <si>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</si>
  <si>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</si>
  <si>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</si>
  <si>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</si>
  <si>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</si>
  <si>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</si>
  <si>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</si>
  <si>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</si>
  <si>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</si>
  <si>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</si>
  <si>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Heidenheim (08135)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</si>
  <si>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</si>
  <si>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</si>
  <si>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</si>
  <si>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</si>
  <si>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</si>
  <si>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</si>
  <si>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</si>
  <si>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</si>
  <si>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</si>
  <si>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</si>
  <si>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</si>
  <si>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</si>
  <si>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</si>
  <si>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</si>
  <si>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</si>
  <si>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</si>
  <si>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</si>
  <si>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</si>
  <si>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</si>
  <si>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</si>
  <si>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</si>
  <si>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</si>
  <si>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</si>
  <si>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</si>
  <si>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</si>
  <si>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</si>
  <si>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</si>
  <si>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</si>
  <si>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</si>
  <si>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</si>
  <si>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</si>
  <si>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</si>
  <si>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</si>
  <si>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</si>
  <si>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</si>
  <si>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</si>
  <si>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</si>
  <si>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</si>
  <si>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</si>
  <si>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</si>
  <si>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</si>
  <si>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</si>
  <si>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</si>
  <si>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</si>
  <si>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</si>
  <si>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</si>
  <si>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</si>
  <si>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</si>
  <si>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</si>
  <si>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</si>
  <si>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</si>
  <si>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</si>
  <si>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</si>
  <si>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</si>
  <si>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</si>
  <si>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</si>
  <si>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</si>
  <si>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</si>
  <si>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</si>
  <si>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</si>
  <si>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</si>
  <si>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</si>
  <si>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</si>
  <si>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</si>
  <si>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</si>
  <si>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</si>
  <si>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</si>
  <si>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</si>
  <si>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</si>
  <si>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</si>
  <si>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</si>
  <si>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</si>
  <si>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</si>
  <si>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</si>
  <si>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</si>
  <si>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</si>
  <si>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</si>
  <si>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</si>
  <si>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</si>
  <si>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</si>
  <si>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</si>
  <si>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</si>
  <si>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</si>
  <si>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</si>
  <si>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</si>
  <si>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</si>
  <si>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</si>
  <si>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</si>
  <si>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</si>
  <si>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</si>
  <si>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</si>
  <si>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</si>
  <si>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</si>
  <si>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</si>
  <si>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</si>
  <si>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</si>
  <si>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</si>
  <si>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</si>
  <si>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</si>
  <si>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</si>
  <si>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</si>
  <si>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</si>
  <si>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</si>
  <si>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</si>
  <si>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</si>
  <si>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</si>
  <si>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</si>
  <si>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</si>
  <si>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</si>
  <si>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</si>
  <si>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</si>
  <si>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</si>
  <si>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</si>
  <si>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</si>
  <si>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</si>
  <si>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</si>
  <si>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</si>
  <si>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</si>
  <si>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</si>
  <si>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</si>
  <si>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</si>
  <si>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</si>
  <si>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</si>
  <si>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</si>
  <si>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</si>
  <si>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</si>
  <si>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</si>
  <si>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</si>
  <si>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</si>
  <si>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</si>
  <si>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</si>
  <si>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</si>
  <si>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</si>
  <si>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</si>
  <si>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</si>
  <si>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</si>
  <si>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</si>
  <si>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</si>
  <si>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</si>
  <si>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</si>
  <si>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</si>
  <si>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</si>
  <si>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</si>
  <si>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</si>
  <si>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</si>
  <si>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</si>
  <si>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</si>
  <si>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</si>
  <si>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</si>
  <si>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</si>
  <si>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</si>
  <si>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</si>
  <si>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</si>
  <si>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</si>
  <si>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</si>
  <si>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</si>
  <si>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</si>
  <si>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</si>
  <si>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</si>
  <si>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</si>
  <si>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</si>
  <si>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</si>
  <si>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</si>
  <si>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</si>
  <si>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</si>
  <si>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</si>
  <si>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</si>
  <si>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</si>
  <si>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</si>
  <si>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</si>
  <si>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</si>
  <si>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</si>
  <si>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</si>
  <si>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</si>
  <si>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</si>
  <si>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</si>
  <si>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</si>
  <si>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</si>
  <si>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</si>
  <si>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</si>
  <si>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</si>
  <si>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</si>
  <si>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</si>
  <si>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</si>
  <si>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</si>
  <si>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</si>
  <si>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</si>
  <si>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</si>
  <si>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</si>
  <si>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Heidenheim (08135);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</si>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</sst>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{4798A849-196B-44BF-B0A5-6658E44E85A3}</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9507-4FF9-BB4B-625C694B689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{D5DED9D9-4ED4-4CA7-9F97-C78090C94B1D}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9507-4FF9-BB4B-625C694B689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{F5EEBB9D-EACF-4DDA-BD52-C0FA44A98642}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507-4FF9-BB4B-625C694B689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{732C90A1-7DD7-4406-9720-20DD9FB44C71}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507-4FF9-BB4B-625C694B689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-0.32943378568086101</c:v>
                </c:pt>
                <c:pt idx="1">
                  <c:v>0.77822269034374059</c:v>
                </c:pt>
                <c:pt idx="2">
                  <c:v>1.1186464311118853</c:v>
                </c:pt>
                <c:pt idx="3">
                  <c:v>1.0875687030768</c:v>
                </c:pt>
              </c:numCache>
            </c:numRef>
          </c:val>
          <c:extLst>
            <c:ext xmlns:c16="http://schemas.microsoft.com/office/drawing/2014/chart" uri="{C3380CC4-5D6E-409C-BE32-E72D297353CC}">
              <c16:uniqueId val="{00000004-9507-4FF9-BB4B-625C694B689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{FBC5111E-6EA3-478F-83C0-8778522D7A8A}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507-4FF9-BB4B-625C694B689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{0BD2A567-3392-4C08-8C83-B07EB0B1128F}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507-4FF9-BB4B-625C694B689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{8FDB60EA-4F62-43A4-8FF9-8CFC0E4B19C5}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507-4FF9-BB4B-625C694B689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{9C07D15E-48C7-4CEE-B682-19C9D25579DA}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507-4FF9-BB4B-625C694B68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507-4FF9-BB4B-625C694B689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507-4FF9-BB4B-625C694B689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{8D77049C-0C55-427F-94DA-D60B02664C50}</c15:txfldGUID>
                      <c15:f>Daten_Diagramme!$E$6</c15:f>
                      <c15:dlblFieldTableCache>
                        <c:ptCount val="1"/>
                        <c:pt idx="0">
                          <c:v>-0.4</c:v>
                        </c:pt>
                      </c15:dlblFieldTableCache>
                    </c15:dlblFTEntry>
                  </c15:dlblFieldTable>
                  <c15:showDataLabelsRange val="0"/>
                </c:ext>
                <c:ext xmlns:c16="http://schemas.microsoft.com/office/drawing/2014/chart" uri="{C3380CC4-5D6E-409C-BE32-E72D297353CC}">
                  <c16:uniqueId val="{00000000-FE1F-47B7-A773-9AFECE3B800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{74B0E7C9-23BF-41F6-B854-D7DDBFCDCEAF}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FE1F-47B7-A773-9AFECE3B800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{C933BE2C-166D-45F5-BC3A-B436CF61D103}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E1F-47B7-A773-9AFECE3B800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{1D6F2540-CC6B-444E-8DC0-D507720309CF}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E1F-47B7-A773-9AFECE3B80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-0.36715881571752207</c:v>
                </c:pt>
                <c:pt idx="1">
                  <c:v>-2.6975865719528453</c:v>
                </c:pt>
                <c:pt idx="2">
                  <c:v>-2.7637010795899166</c:v>
                </c:pt>
                <c:pt idx="3">
                  <c:v>-2.8655893304673015</c:v>
                </c:pt>
              </c:numCache>
            </c:numRef>
          </c:val>
          <c:extLst>
            <c:ext xmlns:c16="http://schemas.microsoft.com/office/drawing/2014/chart" uri="{C3380CC4-5D6E-409C-BE32-E72D297353CC}">
              <c16:uniqueId val="{00000004-FE1F-47B7-A773-9AFECE3B800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{15317A9C-956F-4831-93BF-D31948C66145}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E1F-47B7-A773-9AFECE3B800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{97191726-AAC4-4EFC-92EA-9509777F8A0E}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E1F-47B7-A773-9AFECE3B800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{45C616DD-231F-4854-AD48-22E5587BFEC3}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E1F-47B7-A773-9AFECE3B800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{28CDCBA5-1694-47B9-80A0-31D608B1D7FE}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E1F-47B7-A773-9AFECE3B80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E1F-47B7-A773-9AFECE3B800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E1F-47B7-A773-9AFECE3B800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{80A58535-AD0B-4C61-ACC8-EBCB034A9F4D}</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9915-4DE3-BEB3-1C9F321ACB18}"/>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{BB199AB2-1E31-41C3-A2B8-582ECCEF20DC}</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9915-4DE3-BEB3-1C9F321ACB18}"/>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{F475CBF5-E8B9-4C7E-8571-2B5B0D74CEC1}</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9915-4DE3-BEB3-1C9F321ACB18}"/>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{CEC8A172-9AC1-486F-B048-F37CA1EA16D7}</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9915-4DE3-BEB3-1C9F321ACB18}"/>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{BBE90ED0-B236-4F05-B2C4-FD0C32634881}</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9915-4DE3-BEB3-1C9F321ACB18}"/>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{4604F553-44A5-4827-B5FB-DB6C72EBEA42}</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9915-4DE3-BEB3-1C9F321ACB18}"/>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{E0F30C89-D30C-486F-8795-F1C02E7117AD}</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9915-4DE3-BEB3-1C9F321ACB18}"/>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{70C4F59A-AF16-4E4B-8AE9-5103CAF59581}</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9915-4DE3-BEB3-1C9F321ACB18}"/>
                </c:ext>
              </c:extLst>
            </c:dLbl>
            <c:dLbl>
              <c:idx val="8"/>
              <c:tx>
                <c:strRef>
                  <c:f>Daten_Diagramme!$D$22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{1747AC84-C7FE-425B-8905-8D6BCDE51C51}</c15:txfldGUID>
                      <c15:f>Daten_Diagramme!$D$22</c15:f>
                      <c15:dlblFieldTableCache>
                        <c:ptCount val="1"/>
                        <c:pt idx="0">
                          <c:v>3.4</c:v>
                        </c:pt>
                      </c15:dlblFieldTableCache>
                    </c15:dlblFTEntry>
                  </c15:dlblFieldTable>
                  <c15:showDataLabelsRange val="0"/>
                </c:ext>
                <c:ext xmlns:c16="http://schemas.microsoft.com/office/drawing/2014/chart" uri="{C3380CC4-5D6E-409C-BE32-E72D297353CC}">
                  <c16:uniqueId val="{00000008-9915-4DE3-BEB3-1C9F321ACB18}"/>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{096AA642-780D-4D1D-8FE7-95C09049AE0A}</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9915-4DE3-BEB3-1C9F321ACB18}"/>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{CA099A5E-571D-4E05-B38C-E9568BF11DCC}</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9915-4DE3-BEB3-1C9F321ACB18}"/>
                </c:ext>
              </c:extLst>
            </c:dLbl>
            <c:dLbl>
              <c:idx val="11"/>
              <c:tx>
                <c:strRef>
                  <c:f>Daten_Diagramme!$D$25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{11E88DD1-B750-4155-9252-1036D1E318A6}</c15:txfldGUID>
                      <c15:f>Daten_Diagramme!$D$25</c15:f>
                      <c15:dlblFieldTableCache>
                        <c:ptCount val="1"/>
                        <c:pt idx="0">
                          <c:v>1.1</c:v>
                        </c:pt>
                      </c15:dlblFieldTableCache>
                    </c15:dlblFTEntry>
                  </c15:dlblFieldTable>
                  <c15:showDataLabelsRange val="0"/>
                </c:ext>
                <c:ext xmlns:c16="http://schemas.microsoft.com/office/drawing/2014/chart" uri="{C3380CC4-5D6E-409C-BE32-E72D297353CC}">
                  <c16:uniqueId val="{0000000B-9915-4DE3-BEB3-1C9F321ACB18}"/>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{1B7416DB-17CA-4C0D-9E1D-791FBBD959D7}</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9915-4DE3-BEB3-1C9F321ACB18}"/>
                </c:ext>
              </c:extLst>
            </c:dLbl>
            <c:dLbl>
              <c:idx val="13"/>
              <c:tx>
                <c:strRef>
                  <c:f>Daten_Diagramme!$D$27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{DB9356C3-B0A9-41F5-9A9C-B9FF2C5D2B02}</c15:txfldGUID>
                      <c15:f>Daten_Diagramme!$D$27</c15:f>
                      <c15:dlblFieldTableCache>
                        <c:ptCount val="1"/>
                        <c:pt idx="0">
                          <c:v>-5.2</c:v>
                        </c:pt>
                      </c15:dlblFieldTableCache>
                    </c15:dlblFTEntry>
                  </c15:dlblFieldTable>
                  <c15:showDataLabelsRange val="0"/>
                </c:ext>
                <c:ext xmlns:c16="http://schemas.microsoft.com/office/drawing/2014/chart" uri="{C3380CC4-5D6E-409C-BE32-E72D297353CC}">
                  <c16:uniqueId val="{0000000D-9915-4DE3-BEB3-1C9F321ACB18}"/>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{C99F6595-7A89-4E64-B8B9-B31B6EAD85EE}</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9915-4DE3-BEB3-1C9F321ACB18}"/>
                </c:ext>
              </c:extLst>
            </c:dLbl>
            <c:dLbl>
              <c:idx val="15"/>
              <c:tx>
                <c:strRef>
                  <c:f>Daten_Diagramme!$D$29</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{020EB39B-ED82-40C4-B386-47A87C5918F4}</c15:txfldGUID>
                      <c15:f>Daten_Diagramme!$D$29</c15:f>
                      <c15:dlblFieldTableCache>
                        <c:ptCount val="1"/>
                        <c:pt idx="0">
                          <c:v>-15.0</c:v>
                        </c:pt>
                      </c15:dlblFieldTableCache>
                    </c15:dlblFTEntry>
                  </c15:dlblFieldTable>
                  <c15:showDataLabelsRange val="0"/>
                </c:ext>
                <c:ext xmlns:c16="http://schemas.microsoft.com/office/drawing/2014/chart" uri="{C3380CC4-5D6E-409C-BE32-E72D297353CC}">
                  <c16:uniqueId val="{0000000F-9915-4DE3-BEB3-1C9F321ACB18}"/>
                </c:ext>
              </c:extLst>
            </c:dLbl>
            <c:dLbl>
              <c:idx val="16"/>
              <c:tx>
                <c:strRef>
                  <c:f>Daten_Diagramme!$D$30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{44A077F6-D5F0-49AA-94A7-3BFAE4C05687}</c15:txfldGUID>
                      <c15:f>Daten_Diagramme!$D$30</c15:f>
                      <c15:dlblFieldTableCache>
                        <c:ptCount val="1"/>
                        <c:pt idx="0">
                          <c:v>-0.6</c:v>
                        </c:pt>
                      </c15:dlblFieldTableCache>
                    </c15:dlblFTEntry>
                  </c15:dlblFieldTable>
                  <c15:showDataLabelsRange val="0"/>
                </c:ext>
                <c:ext xmlns:c16="http://schemas.microsoft.com/office/drawing/2014/chart" uri="{C3380CC4-5D6E-409C-BE32-E72D297353CC}">
                  <c16:uniqueId val="{00000010-9915-4DE3-BEB3-1C9F321ACB18}"/>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{4CC4A769-7740-4A4F-8D59-52BA3921E896}</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9915-4DE3-BEB3-1C9F321ACB18}"/>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{2017356C-1F6D-4DAA-B94E-9599253EFA75}</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9915-4DE3-BEB3-1C9F321ACB18}"/>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{93C0814E-C0D2-427C-930B-050FC7D84882}</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9915-4DE3-BEB3-1C9F321ACB18}"/>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{C146B42B-FA29-4496-898B-AF1717C2838E}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9915-4DE3-BEB3-1C9F321ACB1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{910982EA-CDA3-4AEA-9102-F3A0FE02186D}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915-4DE3-BEB3-1C9F321ACB1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{575EB227-A437-4663-9D95-B7DC817DEBD4}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915-4DE3-BEB3-1C9F321ACB18}"/>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{55D4D865-E597-4E19-88CE-F0A6BEAFCFB2}</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9915-4DE3-BEB3-1C9F321ACB18}"/>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{F1C962B0-46F6-4598-8F85-D6EE78058A70}</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9915-4DE3-BEB3-1C9F321ACB18}"/>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{BC223C05-93EE-4AAC-B152-546111BCAEC0}</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9915-4DE3-BEB3-1C9F321ACB1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{F486C3EC-1942-4A5B-9902-CF5AA557BFB9}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915-4DE3-BEB3-1C9F321ACB1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{CE130FC4-DE07-4AF0-9F07-ECCA4B1481E1}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915-4DE3-BEB3-1C9F321ACB1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{82C94FC0-6991-4A44-9A76-A2D8CEE695E2}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915-4DE3-BEB3-1C9F321ACB1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{2B0BAFBB-62DF-4652-AC0A-F9B7E8391364}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915-4DE3-BEB3-1C9F321ACB1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{74232DC9-6568-4D38-8967-DE3F9253CD17}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915-4DE3-BEB3-1C9F321ACB18}"/>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{330F9B3D-F169-4C44-A2C9-78ECBA6DD015}</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9915-4DE3-BEB3-1C9F321ACB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-0.32943378568086101</c:v>
                </c:pt>
                <c:pt idx="1">
                  <c:v>4.5454545454545459</c:v>
                </c:pt>
                <c:pt idx="2">
                  <c:v>1.8701870187018701</c:v>
                </c:pt>
                <c:pt idx="3">
                  <c:v>-1.9748900293255132</c:v>
                </c:pt>
                <c:pt idx="4">
                  <c:v>1.5265436318067898</c:v>
                </c:pt>
                <c:pt idx="5">
                  <c:v>-3.6020018438035031</c:v>
                </c:pt>
                <c:pt idx="6">
                  <c:v>2.1787461093819473</c:v>
                </c:pt>
                <c:pt idx="7">
                  <c:v>4.7482014388489207</c:v>
                </c:pt>
                <c:pt idx="8">
                  <c:v>3.4170854271356785</c:v>
                </c:pt>
                <c:pt idx="9">
                  <c:v>0.80440304826418285</c:v>
                </c:pt>
                <c:pt idx="10">
                  <c:v>0</c:v>
                </c:pt>
                <c:pt idx="11">
                  <c:v>1.0550996483001172</c:v>
                </c:pt>
                <c:pt idx="12">
                  <c:v>-1.7408123791102514</c:v>
                </c:pt>
                <c:pt idx="13">
                  <c:v>-5.1731509191962379</c:v>
                </c:pt>
                <c:pt idx="14">
                  <c:v>3.0988686669945893</c:v>
                </c:pt>
                <c:pt idx="15">
                  <c:v>-15.03448275862069</c:v>
                </c:pt>
                <c:pt idx="16">
                  <c:v>-0.64486411791801013</c:v>
                </c:pt>
                <c:pt idx="17">
                  <c:v>2.4683544303797467</c:v>
                </c:pt>
                <c:pt idx="18">
                  <c:v>1.9944979367262723</c:v>
                </c:pt>
                <c:pt idx="19">
                  <c:v>2.8662420382165603</c:v>
                </c:pt>
                <c:pt idx="20">
                  <c:v>1.6488046166529267</c:v>
                </c:pt>
                <c:pt idx="21">
                  <c:v>0</c:v>
                </c:pt>
                <c:pt idx="23">
                  <c:v>4.5454545454545459</c:v>
                </c:pt>
                <c:pt idx="24">
                  <c:v>-1.2692400676928035</c:v>
                </c:pt>
                <c:pt idx="25">
                  <c:v>0.46076465829552249</c:v>
                </c:pt>
              </c:numCache>
            </c:numRef>
          </c:val>
          <c:extLst>
            <c:ext xmlns:c16="http://schemas.microsoft.com/office/drawing/2014/chart" uri="{C3380CC4-5D6E-409C-BE32-E72D297353CC}">
              <c16:uniqueId val="{00000020-9915-4DE3-BEB3-1C9F321ACB1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{FF25F165-88C1-4577-9896-E5FC0BCBB70F}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915-4DE3-BEB3-1C9F321ACB1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{D691A4C7-7734-49FA-B122-19EF4F77F1BA}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915-4DE3-BEB3-1C9F321ACB1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{D7B1BB4E-6E98-4906-ACB8-63F888488C78}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915-4DE3-BEB3-1C9F321ACB1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{5D4E8097-5705-433A-909E-0AD19D5D37E3}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915-4DE3-BEB3-1C9F321ACB1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{3DC65C33-D694-4B3C-928B-82768A62BAE6}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915-4DE3-BEB3-1C9F321ACB1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{19AFB5F7-AA9E-483E-B0B4-330CA11AC7DB}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915-4DE3-BEB3-1C9F321ACB1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{CC0E8DB9-B66C-440C-8CBB-510807510C5E}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915-4DE3-BEB3-1C9F321ACB1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{A023C063-9D24-44BA-AAC7-9334B9E16F21}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915-4DE3-BEB3-1C9F321ACB1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{343AD7D8-6896-4E3B-AF8B-4864E44628AD}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915-4DE3-BEB3-1C9F321ACB1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{666E279E-52C1-4CDB-9AB3-894FE8B8CF31}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915-4DE3-BEB3-1C9F321ACB1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{E2F4FC3D-9C2F-4A61-8C96-66EAB115A514}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915-4DE3-BEB3-1C9F321ACB1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{760BC2B4-5442-4458-89AC-D4DEEE6D533C}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915-4DE3-BEB3-1C9F321ACB1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{0238EE15-1219-4E0A-8FFE-2EAA638A7C68}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915-4DE3-BEB3-1C9F321ACB1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{68DFCAA4-ECC6-41E0-8D6A-607742595D85}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915-4DE3-BEB3-1C9F321ACB1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{5CBCEA40-F916-4270-805F-0A51C03A1E65}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915-4DE3-BEB3-1C9F321ACB1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{C8E6796B-C744-4402-A659-126ACA09D886}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915-4DE3-BEB3-1C9F321ACB1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{65B34515-25C6-4925-A344-1BA485C30F2A}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915-4DE3-BEB3-1C9F321ACB1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{19EFAFDE-1247-4CE4-8612-6B6B988C574E}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915-4DE3-BEB3-1C9F321ACB1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{C21842E6-3C5C-4660-ACCA-6E95840CED17}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915-4DE3-BEB3-1C9F321ACB1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{1B73E1D1-566D-4983-BE56-21819D20B118}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915-4DE3-BEB3-1C9F321ACB1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{B40E5982-107A-4D87-A0EF-DF78B11DE6E3}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915-4DE3-BEB3-1C9F321ACB1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{75C63A9E-723C-4430-9795-23703EF3F678}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915-4DE3-BEB3-1C9F321ACB1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{E29ECF0B-ACE4-4DDA-910C-0919EA31E71E}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915-4DE3-BEB3-1C9F321ACB1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{D4DA8C6D-66B0-4D80-81EE-43126FA8F880}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915-4DE3-BEB3-1C9F321ACB1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{1158FBD0-0289-42A9-937C-0F36C749F770}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915-4DE3-BEB3-1C9F321ACB1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{619BD8AC-7773-42BF-A3D0-D2B92DDD891E}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915-4DE3-BEB3-1C9F321ACB1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{92C0F056-7A3D-4F6C-A1AA-1BEAF2F28C28}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915-4DE3-BEB3-1C9F321ACB1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{40D929A5-5C3D-4CC7-ACEC-FA662FC74E40}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915-4DE3-BEB3-1C9F321ACB1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{BE3E007C-B11E-473C-B4D3-F1958F6EF4A7}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915-4DE3-BEB3-1C9F321ACB1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{3005ED05-2DAB-43AE-A9BF-0C24F649935B}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915-4DE3-BEB3-1C9F321ACB1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{214AA758-89C2-4F68-BA47-598DC3410626}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915-4DE3-BEB3-1C9F321ACB1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{7ECFA1E9-1686-43E4-933F-7946AA075DB2}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915-4DE3-BEB3-1C9F321ACB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915-4DE3-BEB3-1C9F321ACB1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915-4DE3-BEB3-1C9F321ACB1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{7FF4C944-9A01-4EF3-BE53-FC2041083E77}</c15:txfldGUID>
                      <c15:f>Daten_Diagramme!$E$14</c15:f>
                      <c15:dlblFieldTableCache>
                        <c:ptCount val="1"/>
                        <c:pt idx="0">
                          <c:v>-0.4</c:v>
                        </c:pt>
                      </c15:dlblFieldTableCache>
                    </c15:dlblFTEntry>
                  </c15:dlblFieldTable>
                  <c15:showDataLabelsRange val="0"/>
                </c:ext>
                <c:ext xmlns:c16="http://schemas.microsoft.com/office/drawing/2014/chart" uri="{C3380CC4-5D6E-409C-BE32-E72D297353CC}">
                  <c16:uniqueId val="{00000000-6703-4E76-9A03-25153726CFE3}"/>
                </c:ext>
              </c:extLst>
            </c:dLbl>
            <c:dLbl>
              <c:idx val="1"/>
              <c:tx>
                <c:strRef>
                  <c:f>Daten_Diagramme!$E$15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{5CFF4D3B-939A-4466-85ED-4AC852BAFE73}</c15:txfldGUID>
                      <c15:f>Daten_Diagramme!$E$15</c15:f>
                      <c15:dlblFieldTableCache>
                        <c:ptCount val="1"/>
                        <c:pt idx="0">
                          <c:v>8.2</c:v>
                        </c:pt>
                      </c15:dlblFieldTableCache>
                    </c15:dlblFTEntry>
                  </c15:dlblFieldTable>
                  <c15:showDataLabelsRange val="0"/>
                </c:ext>
                <c:ext xmlns:c16="http://schemas.microsoft.com/office/drawing/2014/chart" uri="{C3380CC4-5D6E-409C-BE32-E72D297353CC}">
                  <c16:uniqueId val="{00000001-6703-4E76-9A03-25153726CFE3}"/>
                </c:ext>
              </c:extLst>
            </c:dLbl>
            <c:dLbl>
              <c:idx val="2"/>
              <c:tx>
                <c:strRef>
                  <c:f>Daten_Diagramme!$E$16</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{CE680F69-2BDE-493D-9D64-CF2E8A2505AD}</c15:txfldGUID>
                      <c15:f>Daten_Diagramme!$E$16</c15:f>
                      <c15:dlblFieldTableCache>
                        <c:ptCount val="1"/>
                        <c:pt idx="0">
                          <c:v>-12.6</c:v>
                        </c:pt>
                      </c15:dlblFieldTableCache>
                    </c15:dlblFTEntry>
                  </c15:dlblFieldTable>
                  <c15:showDataLabelsRange val="0"/>
                </c:ext>
                <c:ext xmlns:c16="http://schemas.microsoft.com/office/drawing/2014/chart" uri="{C3380CC4-5D6E-409C-BE32-E72D297353CC}">
                  <c16:uniqueId val="{00000002-6703-4E76-9A03-25153726CFE3}"/>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{1F8CE842-056E-4928-AD7C-31414A2EB1CB}</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6703-4E76-9A03-25153726CFE3}"/>
                </c:ext>
              </c:extLst>
            </c:dLbl>
            <c:dLbl>
              <c:idx val="4"/>
              <c:tx>
                <c:strRef>
                  <c:f>Daten_Diagramme!$E$18</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{A9F90ECE-D96F-43BF-9D28-89D3B07D3057}</c15:txfldGUID>
                      <c15:f>Daten_Diagramme!$E$18</c15:f>
                      <c15:dlblFieldTableCache>
                        <c:ptCount val="1"/>
                        <c:pt idx="0">
                          <c:v>-9.7</c:v>
                        </c:pt>
                      </c15:dlblFieldTableCache>
                    </c15:dlblFTEntry>
                  </c15:dlblFieldTable>
                  <c15:showDataLabelsRange val="0"/>
                </c:ext>
                <c:ext xmlns:c16="http://schemas.microsoft.com/office/drawing/2014/chart" uri="{C3380CC4-5D6E-409C-BE32-E72D297353CC}">
                  <c16:uniqueId val="{00000004-6703-4E76-9A03-25153726CFE3}"/>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{2312D6F1-FD50-4335-88A3-7738E87A145E}</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6703-4E76-9A03-25153726CFE3}"/>
                </c:ext>
              </c:extLst>
            </c:dLbl>
            <c:dLbl>
              <c:idx val="6"/>
              <c:tx>
                <c:strRef>
                  <c:f>Daten_Diagramme!$E$20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{89863506-FB44-4E2E-81B9-E570CDDCA346}</c15:txfldGUID>
                      <c15:f>Daten_Diagramme!$E$20</c15:f>
                      <c15:dlblFieldTableCache>
                        <c:ptCount val="1"/>
                        <c:pt idx="0">
                          <c:v>-2.2</c:v>
                        </c:pt>
                      </c15:dlblFieldTableCache>
                    </c15:dlblFTEntry>
                  </c15:dlblFieldTable>
                  <c15:showDataLabelsRange val="0"/>
                </c:ext>
                <c:ext xmlns:c16="http://schemas.microsoft.com/office/drawing/2014/chart" uri="{C3380CC4-5D6E-409C-BE32-E72D297353CC}">
                  <c16:uniqueId val="{00000006-6703-4E76-9A03-25153726CFE3}"/>
                </c:ext>
              </c:extLst>
            </c:dLbl>
            <c:dLbl>
              <c:idx val="7"/>
              <c:tx>
                <c:strRef>
                  <c:f>Daten_Diagramme!$E$21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{9669B070-D282-4B02-B352-D7D2190E87F7}</c15:txfldGUID>
                      <c15:f>Daten_Diagramme!$E$21</c15:f>
                      <c15:dlblFieldTableCache>
                        <c:ptCount val="1"/>
                        <c:pt idx="0">
                          <c:v>6.2</c:v>
                        </c:pt>
                      </c15:dlblFieldTableCache>
                    </c15:dlblFTEntry>
                  </c15:dlblFieldTable>
                  <c15:showDataLabelsRange val="0"/>
                </c:ext>
                <c:ext xmlns:c16="http://schemas.microsoft.com/office/drawing/2014/chart" uri="{C3380CC4-5D6E-409C-BE32-E72D297353CC}">
                  <c16:uniqueId val="{00000007-6703-4E76-9A03-25153726CFE3}"/>
                </c:ext>
              </c:extLst>
            </c:dLbl>
            <c:dLbl>
              <c:idx val="8"/>
              <c:tx>
                <c:strRef>
                  <c:f>Daten_Diagramme!$E$22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{43D136B7-ACFC-40F1-9C3A-279CDC3E4ED7}</c15:txfldGUID>
                      <c15:f>Daten_Diagramme!$E$22</c15:f>
                      <c15:dlblFieldTableCache>
                        <c:ptCount val="1"/>
                        <c:pt idx="0">
                          <c:v>4.5</c:v>
                        </c:pt>
                      </c15:dlblFieldTableCache>
                    </c15:dlblFTEntry>
                  </c15:dlblFieldTable>
                  <c15:showDataLabelsRange val="0"/>
                </c:ext>
                <c:ext xmlns:c16="http://schemas.microsoft.com/office/drawing/2014/chart" uri="{C3380CC4-5D6E-409C-BE32-E72D297353CC}">
                  <c16:uniqueId val="{00000008-6703-4E76-9A03-25153726CFE3}"/>
                </c:ext>
              </c:extLst>
            </c:dLbl>
            <c:dLbl>
              <c:idx val="9"/>
              <c:tx>
                <c:strRef>
                  <c:f>Daten_Diagramme!$E$23</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{66540FDF-071A-40AA-AC18-2AD60637CB82}</c15:txfldGUID>
                      <c15:f>Daten_Diagramme!$E$23</c15:f>
                      <c15:dlblFieldTableCache>
                        <c:ptCount val="1"/>
                        <c:pt idx="0">
                          <c:v>17.2</c:v>
                        </c:pt>
                      </c15:dlblFieldTableCache>
                    </c15:dlblFTEntry>
                  </c15:dlblFieldTable>
                  <c15:showDataLabelsRange val="0"/>
                </c:ext>
                <c:ext xmlns:c16="http://schemas.microsoft.com/office/drawing/2014/chart" uri="{C3380CC4-5D6E-409C-BE32-E72D297353CC}">
                  <c16:uniqueId val="{00000009-6703-4E76-9A03-25153726CFE3}"/>
                </c:ext>
              </c:extLst>
            </c:dLbl>
            <c:dLbl>
              <c:idx val="10"/>
              <c:tx>
                <c:strRef>
                  <c:f>Daten_Diagramme!$E$24</c:f>
                  <c:strCache>
                    <c:ptCount val="1"/>
                    <c:pt idx="0">
                      <c:v>-26.5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{485F7E89-6F53-453E-B3C9-2F5959056FCC}</c15:txfldGUID>
                      <c15:f>Daten_Diagramme!$E$24</c15:f>
                      <c15:dlblFieldTableCache>
                        <c:ptCount val="1"/>
                        <c:pt idx="0">
                          <c:v>-26.5</c:v>
                        </c:pt>
                      </c15:dlblFieldTableCache>
                    </c15:dlblFTEntry>
                  </c15:dlblFieldTable>
                  <c15:showDataLabelsRange val="0"/>
                </c:ext>
                <c:ext xmlns:c16="http://schemas.microsoft.com/office/drawing/2014/chart" uri="{C3380CC4-5D6E-409C-BE32-E72D297353CC}">
                  <c16:uniqueId val="{0000000A-6703-4E76-9A03-25153726CFE3}"/>
                </c:ext>
              </c:extLst>
            </c:dLbl>
            <c:dLbl>
              <c:idx val="11"/>
              <c:tx>
                <c:strRef>
                  <c:f>Daten_Diagramme!$E$25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{9F9409DF-0079-4CC8-8808-8439D749C1ED}</c15:txfldGUID>
                      <c15:f>Daten_Diagramme!$E$25</c15:f>
                      <c15:dlblFieldTableCache>
                        <c:ptCount val="1"/>
                        <c:pt idx="0">
                          <c:v>-5.4</c:v>
                        </c:pt>
                      </c15:dlblFieldTableCache>
                    </c15:dlblFTEntry>
                  </c15:dlblFieldTable>
                  <c15:showDataLabelsRange val="0"/>
                </c:ext>
                <c:ext xmlns:c16="http://schemas.microsoft.com/office/drawing/2014/chart" uri="{C3380CC4-5D6E-409C-BE32-E72D297353CC}">
                  <c16:uniqueId val="{0000000B-6703-4E76-9A03-25153726CFE3}"/>
                </c:ext>
              </c:extLst>
            </c:dLbl>
            <c:dLbl>
              <c:idx val="12"/>
              <c:tx>
                <c:strRef>
                  <c:f>Daten_Diagramme!$E$26</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{E00ED30D-7AFF-446D-9285-C2006E0130BC}</c15:txfldGUID>
                      <c15:f>Daten_Diagramme!$E$26</c15:f>
                      <c15:dlblFieldTableCache>
                        <c:ptCount val="1"/>
                        <c:pt idx="0">
                          <c:v>13.7</c:v>
                        </c:pt>
                      </c15:dlblFieldTableCache>
                    </c15:dlblFTEntry>
                  </c15:dlblFieldTable>
                  <c15:showDataLabelsRange val="0"/>
                </c:ext>
                <c:ext xmlns:c16="http://schemas.microsoft.com/office/drawing/2014/chart" uri="{C3380CC4-5D6E-409C-BE32-E72D297353CC}">
                  <c16:uniqueId val="{0000000C-6703-4E76-9A03-25153726CFE3}"/>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{13AAB5A8-1C48-4462-80B1-0671C6AED768}</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6703-4E76-9A03-25153726CFE3}"/>
                </c:ext>
              </c:extLst>
            </c:dLbl>
            <c:dLbl>
              <c:idx val="14"/>
              <c:tx>
                <c:strRef>
                  <c:f>Daten_Diagramme!$E$28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{5149B1CB-7888-4787-A6B2-9D3C04744424}</c15:txfldGUID>
                      <c15:f>Daten_Diagramme!$E$28</c15:f>
                      <c15:dlblFieldTableCache>
                        <c:ptCount val="1"/>
                        <c:pt idx="0">
                          <c:v>0.4</c:v>
                        </c:pt>
                      </c15:dlblFieldTableCache>
                    </c15:dlblFTEntry>
                  </c15:dlblFieldTable>
                  <c15:showDataLabelsRange val="0"/>
                </c:ext>
                <c:ext xmlns:c16="http://schemas.microsoft.com/office/drawing/2014/chart" uri="{C3380CC4-5D6E-409C-BE32-E72D297353CC}">
                  <c16:uniqueId val="{0000000E-6703-4E76-9A03-25153726CFE3}"/>
                </c:ext>
              </c:extLst>
            </c:dLbl>
            <c:dLbl>
              <c:idx val="15"/>
              <c:tx>
                <c:strRef>
                  <c:f>Daten_Diagramme!$E$29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{1BC639EC-8064-4AA4-9799-021C6DF5F4B3}</c15:txfldGUID>
                      <c15:f>Daten_Diagramme!$E$29</c15:f>
                      <c15:dlblFieldTableCache>
                        <c:ptCount val="1"/>
                        <c:pt idx="0">
                          <c:v>-5.6</c:v>
                        </c:pt>
                      </c15:dlblFieldTableCache>
                    </c15:dlblFTEntry>
                  </c15:dlblFieldTable>
                  <c15:showDataLabelsRange val="0"/>
                </c:ext>
                <c:ext xmlns:c16="http://schemas.microsoft.com/office/drawing/2014/chart" uri="{C3380CC4-5D6E-409C-BE32-E72D297353CC}">
                  <c16:uniqueId val="{0000000F-6703-4E76-9A03-25153726CFE3}"/>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{E4EFDE99-C5BF-4D77-87FA-AF4E6A12AAC6}</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6703-4E76-9A03-25153726CFE3}"/>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{3632D1BB-468E-473F-B4B2-82C21D0C923C}</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6703-4E76-9A03-25153726CFE3}"/>
                </c:ext>
              </c:extLst>
            </c:dLbl>
            <c:dLbl>
              <c:idx val="18"/>
              <c:tx>
                <c:strRef>
                  <c:f>Daten_Diagramme!$E$32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{25426390-747D-4ACC-A91A-F5A8ED39D377}</c15:txfldGUID>
                      <c15:f>Daten_Diagramme!$E$32</c15:f>
                      <c15:dlblFieldTableCache>
                        <c:ptCount val="1"/>
                        <c:pt idx="0">
                          <c:v>3.0</c:v>
                        </c:pt>
                      </c15:dlblFieldTableCache>
                    </c15:dlblFTEntry>
                  </c15:dlblFieldTable>
                  <c15:showDataLabelsRange val="0"/>
                </c:ext>
                <c:ext xmlns:c16="http://schemas.microsoft.com/office/drawing/2014/chart" uri="{C3380CC4-5D6E-409C-BE32-E72D297353CC}">
                  <c16:uniqueId val="{00000012-6703-4E76-9A03-25153726CFE3}"/>
                </c:ext>
              </c:extLst>
            </c:dLbl>
            <c:dLbl>
              <c:idx val="19"/>
              <c:tx>
                <c:strRef>
                  <c:f>Daten_Diagramme!$E$33</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{470819EC-AE5F-4FED-A2D6-7D5C5C6CB394}</c15:txfldGUID>
                      <c15:f>Daten_Diagramme!$E$33</c15:f>
                      <c15:dlblFieldTableCache>
                        <c:ptCount val="1"/>
                        <c:pt idx="0">
                          <c:v>-7.0</c:v>
                        </c:pt>
                      </c15:dlblFieldTableCache>
                    </c15:dlblFTEntry>
                  </c15:dlblFieldTable>
                  <c15:showDataLabelsRange val="0"/>
                </c:ext>
                <c:ext xmlns:c16="http://schemas.microsoft.com/office/drawing/2014/chart" uri="{C3380CC4-5D6E-409C-BE32-E72D297353CC}">
                  <c16:uniqueId val="{00000013-6703-4E76-9A03-25153726CFE3}"/>
                </c:ext>
              </c:extLst>
            </c:dLbl>
            <c:dLbl>
              <c:idx val="20"/>
              <c:tx>
                <c:strRef>
                  <c:f>Daten_Diagramme!$E$34</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{5441FCBB-0DD9-4461-B691-E21DE1C87179}</c15:txfldGUID>
                      <c15:f>Daten_Diagramme!$E$34</c15:f>
                      <c15:dlblFieldTableCache>
                        <c:ptCount val="1"/>
                        <c:pt idx="0">
                          <c:v>19.7</c:v>
                        </c:pt>
                      </c15:dlblFieldTableCache>
                    </c15:dlblFTEntry>
                  </c15:dlblFieldTable>
                  <c15:showDataLabelsRange val="0"/>
                </c:ext>
                <c:ext xmlns:c16="http://schemas.microsoft.com/office/drawing/2014/chart" uri="{C3380CC4-5D6E-409C-BE32-E72D297353CC}">
                  <c16:uniqueId val="{00000014-6703-4E76-9A03-25153726CFE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{795E0218-2577-46FB-8116-6153FF2790D1}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703-4E76-9A03-25153726CFE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{CC38EB3C-9875-4272-B951-0DC57618A71B}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703-4E76-9A03-25153726CFE3}"/>
                </c:ext>
              </c:extLst>
            </c:dLbl>
            <c:dLbl>
              <c:idx val="23"/>
              <c:tx>
                <c:strRef>
                  <c:f>Daten_Diagramme!$E$37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{87A656AD-FE65-4331-998F-E2D606BA6A7B}</c15:txfldGUID>
                      <c15:f>Daten_Diagramme!$E$37</c15:f>
                      <c15:dlblFieldTableCache>
                        <c:ptCount val="1"/>
                        <c:pt idx="0">
                          <c:v>8.2</c:v>
                        </c:pt>
                      </c15:dlblFieldTableCache>
                    </c15:dlblFTEntry>
                  </c15:dlblFieldTable>
                  <c15:showDataLabelsRange val="0"/>
                </c:ext>
                <c:ext xmlns:c16="http://schemas.microsoft.com/office/drawing/2014/chart" uri="{C3380CC4-5D6E-409C-BE32-E72D297353CC}">
                  <c16:uniqueId val="{00000017-6703-4E76-9A03-25153726CFE3}"/>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{939D50CF-7844-473B-A183-3F7E8FD28C2D}</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6703-4E76-9A03-25153726CFE3}"/>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{99AE73E5-3AB1-405F-8EC7-9F8E0083382D}</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6703-4E76-9A03-25153726CFE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{E478491A-5F3E-41ED-A2E0-F0898601EC50}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703-4E76-9A03-25153726CFE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{3580D889-6D18-4ACC-9930-FDF76FF054AB}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703-4E76-9A03-25153726CFE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{0A227BBE-330B-405A-855C-5A74C62A727F}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703-4E76-9A03-25153726CFE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{45F5D42E-42BF-4582-AE57-625D285B8615}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703-4E76-9A03-25153726CFE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{AA28FE53-5C42-4B3E-8660-DB4544E0D0F3}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703-4E76-9A03-25153726CFE3}"/>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{95F07DFA-1E51-45D1-BAAA-584A2CAF41C6}</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6703-4E76-9A03-25153726CF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-0.36715881571752207</c:v>
                </c:pt>
                <c:pt idx="1">
                  <c:v>8.1871345029239766</c:v>
                </c:pt>
                <c:pt idx="2">
                  <c:v>-12.612612612612613</c:v>
                </c:pt>
                <c:pt idx="3">
                  <c:v>-7.3255010366275055</c:v>
                </c:pt>
                <c:pt idx="4">
                  <c:v>-9.7178683385579934</c:v>
                </c:pt>
                <c:pt idx="5">
                  <c:v>-6.1102831594634877</c:v>
                </c:pt>
                <c:pt idx="6">
                  <c:v>-2.1739130434782608</c:v>
                </c:pt>
                <c:pt idx="7">
                  <c:v>6.2231759656652361</c:v>
                </c:pt>
                <c:pt idx="8">
                  <c:v>4.5404814004376366</c:v>
                </c:pt>
                <c:pt idx="9">
                  <c:v>17.245817245817246</c:v>
                </c:pt>
                <c:pt idx="10">
                  <c:v>-26.543566070398153</c:v>
                </c:pt>
                <c:pt idx="11">
                  <c:v>-5.3691275167785237</c:v>
                </c:pt>
                <c:pt idx="12">
                  <c:v>13.66120218579235</c:v>
                </c:pt>
                <c:pt idx="13">
                  <c:v>0.91743119266055051</c:v>
                </c:pt>
                <c:pt idx="14">
                  <c:v>0.42036431574030825</c:v>
                </c:pt>
                <c:pt idx="15">
                  <c:v>-5.5555555555555554</c:v>
                </c:pt>
                <c:pt idx="16">
                  <c:v>0.35335689045936397</c:v>
                </c:pt>
                <c:pt idx="17">
                  <c:v>0.64516129032258063</c:v>
                </c:pt>
                <c:pt idx="18">
                  <c:v>3.0303030303030303</c:v>
                </c:pt>
                <c:pt idx="19">
                  <c:v>-6.9948186528497409</c:v>
                </c:pt>
                <c:pt idx="20">
                  <c:v>19.741837509491269</c:v>
                </c:pt>
                <c:pt idx="21">
                  <c:v>0</c:v>
                </c:pt>
                <c:pt idx="23">
                  <c:v>8.1871345029239766</c:v>
                </c:pt>
                <c:pt idx="24">
                  <c:v>-4.918032786885246</c:v>
                </c:pt>
                <c:pt idx="25">
                  <c:v>0.41924726060028583</c:v>
                </c:pt>
              </c:numCache>
            </c:numRef>
          </c:val>
          <c:extLst>
            <c:ext xmlns:c16="http://schemas.microsoft.com/office/drawing/2014/chart" uri="{C3380CC4-5D6E-409C-BE32-E72D297353CC}">
              <c16:uniqueId val="{00000020-6703-4E76-9A03-25153726CFE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{382C7076-DE3A-46D3-9059-5DA5828FD82A}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703-4E76-9A03-25153726CFE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{37DE0225-CC45-4AE2-A4C1-2DAF15FFEBF5}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703-4E76-9A03-25153726CFE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{9C4267E3-1206-40E8-89C7-BA3C2ADD0663}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703-4E76-9A03-25153726CFE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{145BF307-8DDC-4E18-B829-238A07D320AD}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703-4E76-9A03-25153726CFE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{0902BA02-D0C0-4B73-86BF-FBA341FA7A77}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703-4E76-9A03-25153726CFE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{B27C348E-5C76-4151-AFCF-7EEBB4C93DD0}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703-4E76-9A03-25153726CFE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{144C32EB-4D64-470C-AC9E-5B69D00AB9D6}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703-4E76-9A03-25153726CFE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{38384D8E-020C-44E9-8DA2-0635BEEF1F3F}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703-4E76-9A03-25153726CFE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{EDCA0309-2961-472A-BBCE-9D306AAF378C}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703-4E76-9A03-25153726CFE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{5B4EC8B0-0ADE-41BD-97D8-5F6BA8F92A79}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703-4E76-9A03-25153726CFE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{89227A66-180D-4028-8FAF-F161DBE2275F}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703-4E76-9A03-25153726CFE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{D1B6F3D8-B6F3-42F7-8613-8F61F17B35FF}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703-4E76-9A03-25153726CFE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{DE10AD17-7ADF-440B-8F3C-589F8B75F5EA}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703-4E76-9A03-25153726CFE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{8DADA8A4-EBF4-4985-863A-8AFD6036992D}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703-4E76-9A03-25153726CFE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{BF5865D1-4B5D-44D0-B009-3C3E5C080729}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703-4E76-9A03-25153726CFE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{43424628-0547-466A-9178-C84ADD2A1B45}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703-4E76-9A03-25153726CFE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{86C09062-4DFB-45F5-AA90-5E7A74CACFCF}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703-4E76-9A03-25153726CFE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{FC349CCF-F20A-4468-B6ED-D589C7361188}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703-4E76-9A03-25153726CFE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{4FFD4BE6-CD25-4D0C-8460-34AC681B0C66}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703-4E76-9A03-25153726CFE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{FFB9BD6B-5413-460A-9141-3744E9920033}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703-4E76-9A03-25153726CFE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{A7E51438-C8E6-45D1-9ABB-14225F7B335C}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703-4E76-9A03-25153726CFE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{7C41452C-7C79-4AEB-AEE4-A5DE0AFEDBDC}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703-4E76-9A03-25153726CFE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{F3FC9EC4-7843-46C7-B9A9-A3FB5A02FFAD}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703-4E76-9A03-25153726CFE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{02763BDA-6869-4EF1-9D75-E12E9ED9DB81}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703-4E76-9A03-25153726CFE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{4ECB5460-FAE9-4B1E-831D-D3467BFBD456}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703-4E76-9A03-25153726CFE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{B32F6840-8C22-4CDC-B31C-26B4AF0D5F3D}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703-4E76-9A03-25153726CFE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{E25F3856-547A-4BF4-BC66-8E13004DD870}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703-4E76-9A03-25153726CFE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{E0B8E827-3FC9-43D5-87F6-A7A3144315EF}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703-4E76-9A03-25153726CFE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{308E241C-41F2-4CC6-A23C-5B367E118BB3}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703-4E76-9A03-25153726CFE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{DF73B31C-9DB8-4FE5-95D8-DFB4218899A7}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703-4E76-9A03-25153726CFE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{12EE159D-5572-4A9E-8FF3-F6D7FA6ECC69}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703-4E76-9A03-25153726CFE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{7160FD02-9AED-4899-A646-CE649D4712F5}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703-4E76-9A03-25153726CF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703-4E76-9A03-25153726CFE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703-4E76-9A03-25153726CFE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{B40CC70B-A18E-4C36-AA97-5C4D37A31A66}</c15:txfldGUID>
                      <c15:f>Diagramm!$I$46</c15:f>
                      <c15:dlblFieldTableCache>
                        <c:ptCount val="1"/>
                      </c15:dlblFieldTableCache>
                    </c15:dlblFTEntry>
                  </c15:dlblFieldTable>
                  <c15:showDataLabelsRange val="0"/>
                </c:ext>
                <c:ext xmlns:c16="http://schemas.microsoft.com/office/drawing/2014/chart" uri="{C3380CC4-5D6E-409C-BE32-E72D297353CC}">
                  <c16:uniqueId val="{00000000-ADB9-45DC-9FF9-E0E8C6CE45F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{B1F772FE-2CEC-4312-9197-72F2CA7C9EE2}</c15:txfldGUID>
                      <c15:f>Diagramm!$I$47</c15:f>
                      <c15:dlblFieldTableCache>
                        <c:ptCount val="1"/>
                      </c15:dlblFieldTableCache>
                    </c15:dlblFTEntry>
                  </c15:dlblFieldTable>
                  <c15:showDataLabelsRange val="0"/>
                </c:ext>
                <c:ext xmlns:c16="http://schemas.microsoft.com/office/drawing/2014/chart" uri="{C3380CC4-5D6E-409C-BE32-E72D297353CC}">
                  <c16:uniqueId val="{00000001-ADB9-45DC-9FF9-E0E8C6CE45F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{6319C2F6-5E82-41E3-B80E-541AA55452E7}</c15:txfldGUID>
                      <c15:f>Diagramm!$I$48</c15:f>
                      <c15:dlblFieldTableCache>
                        <c:ptCount val="1"/>
                      </c15:dlblFieldTableCache>
                    </c15:dlblFTEntry>
                  </c15:dlblFieldTable>
                  <c15:showDataLabelsRange val="0"/>
                </c:ext>
                <c:ext xmlns:c16="http://schemas.microsoft.com/office/drawing/2014/chart" uri="{C3380CC4-5D6E-409C-BE32-E72D297353CC}">
                  <c16:uniqueId val="{00000002-ADB9-45DC-9FF9-E0E8C6CE45F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{3D2A95CE-89FB-49A6-B58A-C98CB4159A45}</c15:txfldGUID>
                      <c15:f>Diagramm!$I$49</c15:f>
                      <c15:dlblFieldTableCache>
                        <c:ptCount val="1"/>
                      </c15:dlblFieldTableCache>
                    </c15:dlblFTEntry>
                  </c15:dlblFieldTable>
                  <c15:showDataLabelsRange val="0"/>
                </c:ext>
                <c:ext xmlns:c16="http://schemas.microsoft.com/office/drawing/2014/chart" uri="{C3380CC4-5D6E-409C-BE32-E72D297353CC}">
                  <c16:uniqueId val="{00000003-ADB9-45DC-9FF9-E0E8C6CE45F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{DA27746A-23FE-47D2-B100-513CB1B47EC9}</c15:txfldGUID>
                      <c15:f>Diagramm!$I$50</c15:f>
                      <c15:dlblFieldTableCache>
                        <c:ptCount val="1"/>
                      </c15:dlblFieldTableCache>
                    </c15:dlblFTEntry>
                  </c15:dlblFieldTable>
                  <c15:showDataLabelsRange val="0"/>
                </c:ext>
                <c:ext xmlns:c16="http://schemas.microsoft.com/office/drawing/2014/chart" uri="{C3380CC4-5D6E-409C-BE32-E72D297353CC}">
                  <c16:uniqueId val="{00000004-ADB9-45DC-9FF9-E0E8C6CE45F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{01EE80EA-8058-4A82-AA0B-349ABD7F411D}</c15:txfldGUID>
                      <c15:f>Diagramm!$I$51</c15:f>
                      <c15:dlblFieldTableCache>
                        <c:ptCount val="1"/>
                      </c15:dlblFieldTableCache>
                    </c15:dlblFTEntry>
                  </c15:dlblFieldTable>
                  <c15:showDataLabelsRange val="0"/>
                </c:ext>
                <c:ext xmlns:c16="http://schemas.microsoft.com/office/drawing/2014/chart" uri="{C3380CC4-5D6E-409C-BE32-E72D297353CC}">
                  <c16:uniqueId val="{00000005-ADB9-45DC-9FF9-E0E8C6CE45F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{86427DD1-4B3A-4428-AB28-34F1BE077E14}</c15:txfldGUID>
                      <c15:f>Diagramm!$I$52</c15:f>
                      <c15:dlblFieldTableCache>
                        <c:ptCount val="1"/>
                      </c15:dlblFieldTableCache>
                    </c15:dlblFTEntry>
                  </c15:dlblFieldTable>
                  <c15:showDataLabelsRange val="0"/>
                </c:ext>
                <c:ext xmlns:c16="http://schemas.microsoft.com/office/drawing/2014/chart" uri="{C3380CC4-5D6E-409C-BE32-E72D297353CC}">
                  <c16:uniqueId val="{00000006-ADB9-45DC-9FF9-E0E8C6CE45F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{A2F7952D-8660-48E7-92CF-922A57DEFB8F}</c15:txfldGUID>
                      <c15:f>Diagramm!$I$53</c15:f>
                      <c15:dlblFieldTableCache>
                        <c:ptCount val="1"/>
                      </c15:dlblFieldTableCache>
                    </c15:dlblFTEntry>
                  </c15:dlblFieldTable>
                  <c15:showDataLabelsRange val="0"/>
                </c:ext>
                <c:ext xmlns:c16="http://schemas.microsoft.com/office/drawing/2014/chart" uri="{C3380CC4-5D6E-409C-BE32-E72D297353CC}">
                  <c16:uniqueId val="{00000007-ADB9-45DC-9FF9-E0E8C6CE45F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{E50EDD86-DEE0-40B4-806D-15D1BEC90002}</c15:txfldGUID>
                      <c15:f>Diagramm!$I$54</c15:f>
                      <c15:dlblFieldTableCache>
                        <c:ptCount val="1"/>
                      </c15:dlblFieldTableCache>
                    </c15:dlblFTEntry>
                  </c15:dlblFieldTable>
                  <c15:showDataLabelsRange val="0"/>
                </c:ext>
                <c:ext xmlns:c16="http://schemas.microsoft.com/office/drawing/2014/chart" uri="{C3380CC4-5D6E-409C-BE32-E72D297353CC}">
                  <c16:uniqueId val="{00000008-ADB9-45DC-9FF9-E0E8C6CE45F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{C113377C-0E75-4EC2-AF1B-ED4619B917DF}</c15:txfldGUID>
                      <c15:f>Diagramm!$I$55</c15:f>
                      <c15:dlblFieldTableCache>
                        <c:ptCount val="1"/>
                      </c15:dlblFieldTableCache>
                    </c15:dlblFTEntry>
                  </c15:dlblFieldTable>
                  <c15:showDataLabelsRange val="0"/>
                </c:ext>
                <c:ext xmlns:c16="http://schemas.microsoft.com/office/drawing/2014/chart" uri="{C3380CC4-5D6E-409C-BE32-E72D297353CC}">
                  <c16:uniqueId val="{00000009-ADB9-45DC-9FF9-E0E8C6CE45F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{2C7273CF-E28C-4984-9960-7CC9669C0781}</c15:txfldGUID>
                      <c15:f>Diagramm!$I$56</c15:f>
                      <c15:dlblFieldTableCache>
                        <c:ptCount val="1"/>
                      </c15:dlblFieldTableCache>
                    </c15:dlblFTEntry>
                  </c15:dlblFieldTable>
                  <c15:showDataLabelsRange val="0"/>
                </c:ext>
                <c:ext xmlns:c16="http://schemas.microsoft.com/office/drawing/2014/chart" uri="{C3380CC4-5D6E-409C-BE32-E72D297353CC}">
                  <c16:uniqueId val="{0000000A-ADB9-45DC-9FF9-E0E8C6CE45F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{645EF486-BF0D-4D01-9960-FD38C2C1A961}</c15:txfldGUID>
                      <c15:f>Diagramm!$I$57</c15:f>
                      <c15:dlblFieldTableCache>
                        <c:ptCount val="1"/>
                      </c15:dlblFieldTableCache>
                    </c15:dlblFTEntry>
                  </c15:dlblFieldTable>
                  <c15:showDataLabelsRange val="0"/>
                </c:ext>
                <c:ext xmlns:c16="http://schemas.microsoft.com/office/drawing/2014/chart" uri="{C3380CC4-5D6E-409C-BE32-E72D297353CC}">
                  <c16:uniqueId val="{0000000B-ADB9-45DC-9FF9-E0E8C6CE45F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{3B4730A2-A5FB-459F-B222-7AA45C9B2973}</c15:txfldGUID>
                      <c15:f>Diagramm!$I$58</c15:f>
                      <c15:dlblFieldTableCache>
                        <c:ptCount val="1"/>
                      </c15:dlblFieldTableCache>
                    </c15:dlblFTEntry>
                  </c15:dlblFieldTable>
                  <c15:showDataLabelsRange val="0"/>
                </c:ext>
                <c:ext xmlns:c16="http://schemas.microsoft.com/office/drawing/2014/chart" uri="{C3380CC4-5D6E-409C-BE32-E72D297353CC}">
                  <c16:uniqueId val="{0000000C-ADB9-45DC-9FF9-E0E8C6CE45F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{0113B5F2-3FDE-40B1-AD40-C90854198FEE}</c15:txfldGUID>
                      <c15:f>Diagramm!$I$59</c15:f>
                      <c15:dlblFieldTableCache>
                        <c:ptCount val="1"/>
                      </c15:dlblFieldTableCache>
                    </c15:dlblFTEntry>
                  </c15:dlblFieldTable>
                  <c15:showDataLabelsRange val="0"/>
                </c:ext>
                <c:ext xmlns:c16="http://schemas.microsoft.com/office/drawing/2014/chart" uri="{C3380CC4-5D6E-409C-BE32-E72D297353CC}">
                  <c16:uniqueId val="{0000000D-ADB9-45DC-9FF9-E0E8C6CE45F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{7BCC365C-7EED-4CE3-95C0-7EFC941164B1}</c15:txfldGUID>
                      <c15:f>Diagramm!$I$60</c15:f>
                      <c15:dlblFieldTableCache>
                        <c:ptCount val="1"/>
                      </c15:dlblFieldTableCache>
                    </c15:dlblFTEntry>
                  </c15:dlblFieldTable>
                  <c15:showDataLabelsRange val="0"/>
                </c:ext>
                <c:ext xmlns:c16="http://schemas.microsoft.com/office/drawing/2014/chart" uri="{C3380CC4-5D6E-409C-BE32-E72D297353CC}">
                  <c16:uniqueId val="{0000000E-ADB9-45DC-9FF9-E0E8C6CE45F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{C54DD663-B1ED-447C-BD4C-D5A29E495AC0}</c15:txfldGUID>
                      <c15:f>Diagramm!$I$61</c15:f>
                      <c15:dlblFieldTableCache>
                        <c:ptCount val="1"/>
                      </c15:dlblFieldTableCache>
                    </c15:dlblFTEntry>
                  </c15:dlblFieldTable>
                  <c15:showDataLabelsRange val="0"/>
                </c:ext>
                <c:ext xmlns:c16="http://schemas.microsoft.com/office/drawing/2014/chart" uri="{C3380CC4-5D6E-409C-BE32-E72D297353CC}">
                  <c16:uniqueId val="{0000000F-ADB9-45DC-9FF9-E0E8C6CE45F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{3E56C34D-C62B-407D-AAEC-F44382934550}</c15:txfldGUID>
                      <c15:f>Diagramm!$I$62</c15:f>
                      <c15:dlblFieldTableCache>
                        <c:ptCount val="1"/>
                      </c15:dlblFieldTableCache>
                    </c15:dlblFTEntry>
                  </c15:dlblFieldTable>
                  <c15:showDataLabelsRange val="0"/>
                </c:ext>
                <c:ext xmlns:c16="http://schemas.microsoft.com/office/drawing/2014/chart" uri="{C3380CC4-5D6E-409C-BE32-E72D297353CC}">
                  <c16:uniqueId val="{00000010-ADB9-45DC-9FF9-E0E8C6CE45F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{EB724E37-FC1B-45AC-B2BB-99397013B500}</c15:txfldGUID>
                      <c15:f>Diagramm!$I$63</c15:f>
                      <c15:dlblFieldTableCache>
                        <c:ptCount val="1"/>
                      </c15:dlblFieldTableCache>
                    </c15:dlblFTEntry>
                  </c15:dlblFieldTable>
                  <c15:showDataLabelsRange val="0"/>
                </c:ext>
                <c:ext xmlns:c16="http://schemas.microsoft.com/office/drawing/2014/chart" uri="{C3380CC4-5D6E-409C-BE32-E72D297353CC}">
                  <c16:uniqueId val="{00000011-ADB9-45DC-9FF9-E0E8C6CE45F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{A5DB74ED-A544-43CF-A927-E0787C892D89}</c15:txfldGUID>
                      <c15:f>Diagramm!$I$64</c15:f>
                      <c15:dlblFieldTableCache>
                        <c:ptCount val="1"/>
                      </c15:dlblFieldTableCache>
                    </c15:dlblFTEntry>
                  </c15:dlblFieldTable>
                  <c15:showDataLabelsRange val="0"/>
                </c:ext>
                <c:ext xmlns:c16="http://schemas.microsoft.com/office/drawing/2014/chart" uri="{C3380CC4-5D6E-409C-BE32-E72D297353CC}">
                  <c16:uniqueId val="{00000012-ADB9-45DC-9FF9-E0E8C6CE45F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{36AF8B23-E91A-4F75-8DC8-4C7A4C17C549}</c15:txfldGUID>
                      <c15:f>Diagramm!$I$65</c15:f>
                      <c15:dlblFieldTableCache>
                        <c:ptCount val="1"/>
                      </c15:dlblFieldTableCache>
                    </c15:dlblFTEntry>
                  </c15:dlblFieldTable>
                  <c15:showDataLabelsRange val="0"/>
                </c:ext>
                <c:ext xmlns:c16="http://schemas.microsoft.com/office/drawing/2014/chart" uri="{C3380CC4-5D6E-409C-BE32-E72D297353CC}">
                  <c16:uniqueId val="{00000013-ADB9-45DC-9FF9-E0E8C6CE45F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{1E18F615-48D4-4F6B-A7F3-2121D4D4E530}</c15:txfldGUID>
                      <c15:f>Diagramm!$I$66</c15:f>
                      <c15:dlblFieldTableCache>
                        <c:ptCount val="1"/>
                      </c15:dlblFieldTableCache>
                    </c15:dlblFTEntry>
                  </c15:dlblFieldTable>
                  <c15:showDataLabelsRange val="0"/>
                </c:ext>
                <c:ext xmlns:c16="http://schemas.microsoft.com/office/drawing/2014/chart" uri="{C3380CC4-5D6E-409C-BE32-E72D297353CC}">
                  <c16:uniqueId val="{00000014-ADB9-45DC-9FF9-E0E8C6CE45F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{6E98F03E-52AE-4EE5-B104-F311A438B2F8}</c15:txfldGUID>
                      <c15:f>Diagramm!$I$67</c15:f>
                      <c15:dlblFieldTableCache>
                        <c:ptCount val="1"/>
                      </c15:dlblFieldTableCache>
                    </c15:dlblFTEntry>
                  </c15:dlblFieldTable>
                  <c15:showDataLabelsRange val="0"/>
                </c:ext>
                <c:ext xmlns:c16="http://schemas.microsoft.com/office/drawing/2014/chart" uri="{C3380CC4-5D6E-409C-BE32-E72D297353CC}">
                  <c16:uniqueId val="{00000015-ADB9-45DC-9FF9-E0E8C6CE45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B9-45DC-9FF9-E0E8C6CE45F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{DA69FADB-FCBB-41FF-B299-52F09581CA4D}</c15:txfldGUID>
                      <c15:f>Diagramm!$K$46</c15:f>
                      <c15:dlblFieldTableCache>
                        <c:ptCount val="1"/>
                      </c15:dlblFieldTableCache>
                    </c15:dlblFTEntry>
                  </c15:dlblFieldTable>
                  <c15:showDataLabelsRange val="0"/>
                </c:ext>
                <c:ext xmlns:c16="http://schemas.microsoft.com/office/drawing/2014/chart" uri="{C3380CC4-5D6E-409C-BE32-E72D297353CC}">
                  <c16:uniqueId val="{00000017-ADB9-45DC-9FF9-E0E8C6CE45F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{71FD2927-9B5E-42DD-835C-30B0CEDF502E}</c15:txfldGUID>
                      <c15:f>Diagramm!$K$47</c15:f>
                      <c15:dlblFieldTableCache>
                        <c:ptCount val="1"/>
                      </c15:dlblFieldTableCache>
                    </c15:dlblFTEntry>
                  </c15:dlblFieldTable>
                  <c15:showDataLabelsRange val="0"/>
                </c:ext>
                <c:ext xmlns:c16="http://schemas.microsoft.com/office/drawing/2014/chart" uri="{C3380CC4-5D6E-409C-BE32-E72D297353CC}">
                  <c16:uniqueId val="{00000018-ADB9-45DC-9FF9-E0E8C6CE45F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{7C92E35D-5E7B-4FD2-93A9-85FEBE666FA4}</c15:txfldGUID>
                      <c15:f>Diagramm!$K$48</c15:f>
                      <c15:dlblFieldTableCache>
                        <c:ptCount val="1"/>
                      </c15:dlblFieldTableCache>
                    </c15:dlblFTEntry>
                  </c15:dlblFieldTable>
                  <c15:showDataLabelsRange val="0"/>
                </c:ext>
                <c:ext xmlns:c16="http://schemas.microsoft.com/office/drawing/2014/chart" uri="{C3380CC4-5D6E-409C-BE32-E72D297353CC}">
                  <c16:uniqueId val="{00000019-ADB9-45DC-9FF9-E0E8C6CE45F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{65A36681-CD58-4D10-978E-52B4A628CFA0}</c15:txfldGUID>
                      <c15:f>Diagramm!$K$49</c15:f>
                      <c15:dlblFieldTableCache>
                        <c:ptCount val="1"/>
                      </c15:dlblFieldTableCache>
                    </c15:dlblFTEntry>
                  </c15:dlblFieldTable>
                  <c15:showDataLabelsRange val="0"/>
                </c:ext>
                <c:ext xmlns:c16="http://schemas.microsoft.com/office/drawing/2014/chart" uri="{C3380CC4-5D6E-409C-BE32-E72D297353CC}">
                  <c16:uniqueId val="{0000001A-ADB9-45DC-9FF9-E0E8C6CE45F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{447F1301-F1B4-4170-9567-A7C96279ADDB}</c15:txfldGUID>
                      <c15:f>Diagramm!$K$50</c15:f>
                      <c15:dlblFieldTableCache>
                        <c:ptCount val="1"/>
                      </c15:dlblFieldTableCache>
                    </c15:dlblFTEntry>
                  </c15:dlblFieldTable>
                  <c15:showDataLabelsRange val="0"/>
                </c:ext>
                <c:ext xmlns:c16="http://schemas.microsoft.com/office/drawing/2014/chart" uri="{C3380CC4-5D6E-409C-BE32-E72D297353CC}">
                  <c16:uniqueId val="{0000001B-ADB9-45DC-9FF9-E0E8C6CE45F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{E18F145E-C26F-4453-ACB3-D154BF4DF0FB}</c15:txfldGUID>
                      <c15:f>Diagramm!$K$51</c15:f>
                      <c15:dlblFieldTableCache>
                        <c:ptCount val="1"/>
                      </c15:dlblFieldTableCache>
                    </c15:dlblFTEntry>
                  </c15:dlblFieldTable>
                  <c15:showDataLabelsRange val="0"/>
                </c:ext>
                <c:ext xmlns:c16="http://schemas.microsoft.com/office/drawing/2014/chart" uri="{C3380CC4-5D6E-409C-BE32-E72D297353CC}">
                  <c16:uniqueId val="{0000001C-ADB9-45DC-9FF9-E0E8C6CE45F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{F613F899-6513-44BD-8913-D6A040F845CE}</c15:txfldGUID>
                      <c15:f>Diagramm!$K$52</c15:f>
                      <c15:dlblFieldTableCache>
                        <c:ptCount val="1"/>
                      </c15:dlblFieldTableCache>
                    </c15:dlblFTEntry>
                  </c15:dlblFieldTable>
                  <c15:showDataLabelsRange val="0"/>
                </c:ext>
                <c:ext xmlns:c16="http://schemas.microsoft.com/office/drawing/2014/chart" uri="{C3380CC4-5D6E-409C-BE32-E72D297353CC}">
                  <c16:uniqueId val="{0000001D-ADB9-45DC-9FF9-E0E8C6CE45F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{7CA9D6A9-657B-4FA5-8552-2F338CB24E94}</c15:txfldGUID>
                      <c15:f>Diagramm!$K$53</c15:f>
                      <c15:dlblFieldTableCache>
                        <c:ptCount val="1"/>
                      </c15:dlblFieldTableCache>
                    </c15:dlblFTEntry>
                  </c15:dlblFieldTable>
                  <c15:showDataLabelsRange val="0"/>
                </c:ext>
                <c:ext xmlns:c16="http://schemas.microsoft.com/office/drawing/2014/chart" uri="{C3380CC4-5D6E-409C-BE32-E72D297353CC}">
                  <c16:uniqueId val="{0000001E-ADB9-45DC-9FF9-E0E8C6CE45F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{68AE29CA-825A-41B5-9B2C-A8B62F9C664D}</c15:txfldGUID>
                      <c15:f>Diagramm!$K$54</c15:f>
                      <c15:dlblFieldTableCache>
                        <c:ptCount val="1"/>
                      </c15:dlblFieldTableCache>
                    </c15:dlblFTEntry>
                  </c15:dlblFieldTable>
                  <c15:showDataLabelsRange val="0"/>
                </c:ext>
                <c:ext xmlns:c16="http://schemas.microsoft.com/office/drawing/2014/chart" uri="{C3380CC4-5D6E-409C-BE32-E72D297353CC}">
                  <c16:uniqueId val="{0000001F-ADB9-45DC-9FF9-E0E8C6CE45F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{E56FCB12-8F8D-4429-8283-E99C89D67535}</c15:txfldGUID>
                      <c15:f>Diagramm!$K$55</c15:f>
                      <c15:dlblFieldTableCache>
                        <c:ptCount val="1"/>
                      </c15:dlblFieldTableCache>
                    </c15:dlblFTEntry>
                  </c15:dlblFieldTable>
                  <c15:showDataLabelsRange val="0"/>
                </c:ext>
                <c:ext xmlns:c16="http://schemas.microsoft.com/office/drawing/2014/chart" uri="{C3380CC4-5D6E-409C-BE32-E72D297353CC}">
                  <c16:uniqueId val="{00000020-ADB9-45DC-9FF9-E0E8C6CE45F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{F5620534-A06A-4FEC-AC9E-00EF580FF4CE}</c15:txfldGUID>
                      <c15:f>Diagramm!$K$56</c15:f>
                      <c15:dlblFieldTableCache>
                        <c:ptCount val="1"/>
                      </c15:dlblFieldTableCache>
                    </c15:dlblFTEntry>
                  </c15:dlblFieldTable>
                  <c15:showDataLabelsRange val="0"/>
                </c:ext>
                <c:ext xmlns:c16="http://schemas.microsoft.com/office/drawing/2014/chart" uri="{C3380CC4-5D6E-409C-BE32-E72D297353CC}">
                  <c16:uniqueId val="{00000021-ADB9-45DC-9FF9-E0E8C6CE45F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{9E7EEBD1-94F5-43B9-93D2-A64AC5D496AC}</c15:txfldGUID>
                      <c15:f>Diagramm!$K$57</c15:f>
                      <c15:dlblFieldTableCache>
                        <c:ptCount val="1"/>
                      </c15:dlblFieldTableCache>
                    </c15:dlblFTEntry>
                  </c15:dlblFieldTable>
                  <c15:showDataLabelsRange val="0"/>
                </c:ext>
                <c:ext xmlns:c16="http://schemas.microsoft.com/office/drawing/2014/chart" uri="{C3380CC4-5D6E-409C-BE32-E72D297353CC}">
                  <c16:uniqueId val="{00000022-ADB9-45DC-9FF9-E0E8C6CE45F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{FD6CE7F9-6706-4AAE-A39E-5CE7BACBE555}</c15:txfldGUID>
                      <c15:f>Diagramm!$K$58</c15:f>
                      <c15:dlblFieldTableCache>
                        <c:ptCount val="1"/>
                      </c15:dlblFieldTableCache>
                    </c15:dlblFTEntry>
                  </c15:dlblFieldTable>
                  <c15:showDataLabelsRange val="0"/>
                </c:ext>
                <c:ext xmlns:c16="http://schemas.microsoft.com/office/drawing/2014/chart" uri="{C3380CC4-5D6E-409C-BE32-E72D297353CC}">
                  <c16:uniqueId val="{00000023-ADB9-45DC-9FF9-E0E8C6CE45F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{AD4E5675-0953-4B32-B080-F7319E478318}</c15:txfldGUID>
                      <c15:f>Diagramm!$K$59</c15:f>
                      <c15:dlblFieldTableCache>
                        <c:ptCount val="1"/>
                      </c15:dlblFieldTableCache>
                    </c15:dlblFTEntry>
                  </c15:dlblFieldTable>
                  <c15:showDataLabelsRange val="0"/>
                </c:ext>
                <c:ext xmlns:c16="http://schemas.microsoft.com/office/drawing/2014/chart" uri="{C3380CC4-5D6E-409C-BE32-E72D297353CC}">
                  <c16:uniqueId val="{00000024-ADB9-45DC-9FF9-E0E8C6CE45F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{323131DE-7F08-40BA-AA77-AE589DB704C1}</c15:txfldGUID>
                      <c15:f>Diagramm!$K$60</c15:f>
                      <c15:dlblFieldTableCache>
                        <c:ptCount val="1"/>
                      </c15:dlblFieldTableCache>
                    </c15:dlblFTEntry>
                  </c15:dlblFieldTable>
                  <c15:showDataLabelsRange val="0"/>
                </c:ext>
                <c:ext xmlns:c16="http://schemas.microsoft.com/office/drawing/2014/chart" uri="{C3380CC4-5D6E-409C-BE32-E72D297353CC}">
                  <c16:uniqueId val="{00000025-ADB9-45DC-9FF9-E0E8C6CE45F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{F89245B6-298C-4489-B89B-1847E4DB95A3}</c15:txfldGUID>
                      <c15:f>Diagramm!$K$61</c15:f>
                      <c15:dlblFieldTableCache>
                        <c:ptCount val="1"/>
                      </c15:dlblFieldTableCache>
                    </c15:dlblFTEntry>
                  </c15:dlblFieldTable>
                  <c15:showDataLabelsRange val="0"/>
                </c:ext>
                <c:ext xmlns:c16="http://schemas.microsoft.com/office/drawing/2014/chart" uri="{C3380CC4-5D6E-409C-BE32-E72D297353CC}">
                  <c16:uniqueId val="{00000026-ADB9-45DC-9FF9-E0E8C6CE45F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{D8B83DB8-F3AF-49E2-B07D-62FFFAC8C2CF}</c15:txfldGUID>
                      <c15:f>Diagramm!$K$62</c15:f>
                      <c15:dlblFieldTableCache>
                        <c:ptCount val="1"/>
                      </c15:dlblFieldTableCache>
                    </c15:dlblFTEntry>
                  </c15:dlblFieldTable>
                  <c15:showDataLabelsRange val="0"/>
                </c:ext>
                <c:ext xmlns:c16="http://schemas.microsoft.com/office/drawing/2014/chart" uri="{C3380CC4-5D6E-409C-BE32-E72D297353CC}">
                  <c16:uniqueId val="{00000027-ADB9-45DC-9FF9-E0E8C6CE45F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{E00A88D0-7B40-4EF2-8696-F31D3767C345}</c15:txfldGUID>
                      <c15:f>Diagramm!$K$63</c15:f>
                      <c15:dlblFieldTableCache>
                        <c:ptCount val="1"/>
                      </c15:dlblFieldTableCache>
                    </c15:dlblFTEntry>
                  </c15:dlblFieldTable>
                  <c15:showDataLabelsRange val="0"/>
                </c:ext>
                <c:ext xmlns:c16="http://schemas.microsoft.com/office/drawing/2014/chart" uri="{C3380CC4-5D6E-409C-BE32-E72D297353CC}">
                  <c16:uniqueId val="{00000028-ADB9-45DC-9FF9-E0E8C6CE45F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{D13F5528-E2F5-4E7A-85C6-3E7BE3C5E6CB}</c15:txfldGUID>
                      <c15:f>Diagramm!$K$64</c15:f>
                      <c15:dlblFieldTableCache>
                        <c:ptCount val="1"/>
                      </c15:dlblFieldTableCache>
                    </c15:dlblFTEntry>
                  </c15:dlblFieldTable>
                  <c15:showDataLabelsRange val="0"/>
                </c:ext>
                <c:ext xmlns:c16="http://schemas.microsoft.com/office/drawing/2014/chart" uri="{C3380CC4-5D6E-409C-BE32-E72D297353CC}">
                  <c16:uniqueId val="{00000029-ADB9-45DC-9FF9-E0E8C6CE45F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{F03002B0-6ED8-4EBB-B871-84F990622C3B}</c15:txfldGUID>
                      <c15:f>Diagramm!$K$65</c15:f>
                      <c15:dlblFieldTableCache>
                        <c:ptCount val="1"/>
                      </c15:dlblFieldTableCache>
                    </c15:dlblFTEntry>
                  </c15:dlblFieldTable>
                  <c15:showDataLabelsRange val="0"/>
                </c:ext>
                <c:ext xmlns:c16="http://schemas.microsoft.com/office/drawing/2014/chart" uri="{C3380CC4-5D6E-409C-BE32-E72D297353CC}">
                  <c16:uniqueId val="{0000002A-ADB9-45DC-9FF9-E0E8C6CE45F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{943D3951-94C5-4361-809F-7ADEFA6499F3}</c15:txfldGUID>
                      <c15:f>Diagramm!$K$66</c15:f>
                      <c15:dlblFieldTableCache>
                        <c:ptCount val="1"/>
                      </c15:dlblFieldTableCache>
                    </c15:dlblFTEntry>
                  </c15:dlblFieldTable>
                  <c15:showDataLabelsRange val="0"/>
                </c:ext>
                <c:ext xmlns:c16="http://schemas.microsoft.com/office/drawing/2014/chart" uri="{C3380CC4-5D6E-409C-BE32-E72D297353CC}">
                  <c16:uniqueId val="{0000002B-ADB9-45DC-9FF9-E0E8C6CE45F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{6A5D1D79-88E6-49B6-B117-11F085CC1A26}</c15:txfldGUID>
                      <c15:f>Diagramm!$K$67</c15:f>
                      <c15:dlblFieldTableCache>
                        <c:ptCount val="1"/>
                      </c15:dlblFieldTableCache>
                    </c15:dlblFTEntry>
                  </c15:dlblFieldTable>
                  <c15:showDataLabelsRange val="0"/>
                </c:ext>
                <c:ext xmlns:c16="http://schemas.microsoft.com/office/drawing/2014/chart" uri="{C3380CC4-5D6E-409C-BE32-E72D297353CC}">
                  <c16:uniqueId val="{0000002C-ADB9-45DC-9FF9-E0E8C6CE45F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B9-45DC-9FF9-E0E8C6CE45F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{9BF20C47-B8B2-491A-9C64-05BC9ED9A039}</c15:txfldGUID>
                      <c15:f>Diagramm!$J$46</c15:f>
                      <c15:dlblFieldTableCache>
                        <c:ptCount val="1"/>
                      </c15:dlblFieldTableCache>
                    </c15:dlblFTEntry>
                  </c15:dlblFieldTable>
                  <c15:showDataLabelsRange val="0"/>
                </c:ext>
                <c:ext xmlns:c16="http://schemas.microsoft.com/office/drawing/2014/chart" uri="{C3380CC4-5D6E-409C-BE32-E72D297353CC}">
                  <c16:uniqueId val="{0000002E-ADB9-45DC-9FF9-E0E8C6CE45F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{6D2CF9A4-C346-4021-911B-E87538C749D2}</c15:txfldGUID>
                      <c15:f>Diagramm!$J$47</c15:f>
                      <c15:dlblFieldTableCache>
                        <c:ptCount val="1"/>
                      </c15:dlblFieldTableCache>
                    </c15:dlblFTEntry>
                  </c15:dlblFieldTable>
                  <c15:showDataLabelsRange val="0"/>
                </c:ext>
                <c:ext xmlns:c16="http://schemas.microsoft.com/office/drawing/2014/chart" uri="{C3380CC4-5D6E-409C-BE32-E72D297353CC}">
                  <c16:uniqueId val="{0000002F-ADB9-45DC-9FF9-E0E8C6CE45F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{6DE895D6-C6E3-4C49-BBDA-5761777593F9}</c15:txfldGUID>
                      <c15:f>Diagramm!$J$48</c15:f>
                      <c15:dlblFieldTableCache>
                        <c:ptCount val="1"/>
                      </c15:dlblFieldTableCache>
                    </c15:dlblFTEntry>
                  </c15:dlblFieldTable>
                  <c15:showDataLabelsRange val="0"/>
                </c:ext>
                <c:ext xmlns:c16="http://schemas.microsoft.com/office/drawing/2014/chart" uri="{C3380CC4-5D6E-409C-BE32-E72D297353CC}">
                  <c16:uniqueId val="{00000030-ADB9-45DC-9FF9-E0E8C6CE45F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{F03D9B91-A50E-4BC5-A358-9A59CFADE25A}</c15:txfldGUID>
                      <c15:f>Diagramm!$J$49</c15:f>
                      <c15:dlblFieldTableCache>
                        <c:ptCount val="1"/>
                      </c15:dlblFieldTableCache>
                    </c15:dlblFTEntry>
                  </c15:dlblFieldTable>
                  <c15:showDataLabelsRange val="0"/>
                </c:ext>
                <c:ext xmlns:c16="http://schemas.microsoft.com/office/drawing/2014/chart" uri="{C3380CC4-5D6E-409C-BE32-E72D297353CC}">
                  <c16:uniqueId val="{00000031-ADB9-45DC-9FF9-E0E8C6CE45F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{D2F63D71-021B-47A5-A6FB-4E99168CFC54}</c15:txfldGUID>
                      <c15:f>Diagramm!$J$50</c15:f>
                      <c15:dlblFieldTableCache>
                        <c:ptCount val="1"/>
                      </c15:dlblFieldTableCache>
                    </c15:dlblFTEntry>
                  </c15:dlblFieldTable>
                  <c15:showDataLabelsRange val="0"/>
                </c:ext>
                <c:ext xmlns:c16="http://schemas.microsoft.com/office/drawing/2014/chart" uri="{C3380CC4-5D6E-409C-BE32-E72D297353CC}">
                  <c16:uniqueId val="{00000032-ADB9-45DC-9FF9-E0E8C6CE45F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{BD403256-D236-4608-AE57-E73D4CDE6981}</c15:txfldGUID>
                      <c15:f>Diagramm!$J$51</c15:f>
                      <c15:dlblFieldTableCache>
                        <c:ptCount val="1"/>
                      </c15:dlblFieldTableCache>
                    </c15:dlblFTEntry>
                  </c15:dlblFieldTable>
                  <c15:showDataLabelsRange val="0"/>
                </c:ext>
                <c:ext xmlns:c16="http://schemas.microsoft.com/office/drawing/2014/chart" uri="{C3380CC4-5D6E-409C-BE32-E72D297353CC}">
                  <c16:uniqueId val="{00000033-ADB9-45DC-9FF9-E0E8C6CE45F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{BB5DCA1B-DBDF-46DF-8599-FF476D7E098E}</c15:txfldGUID>
                      <c15:f>Diagramm!$J$52</c15:f>
                      <c15:dlblFieldTableCache>
                        <c:ptCount val="1"/>
                      </c15:dlblFieldTableCache>
                    </c15:dlblFTEntry>
                  </c15:dlblFieldTable>
                  <c15:showDataLabelsRange val="0"/>
                </c:ext>
                <c:ext xmlns:c16="http://schemas.microsoft.com/office/drawing/2014/chart" uri="{C3380CC4-5D6E-409C-BE32-E72D297353CC}">
                  <c16:uniqueId val="{00000034-ADB9-45DC-9FF9-E0E8C6CE45F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{BD55847F-F766-4427-866A-8DB446436B08}</c15:txfldGUID>
                      <c15:f>Diagramm!$J$53</c15:f>
                      <c15:dlblFieldTableCache>
                        <c:ptCount val="1"/>
                      </c15:dlblFieldTableCache>
                    </c15:dlblFTEntry>
                  </c15:dlblFieldTable>
                  <c15:showDataLabelsRange val="0"/>
                </c:ext>
                <c:ext xmlns:c16="http://schemas.microsoft.com/office/drawing/2014/chart" uri="{C3380CC4-5D6E-409C-BE32-E72D297353CC}">
                  <c16:uniqueId val="{00000035-ADB9-45DC-9FF9-E0E8C6CE45F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{36C1307F-7925-4123-B350-0EF7ADADA6B4}</c15:txfldGUID>
                      <c15:f>Diagramm!$J$54</c15:f>
                      <c15:dlblFieldTableCache>
                        <c:ptCount val="1"/>
                      </c15:dlblFieldTableCache>
                    </c15:dlblFTEntry>
                  </c15:dlblFieldTable>
                  <c15:showDataLabelsRange val="0"/>
                </c:ext>
                <c:ext xmlns:c16="http://schemas.microsoft.com/office/drawing/2014/chart" uri="{C3380CC4-5D6E-409C-BE32-E72D297353CC}">
                  <c16:uniqueId val="{00000036-ADB9-45DC-9FF9-E0E8C6CE45F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{3034E258-B4CD-48AA-8C6F-C230F241CF51}</c15:txfldGUID>
                      <c15:f>Diagramm!$J$55</c15:f>
                      <c15:dlblFieldTableCache>
                        <c:ptCount val="1"/>
                      </c15:dlblFieldTableCache>
                    </c15:dlblFTEntry>
                  </c15:dlblFieldTable>
                  <c15:showDataLabelsRange val="0"/>
                </c:ext>
                <c:ext xmlns:c16="http://schemas.microsoft.com/office/drawing/2014/chart" uri="{C3380CC4-5D6E-409C-BE32-E72D297353CC}">
                  <c16:uniqueId val="{00000037-ADB9-45DC-9FF9-E0E8C6CE45F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{CC3D0402-4932-4E79-B693-8D7FCA7B5126}</c15:txfldGUID>
                      <c15:f>Diagramm!$J$56</c15:f>
                      <c15:dlblFieldTableCache>
                        <c:ptCount val="1"/>
                      </c15:dlblFieldTableCache>
                    </c15:dlblFTEntry>
                  </c15:dlblFieldTable>
                  <c15:showDataLabelsRange val="0"/>
                </c:ext>
                <c:ext xmlns:c16="http://schemas.microsoft.com/office/drawing/2014/chart" uri="{C3380CC4-5D6E-409C-BE32-E72D297353CC}">
                  <c16:uniqueId val="{00000038-ADB9-45DC-9FF9-E0E8C6CE45F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{72F7808A-2AB2-46AD-8F8A-82FA21675777}</c15:txfldGUID>
                      <c15:f>Diagramm!$J$57</c15:f>
                      <c15:dlblFieldTableCache>
                        <c:ptCount val="1"/>
                      </c15:dlblFieldTableCache>
                    </c15:dlblFTEntry>
                  </c15:dlblFieldTable>
                  <c15:showDataLabelsRange val="0"/>
                </c:ext>
                <c:ext xmlns:c16="http://schemas.microsoft.com/office/drawing/2014/chart" uri="{C3380CC4-5D6E-409C-BE32-E72D297353CC}">
                  <c16:uniqueId val="{00000039-ADB9-45DC-9FF9-E0E8C6CE45F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{2FECB3AF-482D-4554-B956-BBE2B88A1BCB}</c15:txfldGUID>
                      <c15:f>Diagramm!$J$58</c15:f>
                      <c15:dlblFieldTableCache>
                        <c:ptCount val="1"/>
                      </c15:dlblFieldTableCache>
                    </c15:dlblFTEntry>
                  </c15:dlblFieldTable>
                  <c15:showDataLabelsRange val="0"/>
                </c:ext>
                <c:ext xmlns:c16="http://schemas.microsoft.com/office/drawing/2014/chart" uri="{C3380CC4-5D6E-409C-BE32-E72D297353CC}">
                  <c16:uniqueId val="{0000003A-ADB9-45DC-9FF9-E0E8C6CE45F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{81E95AC1-3383-40C2-A73C-9AA85A08B1FE}</c15:txfldGUID>
                      <c15:f>Diagramm!$J$59</c15:f>
                      <c15:dlblFieldTableCache>
                        <c:ptCount val="1"/>
                      </c15:dlblFieldTableCache>
                    </c15:dlblFTEntry>
                  </c15:dlblFieldTable>
                  <c15:showDataLabelsRange val="0"/>
                </c:ext>
                <c:ext xmlns:c16="http://schemas.microsoft.com/office/drawing/2014/chart" uri="{C3380CC4-5D6E-409C-BE32-E72D297353CC}">
                  <c16:uniqueId val="{0000003B-ADB9-45DC-9FF9-E0E8C6CE45F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{F7157CEB-06DC-476E-8111-B347A0696AC4}</c15:txfldGUID>
                      <c15:f>Diagramm!$J$60</c15:f>
                      <c15:dlblFieldTableCache>
                        <c:ptCount val="1"/>
                      </c15:dlblFieldTableCache>
                    </c15:dlblFTEntry>
                  </c15:dlblFieldTable>
                  <c15:showDataLabelsRange val="0"/>
                </c:ext>
                <c:ext xmlns:c16="http://schemas.microsoft.com/office/drawing/2014/chart" uri="{C3380CC4-5D6E-409C-BE32-E72D297353CC}">
                  <c16:uniqueId val="{0000003C-ADB9-45DC-9FF9-E0E8C6CE45F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{A3FA3463-1469-4CFE-BC54-08791472CA4A}</c15:txfldGUID>
                      <c15:f>Diagramm!$J$61</c15:f>
                      <c15:dlblFieldTableCache>
                        <c:ptCount val="1"/>
                      </c15:dlblFieldTableCache>
                    </c15:dlblFTEntry>
                  </c15:dlblFieldTable>
                  <c15:showDataLabelsRange val="0"/>
                </c:ext>
                <c:ext xmlns:c16="http://schemas.microsoft.com/office/drawing/2014/chart" uri="{C3380CC4-5D6E-409C-BE32-E72D297353CC}">
                  <c16:uniqueId val="{0000003D-ADB9-45DC-9FF9-E0E8C6CE45F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{364CC2CB-7C74-44F8-ACF6-1FEB488BE699}</c15:txfldGUID>
                      <c15:f>Diagramm!$J$62</c15:f>
                      <c15:dlblFieldTableCache>
                        <c:ptCount val="1"/>
                      </c15:dlblFieldTableCache>
                    </c15:dlblFTEntry>
                  </c15:dlblFieldTable>
                  <c15:showDataLabelsRange val="0"/>
                </c:ext>
                <c:ext xmlns:c16="http://schemas.microsoft.com/office/drawing/2014/chart" uri="{C3380CC4-5D6E-409C-BE32-E72D297353CC}">
                  <c16:uniqueId val="{0000003E-ADB9-45DC-9FF9-E0E8C6CE45F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{081FA274-FFAF-4ECB-B770-335CEC4399DD}</c15:txfldGUID>
                      <c15:f>Diagramm!$J$63</c15:f>
                      <c15:dlblFieldTableCache>
                        <c:ptCount val="1"/>
                      </c15:dlblFieldTableCache>
                    </c15:dlblFTEntry>
                  </c15:dlblFieldTable>
                  <c15:showDataLabelsRange val="0"/>
                </c:ext>
                <c:ext xmlns:c16="http://schemas.microsoft.com/office/drawing/2014/chart" uri="{C3380CC4-5D6E-409C-BE32-E72D297353CC}">
                  <c16:uniqueId val="{0000003F-ADB9-45DC-9FF9-E0E8C6CE45F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{572AED5B-A8BA-4CAA-8503-BE8D2DE37E43}</c15:txfldGUID>
                      <c15:f>Diagramm!$J$64</c15:f>
                      <c15:dlblFieldTableCache>
                        <c:ptCount val="1"/>
                      </c15:dlblFieldTableCache>
                    </c15:dlblFTEntry>
                  </c15:dlblFieldTable>
                  <c15:showDataLabelsRange val="0"/>
                </c:ext>
                <c:ext xmlns:c16="http://schemas.microsoft.com/office/drawing/2014/chart" uri="{C3380CC4-5D6E-409C-BE32-E72D297353CC}">
                  <c16:uniqueId val="{00000040-ADB9-45DC-9FF9-E0E8C6CE45F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{E433802A-58FB-43DE-965B-CC8387A10C26}</c15:txfldGUID>
                      <c15:f>Diagramm!$J$65</c15:f>
                      <c15:dlblFieldTableCache>
                        <c:ptCount val="1"/>
                      </c15:dlblFieldTableCache>
                    </c15:dlblFTEntry>
                  </c15:dlblFieldTable>
                  <c15:showDataLabelsRange val="0"/>
                </c:ext>
                <c:ext xmlns:c16="http://schemas.microsoft.com/office/drawing/2014/chart" uri="{C3380CC4-5D6E-409C-BE32-E72D297353CC}">
                  <c16:uniqueId val="{00000041-ADB9-45DC-9FF9-E0E8C6CE45F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{43856519-1B16-4BCC-8450-455BAC14AFF4}</c15:txfldGUID>
                      <c15:f>Diagramm!$J$66</c15:f>
                      <c15:dlblFieldTableCache>
                        <c:ptCount val="1"/>
                      </c15:dlblFieldTableCache>
                    </c15:dlblFTEntry>
                  </c15:dlblFieldTable>
                  <c15:showDataLabelsRange val="0"/>
                </c:ext>
                <c:ext xmlns:c16="http://schemas.microsoft.com/office/drawing/2014/chart" uri="{C3380CC4-5D6E-409C-BE32-E72D297353CC}">
                  <c16:uniqueId val="{00000042-ADB9-45DC-9FF9-E0E8C6CE45F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{19EB4C39-F38B-4835-B74C-588005433DD4}</c15:txfldGUID>
                      <c15:f>Diagramm!$J$67</c15:f>
                      <c15:dlblFieldTableCache>
                        <c:ptCount val="1"/>
                      </c15:dlblFieldTableCache>
                    </c15:dlblFTEntry>
                  </c15:dlblFieldTable>
                  <c15:showDataLabelsRange val="0"/>
                </c:ext>
                <c:ext xmlns:c16="http://schemas.microsoft.com/office/drawing/2014/chart" uri="{C3380CC4-5D6E-409C-BE32-E72D297353CC}">
                  <c16:uniqueId val="{00000043-ADB9-45DC-9FF9-E0E8C6CE45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B9-45DC-9FF9-E0E8C6CE45F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82-4683-A073-6AEB9288194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82-4683-A073-6AEB9288194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82-4683-A073-6AEB9288194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82-4683-A073-6AEB9288194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82-4683-A073-6AEB9288194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82-4683-A073-6AEB9288194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82-4683-A073-6AEB9288194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82-4683-A073-6AEB9288194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82-4683-A073-6AEB9288194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82-4683-A073-6AEB9288194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B82-4683-A073-6AEB9288194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B82-4683-A073-6AEB9288194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B82-4683-A073-6AEB9288194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B82-4683-A073-6AEB9288194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B82-4683-A073-6AEB9288194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B82-4683-A073-6AEB9288194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B82-4683-A073-6AEB9288194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B82-4683-A073-6AEB9288194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B82-4683-A073-6AEB9288194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B82-4683-A073-6AEB9288194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B82-4683-A073-6AEB9288194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B82-4683-A073-6AEB9288194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B82-4683-A073-6AEB9288194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B82-4683-A073-6AEB9288194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B82-4683-A073-6AEB9288194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B82-4683-A073-6AEB9288194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B82-4683-A073-6AEB9288194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B82-4683-A073-6AEB9288194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B82-4683-A073-6AEB9288194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B82-4683-A073-6AEB9288194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B82-4683-A073-6AEB9288194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B82-4683-A073-6AEB9288194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B82-4683-A073-6AEB9288194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B82-4683-A073-6AEB9288194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B82-4683-A073-6AEB9288194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B82-4683-A073-6AEB9288194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B82-4683-A073-6AEB9288194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B82-4683-A073-6AEB9288194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B82-4683-A073-6AEB9288194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B82-4683-A073-6AEB9288194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B82-4683-A073-6AEB9288194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B82-4683-A073-6AEB9288194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B82-4683-A073-6AEB9288194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B82-4683-A073-6AEB9288194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B82-4683-A073-6AEB9288194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B82-4683-A073-6AEB9288194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B82-4683-A073-6AEB9288194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B82-4683-A073-6AEB9288194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B82-4683-A073-6AEB9288194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B82-4683-A073-6AEB9288194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B82-4683-A073-6AEB9288194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B82-4683-A073-6AEB9288194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B82-4683-A073-6AEB9288194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B82-4683-A073-6AEB9288194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B82-4683-A073-6AEB9288194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B82-4683-A073-6AEB9288194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B82-4683-A073-6AEB9288194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B82-4683-A073-6AEB9288194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B82-4683-A073-6AEB9288194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B82-4683-A073-6AEB9288194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B82-4683-A073-6AEB9288194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B82-4683-A073-6AEB9288194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B82-4683-A073-6AEB9288194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B82-4683-A073-6AEB9288194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B82-4683-A073-6AEB9288194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B82-4683-A073-6AEB9288194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B82-4683-A073-6AEB9288194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B82-4683-A073-6AEB9288194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B82-4683-A073-6AEB9288194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100.397414712711</c:v>
                </c:pt>
                <c:pt idx="2">
                  <c:v>101.64404191679391</c:v>
                </c:pt>
                <c:pt idx="3">
                  <c:v>100.92451212114875</c:v>
                </c:pt>
                <c:pt idx="4">
                  <c:v>101.22571064025603</c:v>
                </c:pt>
                <c:pt idx="5">
                  <c:v>101.4474262168211</c:v>
                </c:pt>
                <c:pt idx="6">
                  <c:v>103.20860089104562</c:v>
                </c:pt>
                <c:pt idx="7">
                  <c:v>103.01826016022089</c:v>
                </c:pt>
                <c:pt idx="8">
                  <c:v>102.90740237193833</c:v>
                </c:pt>
                <c:pt idx="9">
                  <c:v>103.75452320692757</c:v>
                </c:pt>
                <c:pt idx="10">
                  <c:v>105.31071555564853</c:v>
                </c:pt>
                <c:pt idx="11">
                  <c:v>105.07017507163923</c:v>
                </c:pt>
                <c:pt idx="12">
                  <c:v>105.24378255140246</c:v>
                </c:pt>
                <c:pt idx="13">
                  <c:v>105.79597983643248</c:v>
                </c:pt>
                <c:pt idx="14">
                  <c:v>107.31870568303039</c:v>
                </c:pt>
                <c:pt idx="15">
                  <c:v>107.159739797946</c:v>
                </c:pt>
                <c:pt idx="16">
                  <c:v>107.78514505637014</c:v>
                </c:pt>
                <c:pt idx="17">
                  <c:v>107.27268924261122</c:v>
                </c:pt>
                <c:pt idx="18">
                  <c:v>108.73894036687652</c:v>
                </c:pt>
                <c:pt idx="19">
                  <c:v>108.73894036687652</c:v>
                </c:pt>
                <c:pt idx="20">
                  <c:v>111.74674224518397</c:v>
                </c:pt>
                <c:pt idx="21">
                  <c:v>111.54803488882847</c:v>
                </c:pt>
                <c:pt idx="22">
                  <c:v>112.62942123867892</c:v>
                </c:pt>
                <c:pt idx="23">
                  <c:v>112.24664812064673</c:v>
                </c:pt>
                <c:pt idx="24">
                  <c:v>111.37861072183061</c:v>
                </c:pt>
              </c:numCache>
            </c:numRef>
          </c:val>
          <c:smooth val="0"/>
          <c:extLst>
            <c:ext xmlns:c16="http://schemas.microsoft.com/office/drawing/2014/chart" uri="{C3380CC4-5D6E-409C-BE32-E72D297353CC}">
              <c16:uniqueId val="{00000000-85A7-4E5F-AEA0-B6B628486B0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101.27162810089638</c:v>
                </c:pt>
                <c:pt idx="2">
                  <c:v>105.23243693975401</c:v>
                </c:pt>
                <c:pt idx="3">
                  <c:v>104.48196789660204</c:v>
                </c:pt>
                <c:pt idx="4">
                  <c:v>102.18886804252658</c:v>
                </c:pt>
                <c:pt idx="5">
                  <c:v>104.08588701271628</c:v>
                </c:pt>
                <c:pt idx="6">
                  <c:v>106.06629143214509</c:v>
                </c:pt>
                <c:pt idx="7">
                  <c:v>107.12945590994372</c:v>
                </c:pt>
                <c:pt idx="8">
                  <c:v>106.96268501146551</c:v>
                </c:pt>
                <c:pt idx="9">
                  <c:v>107.50469043151969</c:v>
                </c:pt>
                <c:pt idx="10">
                  <c:v>108.5887012716281</c:v>
                </c:pt>
                <c:pt idx="11">
                  <c:v>108.35939128622056</c:v>
                </c:pt>
                <c:pt idx="12">
                  <c:v>108.02584948926412</c:v>
                </c:pt>
                <c:pt idx="13">
                  <c:v>110.94434021263288</c:v>
                </c:pt>
                <c:pt idx="14">
                  <c:v>113.92537002293099</c:v>
                </c:pt>
                <c:pt idx="15">
                  <c:v>114.13383364602876</c:v>
                </c:pt>
                <c:pt idx="16">
                  <c:v>113.737752762143</c:v>
                </c:pt>
                <c:pt idx="17">
                  <c:v>116.38524077548469</c:v>
                </c:pt>
                <c:pt idx="18">
                  <c:v>119.57473420888054</c:v>
                </c:pt>
                <c:pt idx="19">
                  <c:v>120.38774233896186</c:v>
                </c:pt>
                <c:pt idx="20">
                  <c:v>120.05420054200542</c:v>
                </c:pt>
                <c:pt idx="21">
                  <c:v>121.65937043985824</c:v>
                </c:pt>
                <c:pt idx="22">
                  <c:v>124.95309568480299</c:v>
                </c:pt>
                <c:pt idx="23">
                  <c:v>125.99541380029184</c:v>
                </c:pt>
                <c:pt idx="24">
                  <c:v>121.82614133833647</c:v>
                </c:pt>
              </c:numCache>
            </c:numRef>
          </c:val>
          <c:smooth val="0"/>
          <c:extLst>
            <c:ext xmlns:c16="http://schemas.microsoft.com/office/drawing/2014/chart" uri="{C3380CC4-5D6E-409C-BE32-E72D297353CC}">
              <c16:uniqueId val="{00000001-85A7-4E5F-AEA0-B6B628486B0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101.24336225877477</c:v>
                </c:pt>
                <c:pt idx="2">
                  <c:v>100.55692267840952</c:v>
                </c:pt>
                <c:pt idx="3">
                  <c:v>102.07227043129127</c:v>
                </c:pt>
                <c:pt idx="4">
                  <c:v>99.080429996114489</c:v>
                </c:pt>
                <c:pt idx="5">
                  <c:v>97.824116047144145</c:v>
                </c:pt>
                <c:pt idx="6">
                  <c:v>97.39671027069032</c:v>
                </c:pt>
                <c:pt idx="7">
                  <c:v>97.966584639295434</c:v>
                </c:pt>
                <c:pt idx="8">
                  <c:v>97.39671027069032</c:v>
                </c:pt>
                <c:pt idx="9">
                  <c:v>98.316280274575831</c:v>
                </c:pt>
                <c:pt idx="10">
                  <c:v>97.176531537365634</c:v>
                </c:pt>
                <c:pt idx="11">
                  <c:v>97.875922807926429</c:v>
                </c:pt>
                <c:pt idx="12">
                  <c:v>96.347623364849113</c:v>
                </c:pt>
                <c:pt idx="13">
                  <c:v>96.943401113845368</c:v>
                </c:pt>
                <c:pt idx="14">
                  <c:v>95.194922937443337</c:v>
                </c:pt>
                <c:pt idx="15">
                  <c:v>95.376246600181318</c:v>
                </c:pt>
                <c:pt idx="16">
                  <c:v>93.420541380650178</c:v>
                </c:pt>
                <c:pt idx="17">
                  <c:v>94.806372231576219</c:v>
                </c:pt>
                <c:pt idx="18">
                  <c:v>92.345551094417829</c:v>
                </c:pt>
                <c:pt idx="19">
                  <c:v>92.086517290506407</c:v>
                </c:pt>
                <c:pt idx="20">
                  <c:v>91.205802357207617</c:v>
                </c:pt>
                <c:pt idx="21">
                  <c:v>92.151275741484255</c:v>
                </c:pt>
                <c:pt idx="22">
                  <c:v>90.221473902344258</c:v>
                </c:pt>
                <c:pt idx="23">
                  <c:v>92.436212925786819</c:v>
                </c:pt>
                <c:pt idx="24">
                  <c:v>89.496179251392306</c:v>
                </c:pt>
              </c:numCache>
            </c:numRef>
          </c:val>
          <c:smooth val="0"/>
          <c:extLst>
            <c:ext xmlns:c16="http://schemas.microsoft.com/office/drawing/2014/chart" uri="{C3380CC4-5D6E-409C-BE32-E72D297353CC}">
              <c16:uniqueId val="{00000002-85A7-4E5F-AEA0-B6B628486B0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5A7-4E5F-AEA0-B6B628486B06}"/>
                </c:ext>
              </c:extLst>
            </c:dLbl>
            <c:dLbl>
              <c:idx val="1"/>
              <c:delete val="1"/>
              <c:extLst>
                <c:ext xmlns:c15="http://schemas.microsoft.com/office/drawing/2012/chart" uri="{CE6537A1-D6FC-4f65-9D91-7224C49458BB}"/>
                <c:ext xmlns:c16="http://schemas.microsoft.com/office/drawing/2014/chart" uri="{C3380CC4-5D6E-409C-BE32-E72D297353CC}">
                  <c16:uniqueId val="{00000004-85A7-4E5F-AEA0-B6B628486B06}"/>
                </c:ext>
              </c:extLst>
            </c:dLbl>
            <c:dLbl>
              <c:idx val="2"/>
              <c:delete val="1"/>
              <c:extLst>
                <c:ext xmlns:c15="http://schemas.microsoft.com/office/drawing/2012/chart" uri="{CE6537A1-D6FC-4f65-9D91-7224C49458BB}"/>
                <c:ext xmlns:c16="http://schemas.microsoft.com/office/drawing/2014/chart" uri="{C3380CC4-5D6E-409C-BE32-E72D297353CC}">
                  <c16:uniqueId val="{00000005-85A7-4E5F-AEA0-B6B628486B06}"/>
                </c:ext>
              </c:extLst>
            </c:dLbl>
            <c:dLbl>
              <c:idx val="3"/>
              <c:delete val="1"/>
              <c:extLst>
                <c:ext xmlns:c15="http://schemas.microsoft.com/office/drawing/2012/chart" uri="{CE6537A1-D6FC-4f65-9D91-7224C49458BB}"/>
                <c:ext xmlns:c16="http://schemas.microsoft.com/office/drawing/2014/chart" uri="{C3380CC4-5D6E-409C-BE32-E72D297353CC}">
                  <c16:uniqueId val="{00000006-85A7-4E5F-AEA0-B6B628486B06}"/>
                </c:ext>
              </c:extLst>
            </c:dLbl>
            <c:dLbl>
              <c:idx val="4"/>
              <c:delete val="1"/>
              <c:extLst>
                <c:ext xmlns:c15="http://schemas.microsoft.com/office/drawing/2012/chart" uri="{CE6537A1-D6FC-4f65-9D91-7224C49458BB}"/>
                <c:ext xmlns:c16="http://schemas.microsoft.com/office/drawing/2014/chart" uri="{C3380CC4-5D6E-409C-BE32-E72D297353CC}">
                  <c16:uniqueId val="{00000007-85A7-4E5F-AEA0-B6B628486B06}"/>
                </c:ext>
              </c:extLst>
            </c:dLbl>
            <c:dLbl>
              <c:idx val="5"/>
              <c:delete val="1"/>
              <c:extLst>
                <c:ext xmlns:c15="http://schemas.microsoft.com/office/drawing/2012/chart" uri="{CE6537A1-D6FC-4f65-9D91-7224C49458BB}"/>
                <c:ext xmlns:c16="http://schemas.microsoft.com/office/drawing/2014/chart" uri="{C3380CC4-5D6E-409C-BE32-E72D297353CC}">
                  <c16:uniqueId val="{00000008-85A7-4E5F-AEA0-B6B628486B06}"/>
                </c:ext>
              </c:extLst>
            </c:dLbl>
            <c:dLbl>
              <c:idx val="6"/>
              <c:delete val="1"/>
              <c:extLst>
                <c:ext xmlns:c15="http://schemas.microsoft.com/office/drawing/2012/chart" uri="{CE6537A1-D6FC-4f65-9D91-7224C49458BB}"/>
                <c:ext xmlns:c16="http://schemas.microsoft.com/office/drawing/2014/chart" uri="{C3380CC4-5D6E-409C-BE32-E72D297353CC}">
                  <c16:uniqueId val="{00000009-85A7-4E5F-AEA0-B6B628486B06}"/>
                </c:ext>
              </c:extLst>
            </c:dLbl>
            <c:dLbl>
              <c:idx val="7"/>
              <c:delete val="1"/>
              <c:extLst>
                <c:ext xmlns:c15="http://schemas.microsoft.com/office/drawing/2012/chart" uri="{CE6537A1-D6FC-4f65-9D91-7224C49458BB}"/>
                <c:ext xmlns:c16="http://schemas.microsoft.com/office/drawing/2014/chart" uri="{C3380CC4-5D6E-409C-BE32-E72D297353CC}">
                  <c16:uniqueId val="{0000000A-85A7-4E5F-AEA0-B6B628486B06}"/>
                </c:ext>
              </c:extLst>
            </c:dLbl>
            <c:dLbl>
              <c:idx val="8"/>
              <c:delete val="1"/>
              <c:extLst>
                <c:ext xmlns:c15="http://schemas.microsoft.com/office/drawing/2012/chart" uri="{CE6537A1-D6FC-4f65-9D91-7224C49458BB}"/>
                <c:ext xmlns:c16="http://schemas.microsoft.com/office/drawing/2014/chart" uri="{C3380CC4-5D6E-409C-BE32-E72D297353CC}">
                  <c16:uniqueId val="{0000000B-85A7-4E5F-AEA0-B6B628486B06}"/>
                </c:ext>
              </c:extLst>
            </c:dLbl>
            <c:dLbl>
              <c:idx val="9"/>
              <c:delete val="1"/>
              <c:extLst>
                <c:ext xmlns:c15="http://schemas.microsoft.com/office/drawing/2012/chart" uri="{CE6537A1-D6FC-4f65-9D91-7224C49458BB}"/>
                <c:ext xmlns:c16="http://schemas.microsoft.com/office/drawing/2014/chart" uri="{C3380CC4-5D6E-409C-BE32-E72D297353CC}">
                  <c16:uniqueId val="{0000000C-85A7-4E5F-AEA0-B6B628486B06}"/>
                </c:ext>
              </c:extLst>
            </c:dLbl>
            <c:dLbl>
              <c:idx val="10"/>
              <c:delete val="1"/>
              <c:extLst>
                <c:ext xmlns:c15="http://schemas.microsoft.com/office/drawing/2012/chart" uri="{CE6537A1-D6FC-4f65-9D91-7224C49458BB}"/>
                <c:ext xmlns:c16="http://schemas.microsoft.com/office/drawing/2014/chart" uri="{C3380CC4-5D6E-409C-BE32-E72D297353CC}">
                  <c16:uniqueId val="{0000000D-85A7-4E5F-AEA0-B6B628486B06}"/>
                </c:ext>
              </c:extLst>
            </c:dLbl>
            <c:dLbl>
              <c:idx val="11"/>
              <c:delete val="1"/>
              <c:extLst>
                <c:ext xmlns:c15="http://schemas.microsoft.com/office/drawing/2012/chart" uri="{CE6537A1-D6FC-4f65-9D91-7224C49458BB}"/>
                <c:ext xmlns:c16="http://schemas.microsoft.com/office/drawing/2014/chart" uri="{C3380CC4-5D6E-409C-BE32-E72D297353CC}">
                  <c16:uniqueId val="{0000000E-85A7-4E5F-AEA0-B6B628486B06}"/>
                </c:ext>
              </c:extLst>
            </c:dLbl>
            <c:dLbl>
              <c:idx val="12"/>
              <c:delete val="1"/>
              <c:extLst>
                <c:ext xmlns:c15="http://schemas.microsoft.com/office/drawing/2012/chart" uri="{CE6537A1-D6FC-4f65-9D91-7224C49458BB}"/>
                <c:ext xmlns:c16="http://schemas.microsoft.com/office/drawing/2014/chart" uri="{C3380CC4-5D6E-409C-BE32-E72D297353CC}">
                  <c16:uniqueId val="{0000000F-85A7-4E5F-AEA0-B6B628486B0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A7-4E5F-AEA0-B6B628486B06}"/>
                </c:ext>
              </c:extLst>
            </c:dLbl>
            <c:dLbl>
              <c:idx val="14"/>
              <c:delete val="1"/>
              <c:extLst>
                <c:ext xmlns:c15="http://schemas.microsoft.com/office/drawing/2012/chart" uri="{CE6537A1-D6FC-4f65-9D91-7224C49458BB}"/>
                <c:ext xmlns:c16="http://schemas.microsoft.com/office/drawing/2014/chart" uri="{C3380CC4-5D6E-409C-BE32-E72D297353CC}">
                  <c16:uniqueId val="{00000011-85A7-4E5F-AEA0-B6B628486B06}"/>
                </c:ext>
              </c:extLst>
            </c:dLbl>
            <c:dLbl>
              <c:idx val="15"/>
              <c:delete val="1"/>
              <c:extLst>
                <c:ext xmlns:c15="http://schemas.microsoft.com/office/drawing/2012/chart" uri="{CE6537A1-D6FC-4f65-9D91-7224C49458BB}"/>
                <c:ext xmlns:c16="http://schemas.microsoft.com/office/drawing/2014/chart" uri="{C3380CC4-5D6E-409C-BE32-E72D297353CC}">
                  <c16:uniqueId val="{00000012-85A7-4E5F-AEA0-B6B628486B06}"/>
                </c:ext>
              </c:extLst>
            </c:dLbl>
            <c:dLbl>
              <c:idx val="16"/>
              <c:delete val="1"/>
              <c:extLst>
                <c:ext xmlns:c15="http://schemas.microsoft.com/office/drawing/2012/chart" uri="{CE6537A1-D6FC-4f65-9D91-7224C49458BB}"/>
                <c:ext xmlns:c16="http://schemas.microsoft.com/office/drawing/2014/chart" uri="{C3380CC4-5D6E-409C-BE32-E72D297353CC}">
                  <c16:uniqueId val="{00000013-85A7-4E5F-AEA0-B6B628486B06}"/>
                </c:ext>
              </c:extLst>
            </c:dLbl>
            <c:dLbl>
              <c:idx val="17"/>
              <c:delete val="1"/>
              <c:extLst>
                <c:ext xmlns:c15="http://schemas.microsoft.com/office/drawing/2012/chart" uri="{CE6537A1-D6FC-4f65-9D91-7224C49458BB}"/>
                <c:ext xmlns:c16="http://schemas.microsoft.com/office/drawing/2014/chart" uri="{C3380CC4-5D6E-409C-BE32-E72D297353CC}">
                  <c16:uniqueId val="{00000014-85A7-4E5F-AEA0-B6B628486B06}"/>
                </c:ext>
              </c:extLst>
            </c:dLbl>
            <c:dLbl>
              <c:idx val="18"/>
              <c:delete val="1"/>
              <c:extLst>
                <c:ext xmlns:c15="http://schemas.microsoft.com/office/drawing/2012/chart" uri="{CE6537A1-D6FC-4f65-9D91-7224C49458BB}"/>
                <c:ext xmlns:c16="http://schemas.microsoft.com/office/drawing/2014/chart" uri="{C3380CC4-5D6E-409C-BE32-E72D297353CC}">
                  <c16:uniqueId val="{00000015-85A7-4E5F-AEA0-B6B628486B06}"/>
                </c:ext>
              </c:extLst>
            </c:dLbl>
            <c:dLbl>
              <c:idx val="19"/>
              <c:delete val="1"/>
              <c:extLst>
                <c:ext xmlns:c15="http://schemas.microsoft.com/office/drawing/2012/chart" uri="{CE6537A1-D6FC-4f65-9D91-7224C49458BB}"/>
                <c:ext xmlns:c16="http://schemas.microsoft.com/office/drawing/2014/chart" uri="{C3380CC4-5D6E-409C-BE32-E72D297353CC}">
                  <c16:uniqueId val="{00000016-85A7-4E5F-AEA0-B6B628486B06}"/>
                </c:ext>
              </c:extLst>
            </c:dLbl>
            <c:dLbl>
              <c:idx val="20"/>
              <c:delete val="1"/>
              <c:extLst>
                <c:ext xmlns:c15="http://schemas.microsoft.com/office/drawing/2012/chart" uri="{CE6537A1-D6FC-4f65-9D91-7224C49458BB}"/>
                <c:ext xmlns:c16="http://schemas.microsoft.com/office/drawing/2014/chart" uri="{C3380CC4-5D6E-409C-BE32-E72D297353CC}">
                  <c16:uniqueId val="{00000017-85A7-4E5F-AEA0-B6B628486B06}"/>
                </c:ext>
              </c:extLst>
            </c:dLbl>
            <c:dLbl>
              <c:idx val="21"/>
              <c:delete val="1"/>
              <c:extLst>
                <c:ext xmlns:c15="http://schemas.microsoft.com/office/drawing/2012/chart" uri="{CE6537A1-D6FC-4f65-9D91-7224C49458BB}"/>
                <c:ext xmlns:c16="http://schemas.microsoft.com/office/drawing/2014/chart" uri="{C3380CC4-5D6E-409C-BE32-E72D297353CC}">
                  <c16:uniqueId val="{00000018-85A7-4E5F-AEA0-B6B628486B06}"/>
                </c:ext>
              </c:extLst>
            </c:dLbl>
            <c:dLbl>
              <c:idx val="22"/>
              <c:delete val="1"/>
              <c:extLst>
                <c:ext xmlns:c15="http://schemas.microsoft.com/office/drawing/2012/chart" uri="{CE6537A1-D6FC-4f65-9D91-7224C49458BB}"/>
                <c:ext xmlns:c16="http://schemas.microsoft.com/office/drawing/2014/chart" uri="{C3380CC4-5D6E-409C-BE32-E72D297353CC}">
                  <c16:uniqueId val="{00000019-85A7-4E5F-AEA0-B6B628486B06}"/>
                </c:ext>
              </c:extLst>
            </c:dLbl>
            <c:dLbl>
              <c:idx val="23"/>
              <c:delete val="1"/>
              <c:extLst>
                <c:ext xmlns:c15="http://schemas.microsoft.com/office/drawing/2012/chart" uri="{CE6537A1-D6FC-4f65-9D91-7224C49458BB}"/>
                <c:ext xmlns:c16="http://schemas.microsoft.com/office/drawing/2014/chart" uri="{C3380CC4-5D6E-409C-BE32-E72D297353CC}">
                  <c16:uniqueId val="{0000001A-85A7-4E5F-AEA0-B6B628486B06}"/>
                </c:ext>
              </c:extLst>
            </c:dLbl>
            <c:dLbl>
              <c:idx val="24"/>
              <c:delete val="1"/>
              <c:extLst>
                <c:ext xmlns:c15="http://schemas.microsoft.com/office/drawing/2012/chart" uri="{CE6537A1-D6FC-4f65-9D91-7224C49458BB}"/>
                <c:ext xmlns:c16="http://schemas.microsoft.com/office/drawing/2014/chart" uri="{C3380CC4-5D6E-409C-BE32-E72D297353CC}">
                  <c16:uniqueId val="{0000001B-85A7-4E5F-AEA0-B6B628486B0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5A7-4E5F-AEA0-B6B628486B0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Heidenheim (08135)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53249</v>
      </c>
      <c r="F11" s="238">
        <v>53664</v>
      </c>
      <c r="G11" s="238">
        <v>53847</v>
      </c>
      <c r="H11" s="238">
        <v>53330</v>
      </c>
      <c r="I11" s="265">
        <v>53425</v>
      </c>
      <c r="J11" s="263">
        <v>-176</v>
      </c>
      <c r="K11" s="266">
        <v>-0.32943378568086101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19.671730924524404</v>
      </c>
      <c r="E13" s="115">
        <v>10475</v>
      </c>
      <c r="F13" s="114">
        <v>10541</v>
      </c>
      <c r="G13" s="114">
        <v>10665</v>
      </c>
      <c r="H13" s="114">
        <v>10793</v>
      </c>
      <c r="I13" s="140">
        <v>10708</v>
      </c>
      <c r="J13" s="115">
        <v>-233</v>
      </c>
      <c r="K13" s="116">
        <v>-2.1759432200224134</v>
      </c>
    </row>
    <row r="14" spans="1:255" ht="14.1" customHeight="1" x14ac:dyDescent="0.2">
      <c r="A14" s="306" t="s">
        <v>230</v>
      </c>
      <c r="B14" s="307"/>
      <c r="C14" s="308"/>
      <c r="D14" s="113">
        <v>54.951266690454283</v>
      </c>
      <c r="E14" s="115">
        <v>29261</v>
      </c>
      <c r="F14" s="114">
        <v>29614</v>
      </c>
      <c r="G14" s="114">
        <v>29683</v>
      </c>
      <c r="H14" s="114">
        <v>29095</v>
      </c>
      <c r="I14" s="140">
        <v>29297</v>
      </c>
      <c r="J14" s="115">
        <v>-36</v>
      </c>
      <c r="K14" s="116">
        <v>-0.12287947571423695</v>
      </c>
    </row>
    <row r="15" spans="1:255" ht="14.1" customHeight="1" x14ac:dyDescent="0.2">
      <c r="A15" s="306" t="s">
        <v>231</v>
      </c>
      <c r="B15" s="307"/>
      <c r="C15" s="308"/>
      <c r="D15" s="113">
        <v>13.466919566564631</v>
      </c>
      <c r="E15" s="115">
        <v>7171</v>
      </c>
      <c r="F15" s="114">
        <v>7192</v>
      </c>
      <c r="G15" s="114">
        <v>7220</v>
      </c>
      <c r="H15" s="114">
        <v>7175</v>
      </c>
      <c r="I15" s="140">
        <v>7188</v>
      </c>
      <c r="J15" s="115">
        <v>-17</v>
      </c>
      <c r="K15" s="116">
        <v>-0.23650528658875905</v>
      </c>
    </row>
    <row r="16" spans="1:255" ht="14.1" customHeight="1" x14ac:dyDescent="0.2">
      <c r="A16" s="306" t="s">
        <v>232</v>
      </c>
      <c r="B16" s="307"/>
      <c r="C16" s="308"/>
      <c r="D16" s="113">
        <v>11.397397134218483</v>
      </c>
      <c r="E16" s="115">
        <v>6069</v>
      </c>
      <c r="F16" s="114">
        <v>6045</v>
      </c>
      <c r="G16" s="114">
        <v>6008</v>
      </c>
      <c r="H16" s="114">
        <v>5997</v>
      </c>
      <c r="I16" s="140">
        <v>5956</v>
      </c>
      <c r="J16" s="115">
        <v>113</v>
      </c>
      <c r="K16" s="116">
        <v>1.8972464741437207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0.41690923773216398</v>
      </c>
      <c r="E18" s="115">
        <v>222</v>
      </c>
      <c r="F18" s="114">
        <v>266</v>
      </c>
      <c r="G18" s="114">
        <v>265</v>
      </c>
      <c r="H18" s="114">
        <v>264</v>
      </c>
      <c r="I18" s="140">
        <v>262</v>
      </c>
      <c r="J18" s="115">
        <v>-40</v>
      </c>
      <c r="K18" s="116">
        <v>-15.267175572519085</v>
      </c>
    </row>
    <row r="19" spans="1:255" ht="14.1" customHeight="1" x14ac:dyDescent="0.2">
      <c r="A19" s="306" t="s">
        <v>235</v>
      </c>
      <c r="B19" s="307" t="s">
        <v>236</v>
      </c>
      <c r="C19" s="308"/>
      <c r="D19" s="113">
        <v>0.2272343142594227</v>
      </c>
      <c r="E19" s="115">
        <v>121</v>
      </c>
      <c r="F19" s="114">
        <v>123</v>
      </c>
      <c r="G19" s="114">
        <v>120</v>
      </c>
      <c r="H19" s="114">
        <v>121</v>
      </c>
      <c r="I19" s="140">
        <v>118</v>
      </c>
      <c r="J19" s="115">
        <v>3</v>
      </c>
      <c r="K19" s="116">
        <v>2.5423728813559321</v>
      </c>
    </row>
    <row r="20" spans="1:255" ht="14.1" customHeight="1" x14ac:dyDescent="0.2">
      <c r="A20" s="306">
        <v>12</v>
      </c>
      <c r="B20" s="307" t="s">
        <v>237</v>
      </c>
      <c r="C20" s="308"/>
      <c r="D20" s="113">
        <v>0.55212304456421712</v>
      </c>
      <c r="E20" s="115">
        <v>294</v>
      </c>
      <c r="F20" s="114">
        <v>286</v>
      </c>
      <c r="G20" s="114">
        <v>304</v>
      </c>
      <c r="H20" s="114">
        <v>303</v>
      </c>
      <c r="I20" s="140">
        <v>282</v>
      </c>
      <c r="J20" s="115">
        <v>12</v>
      </c>
      <c r="K20" s="116">
        <v>4.2553191489361701</v>
      </c>
    </row>
    <row r="21" spans="1:255" ht="14.1" customHeight="1" x14ac:dyDescent="0.2">
      <c r="A21" s="306">
        <v>21</v>
      </c>
      <c r="B21" s="307" t="s">
        <v>238</v>
      </c>
      <c r="C21" s="308"/>
      <c r="D21" s="113">
        <v>0.20469867978741385</v>
      </c>
      <c r="E21" s="115">
        <v>109</v>
      </c>
      <c r="F21" s="114">
        <v>104</v>
      </c>
      <c r="G21" s="114">
        <v>108</v>
      </c>
      <c r="H21" s="114">
        <v>98</v>
      </c>
      <c r="I21" s="140">
        <v>101</v>
      </c>
      <c r="J21" s="115">
        <v>8</v>
      </c>
      <c r="K21" s="116">
        <v>7.9207920792079207</v>
      </c>
    </row>
    <row r="22" spans="1:255" ht="14.1" customHeight="1" x14ac:dyDescent="0.2">
      <c r="A22" s="306">
        <v>22</v>
      </c>
      <c r="B22" s="307" t="s">
        <v>239</v>
      </c>
      <c r="C22" s="308"/>
      <c r="D22" s="113">
        <v>1.9530883209074348</v>
      </c>
      <c r="E22" s="115">
        <v>1040</v>
      </c>
      <c r="F22" s="114">
        <v>1052</v>
      </c>
      <c r="G22" s="114">
        <v>1062</v>
      </c>
      <c r="H22" s="114">
        <v>1074</v>
      </c>
      <c r="I22" s="140">
        <v>1079</v>
      </c>
      <c r="J22" s="115">
        <v>-39</v>
      </c>
      <c r="K22" s="116">
        <v>-3.6144578313253013</v>
      </c>
    </row>
    <row r="23" spans="1:255" ht="14.1" customHeight="1" x14ac:dyDescent="0.2">
      <c r="A23" s="306">
        <v>23</v>
      </c>
      <c r="B23" s="307" t="s">
        <v>240</v>
      </c>
      <c r="C23" s="308"/>
      <c r="D23" s="113">
        <v>1.5850062911979568</v>
      </c>
      <c r="E23" s="115">
        <v>844</v>
      </c>
      <c r="F23" s="114">
        <v>873</v>
      </c>
      <c r="G23" s="114">
        <v>879</v>
      </c>
      <c r="H23" s="114">
        <v>860</v>
      </c>
      <c r="I23" s="140">
        <v>860</v>
      </c>
      <c r="J23" s="115">
        <v>-16</v>
      </c>
      <c r="K23" s="116">
        <v>-1.8604651162790697</v>
      </c>
    </row>
    <row r="24" spans="1:255" ht="14.1" customHeight="1" x14ac:dyDescent="0.2">
      <c r="A24" s="306">
        <v>24</v>
      </c>
      <c r="B24" s="307" t="s">
        <v>241</v>
      </c>
      <c r="C24" s="308"/>
      <c r="D24" s="113">
        <v>7.7541362279103829</v>
      </c>
      <c r="E24" s="115">
        <v>4129</v>
      </c>
      <c r="F24" s="114">
        <v>4276</v>
      </c>
      <c r="G24" s="114">
        <v>4398</v>
      </c>
      <c r="H24" s="114">
        <v>4486</v>
      </c>
      <c r="I24" s="140">
        <v>4572</v>
      </c>
      <c r="J24" s="115">
        <v>-443</v>
      </c>
      <c r="K24" s="116">
        <v>-9.6894138232720906</v>
      </c>
    </row>
    <row r="25" spans="1:255" ht="14.1" customHeight="1" x14ac:dyDescent="0.2">
      <c r="A25" s="306">
        <v>25</v>
      </c>
      <c r="B25" s="307" t="s">
        <v>242</v>
      </c>
      <c r="C25" s="308"/>
      <c r="D25" s="113">
        <v>6.7513004939059886</v>
      </c>
      <c r="E25" s="115">
        <v>3595</v>
      </c>
      <c r="F25" s="114">
        <v>3643</v>
      </c>
      <c r="G25" s="114">
        <v>3672</v>
      </c>
      <c r="H25" s="114">
        <v>3622</v>
      </c>
      <c r="I25" s="140">
        <v>3599</v>
      </c>
      <c r="J25" s="115">
        <v>-4</v>
      </c>
      <c r="K25" s="116">
        <v>-0.11114198388441233</v>
      </c>
    </row>
    <row r="26" spans="1:255" ht="14.1" customHeight="1" x14ac:dyDescent="0.2">
      <c r="A26" s="306">
        <v>26</v>
      </c>
      <c r="B26" s="307" t="s">
        <v>243</v>
      </c>
      <c r="C26" s="308"/>
      <c r="D26" s="113">
        <v>5.357847095720107</v>
      </c>
      <c r="E26" s="115">
        <v>2853</v>
      </c>
      <c r="F26" s="114">
        <v>2896</v>
      </c>
      <c r="G26" s="114">
        <v>2902</v>
      </c>
      <c r="H26" s="114">
        <v>2872</v>
      </c>
      <c r="I26" s="140">
        <v>2864</v>
      </c>
      <c r="J26" s="115">
        <v>-11</v>
      </c>
      <c r="K26" s="116">
        <v>-0.38407821229050282</v>
      </c>
    </row>
    <row r="27" spans="1:255" ht="14.1" customHeight="1" x14ac:dyDescent="0.2">
      <c r="A27" s="306">
        <v>27</v>
      </c>
      <c r="B27" s="307" t="s">
        <v>244</v>
      </c>
      <c r="C27" s="308"/>
      <c r="D27" s="113">
        <v>6.4038761291291859</v>
      </c>
      <c r="E27" s="115">
        <v>3410</v>
      </c>
      <c r="F27" s="114">
        <v>3442</v>
      </c>
      <c r="G27" s="114">
        <v>3472</v>
      </c>
      <c r="H27" s="114">
        <v>3436</v>
      </c>
      <c r="I27" s="140">
        <v>3448</v>
      </c>
      <c r="J27" s="115">
        <v>-38</v>
      </c>
      <c r="K27" s="116">
        <v>-1.1020881670533642</v>
      </c>
    </row>
    <row r="28" spans="1:255" ht="14.1" customHeight="1" x14ac:dyDescent="0.2">
      <c r="A28" s="306">
        <v>28</v>
      </c>
      <c r="B28" s="307" t="s">
        <v>245</v>
      </c>
      <c r="C28" s="308"/>
      <c r="D28" s="113">
        <v>2.4714079137636387</v>
      </c>
      <c r="E28" s="115">
        <v>1316</v>
      </c>
      <c r="F28" s="114">
        <v>1320</v>
      </c>
      <c r="G28" s="114">
        <v>1329</v>
      </c>
      <c r="H28" s="114">
        <v>1337</v>
      </c>
      <c r="I28" s="140">
        <v>1332</v>
      </c>
      <c r="J28" s="115">
        <v>-16</v>
      </c>
      <c r="K28" s="116">
        <v>-1.2012012012012012</v>
      </c>
    </row>
    <row r="29" spans="1:255" ht="14.1" customHeight="1" x14ac:dyDescent="0.2">
      <c r="A29" s="306">
        <v>29</v>
      </c>
      <c r="B29" s="307" t="s">
        <v>246</v>
      </c>
      <c r="C29" s="308"/>
      <c r="D29" s="113">
        <v>1.5286672050179346</v>
      </c>
      <c r="E29" s="115">
        <v>814</v>
      </c>
      <c r="F29" s="114">
        <v>827</v>
      </c>
      <c r="G29" s="114">
        <v>818</v>
      </c>
      <c r="H29" s="114">
        <v>812</v>
      </c>
      <c r="I29" s="140">
        <v>805</v>
      </c>
      <c r="J29" s="115">
        <v>9</v>
      </c>
      <c r="K29" s="116">
        <v>1.1180124223602483</v>
      </c>
    </row>
    <row r="30" spans="1:255" ht="14.1" customHeight="1" x14ac:dyDescent="0.2">
      <c r="A30" s="306" t="s">
        <v>247</v>
      </c>
      <c r="B30" s="307" t="s">
        <v>248</v>
      </c>
      <c r="C30" s="308"/>
      <c r="D30" s="113">
        <v>0.54836710548554901</v>
      </c>
      <c r="E30" s="115">
        <v>292</v>
      </c>
      <c r="F30" s="114">
        <v>286</v>
      </c>
      <c r="G30" s="114">
        <v>289</v>
      </c>
      <c r="H30" s="114">
        <v>280</v>
      </c>
      <c r="I30" s="140">
        <v>293</v>
      </c>
      <c r="J30" s="115">
        <v>-1</v>
      </c>
      <c r="K30" s="116">
        <v>-0.34129692832764508</v>
      </c>
    </row>
    <row r="31" spans="1:255" ht="14.1" customHeight="1" x14ac:dyDescent="0.2">
      <c r="A31" s="306" t="s">
        <v>249</v>
      </c>
      <c r="B31" s="307" t="s">
        <v>250</v>
      </c>
      <c r="C31" s="308"/>
      <c r="D31" s="113">
        <v>0.9220830438130293</v>
      </c>
      <c r="E31" s="115">
        <v>491</v>
      </c>
      <c r="F31" s="114">
        <v>511</v>
      </c>
      <c r="G31" s="114">
        <v>497</v>
      </c>
      <c r="H31" s="114">
        <v>500</v>
      </c>
      <c r="I31" s="140">
        <v>482</v>
      </c>
      <c r="J31" s="115">
        <v>9</v>
      </c>
      <c r="K31" s="116">
        <v>1.8672199170124482</v>
      </c>
    </row>
    <row r="32" spans="1:255" ht="14.1" customHeight="1" x14ac:dyDescent="0.2">
      <c r="A32" s="306">
        <v>31</v>
      </c>
      <c r="B32" s="307" t="s">
        <v>251</v>
      </c>
      <c r="C32" s="308"/>
      <c r="D32" s="113">
        <v>0.39061766418148697</v>
      </c>
      <c r="E32" s="115">
        <v>208</v>
      </c>
      <c r="F32" s="114">
        <v>217</v>
      </c>
      <c r="G32" s="114">
        <v>210</v>
      </c>
      <c r="H32" s="114">
        <v>204</v>
      </c>
      <c r="I32" s="140">
        <v>197</v>
      </c>
      <c r="J32" s="115">
        <v>11</v>
      </c>
      <c r="K32" s="116">
        <v>5.5837563451776653</v>
      </c>
    </row>
    <row r="33" spans="1:11" ht="14.1" customHeight="1" x14ac:dyDescent="0.2">
      <c r="A33" s="306">
        <v>32</v>
      </c>
      <c r="B33" s="307" t="s">
        <v>252</v>
      </c>
      <c r="C33" s="308"/>
      <c r="D33" s="113">
        <v>1.0629307592630848</v>
      </c>
      <c r="E33" s="115">
        <v>566</v>
      </c>
      <c r="F33" s="114">
        <v>555</v>
      </c>
      <c r="G33" s="114">
        <v>578</v>
      </c>
      <c r="H33" s="114">
        <v>590</v>
      </c>
      <c r="I33" s="140">
        <v>566</v>
      </c>
      <c r="J33" s="115">
        <v>0</v>
      </c>
      <c r="K33" s="116">
        <v>0</v>
      </c>
    </row>
    <row r="34" spans="1:11" ht="14.1" customHeight="1" x14ac:dyDescent="0.2">
      <c r="A34" s="306">
        <v>33</v>
      </c>
      <c r="B34" s="307" t="s">
        <v>253</v>
      </c>
      <c r="C34" s="308"/>
      <c r="D34" s="113">
        <v>1.2056564442524742</v>
      </c>
      <c r="E34" s="115">
        <v>642</v>
      </c>
      <c r="F34" s="114">
        <v>661</v>
      </c>
      <c r="G34" s="114">
        <v>677</v>
      </c>
      <c r="H34" s="114">
        <v>671</v>
      </c>
      <c r="I34" s="140">
        <v>656</v>
      </c>
      <c r="J34" s="115">
        <v>-14</v>
      </c>
      <c r="K34" s="116">
        <v>-2.1341463414634148</v>
      </c>
    </row>
    <row r="35" spans="1:11" ht="14.1" customHeight="1" x14ac:dyDescent="0.2">
      <c r="A35" s="306">
        <v>34</v>
      </c>
      <c r="B35" s="307" t="s">
        <v>254</v>
      </c>
      <c r="C35" s="308"/>
      <c r="D35" s="113">
        <v>1.8554339048620632</v>
      </c>
      <c r="E35" s="115">
        <v>988</v>
      </c>
      <c r="F35" s="114">
        <v>988</v>
      </c>
      <c r="G35" s="114">
        <v>1007</v>
      </c>
      <c r="H35" s="114">
        <v>988</v>
      </c>
      <c r="I35" s="140">
        <v>984</v>
      </c>
      <c r="J35" s="115">
        <v>4</v>
      </c>
      <c r="K35" s="116">
        <v>0.4065040650406504</v>
      </c>
    </row>
    <row r="36" spans="1:11" ht="14.1" customHeight="1" x14ac:dyDescent="0.2">
      <c r="A36" s="306">
        <v>41</v>
      </c>
      <c r="B36" s="307" t="s">
        <v>255</v>
      </c>
      <c r="C36" s="308"/>
      <c r="D36" s="113">
        <v>0.4544686285188454</v>
      </c>
      <c r="E36" s="115">
        <v>242</v>
      </c>
      <c r="F36" s="114">
        <v>242</v>
      </c>
      <c r="G36" s="114">
        <v>241</v>
      </c>
      <c r="H36" s="114">
        <v>249</v>
      </c>
      <c r="I36" s="140">
        <v>241</v>
      </c>
      <c r="J36" s="115">
        <v>1</v>
      </c>
      <c r="K36" s="116">
        <v>0.41493775933609961</v>
      </c>
    </row>
    <row r="37" spans="1:11" ht="14.1" customHeight="1" x14ac:dyDescent="0.2">
      <c r="A37" s="306">
        <v>42</v>
      </c>
      <c r="B37" s="307" t="s">
        <v>256</v>
      </c>
      <c r="C37" s="308"/>
      <c r="D37" s="113">
        <v>7.1362842494694739E-2</v>
      </c>
      <c r="E37" s="115">
        <v>38</v>
      </c>
      <c r="F37" s="114">
        <v>40</v>
      </c>
      <c r="G37" s="114">
        <v>41</v>
      </c>
      <c r="H37" s="114">
        <v>40</v>
      </c>
      <c r="I37" s="140">
        <v>40</v>
      </c>
      <c r="J37" s="115">
        <v>-2</v>
      </c>
      <c r="K37" s="116">
        <v>-5</v>
      </c>
    </row>
    <row r="38" spans="1:11" ht="14.1" customHeight="1" x14ac:dyDescent="0.2">
      <c r="A38" s="306">
        <v>43</v>
      </c>
      <c r="B38" s="307" t="s">
        <v>257</v>
      </c>
      <c r="C38" s="308"/>
      <c r="D38" s="113">
        <v>1.5699825348832841</v>
      </c>
      <c r="E38" s="115">
        <v>836</v>
      </c>
      <c r="F38" s="114">
        <v>834</v>
      </c>
      <c r="G38" s="114">
        <v>831</v>
      </c>
      <c r="H38" s="114">
        <v>815</v>
      </c>
      <c r="I38" s="140">
        <v>829</v>
      </c>
      <c r="J38" s="115">
        <v>7</v>
      </c>
      <c r="K38" s="116">
        <v>0.84439083232810619</v>
      </c>
    </row>
    <row r="39" spans="1:11" ht="14.1" customHeight="1" x14ac:dyDescent="0.2">
      <c r="A39" s="306">
        <v>51</v>
      </c>
      <c r="B39" s="307" t="s">
        <v>258</v>
      </c>
      <c r="C39" s="308"/>
      <c r="D39" s="113">
        <v>7.3860541982009051</v>
      </c>
      <c r="E39" s="115">
        <v>3933</v>
      </c>
      <c r="F39" s="114">
        <v>3960</v>
      </c>
      <c r="G39" s="114">
        <v>3974</v>
      </c>
      <c r="H39" s="114">
        <v>3904</v>
      </c>
      <c r="I39" s="140">
        <v>3982</v>
      </c>
      <c r="J39" s="115">
        <v>-49</v>
      </c>
      <c r="K39" s="116">
        <v>-1.2305374183827222</v>
      </c>
    </row>
    <row r="40" spans="1:11" ht="14.1" customHeight="1" x14ac:dyDescent="0.2">
      <c r="A40" s="306" t="s">
        <v>259</v>
      </c>
      <c r="B40" s="307" t="s">
        <v>260</v>
      </c>
      <c r="C40" s="308"/>
      <c r="D40" s="113">
        <v>6.5954290221412606</v>
      </c>
      <c r="E40" s="115">
        <v>3512</v>
      </c>
      <c r="F40" s="114">
        <v>3545</v>
      </c>
      <c r="G40" s="114">
        <v>3561</v>
      </c>
      <c r="H40" s="114">
        <v>3510</v>
      </c>
      <c r="I40" s="140">
        <v>3587</v>
      </c>
      <c r="J40" s="115">
        <v>-75</v>
      </c>
      <c r="K40" s="116">
        <v>-2.0908837468636743</v>
      </c>
    </row>
    <row r="41" spans="1:11" ht="14.1" customHeight="1" x14ac:dyDescent="0.2">
      <c r="A41" s="306"/>
      <c r="B41" s="307" t="s">
        <v>261</v>
      </c>
      <c r="C41" s="308"/>
      <c r="D41" s="113">
        <v>5.7015155214182425</v>
      </c>
      <c r="E41" s="115">
        <v>3036</v>
      </c>
      <c r="F41" s="114">
        <v>3078</v>
      </c>
      <c r="G41" s="114">
        <v>3101</v>
      </c>
      <c r="H41" s="114">
        <v>3100</v>
      </c>
      <c r="I41" s="140">
        <v>3165</v>
      </c>
      <c r="J41" s="115">
        <v>-129</v>
      </c>
      <c r="K41" s="116">
        <v>-4.0758293838862558</v>
      </c>
    </row>
    <row r="42" spans="1:11" ht="14.1" customHeight="1" x14ac:dyDescent="0.2">
      <c r="A42" s="306">
        <v>52</v>
      </c>
      <c r="B42" s="307" t="s">
        <v>262</v>
      </c>
      <c r="C42" s="308"/>
      <c r="D42" s="113">
        <v>2.8169543090011082</v>
      </c>
      <c r="E42" s="115">
        <v>1500</v>
      </c>
      <c r="F42" s="114">
        <v>1506</v>
      </c>
      <c r="G42" s="114">
        <v>1524</v>
      </c>
      <c r="H42" s="114">
        <v>1464</v>
      </c>
      <c r="I42" s="140">
        <v>1482</v>
      </c>
      <c r="J42" s="115">
        <v>18</v>
      </c>
      <c r="K42" s="116">
        <v>1.214574898785425</v>
      </c>
    </row>
    <row r="43" spans="1:11" ht="14.1" customHeight="1" x14ac:dyDescent="0.2">
      <c r="A43" s="306" t="s">
        <v>263</v>
      </c>
      <c r="B43" s="307" t="s">
        <v>264</v>
      </c>
      <c r="C43" s="308"/>
      <c r="D43" s="113">
        <v>2.4751638528423068</v>
      </c>
      <c r="E43" s="115">
        <v>1318</v>
      </c>
      <c r="F43" s="114">
        <v>1327</v>
      </c>
      <c r="G43" s="114">
        <v>1348</v>
      </c>
      <c r="H43" s="114">
        <v>1294</v>
      </c>
      <c r="I43" s="140">
        <v>1327</v>
      </c>
      <c r="J43" s="115">
        <v>-9</v>
      </c>
      <c r="K43" s="116">
        <v>-0.67822155237377546</v>
      </c>
    </row>
    <row r="44" spans="1:11" ht="14.1" customHeight="1" x14ac:dyDescent="0.2">
      <c r="A44" s="306">
        <v>53</v>
      </c>
      <c r="B44" s="307" t="s">
        <v>265</v>
      </c>
      <c r="C44" s="308"/>
      <c r="D44" s="113">
        <v>0.59156040489023265</v>
      </c>
      <c r="E44" s="115">
        <v>315</v>
      </c>
      <c r="F44" s="114">
        <v>310</v>
      </c>
      <c r="G44" s="114">
        <v>322</v>
      </c>
      <c r="H44" s="114">
        <v>320</v>
      </c>
      <c r="I44" s="140">
        <v>307</v>
      </c>
      <c r="J44" s="115">
        <v>8</v>
      </c>
      <c r="K44" s="116">
        <v>2.6058631921824102</v>
      </c>
    </row>
    <row r="45" spans="1:11" ht="14.1" customHeight="1" x14ac:dyDescent="0.2">
      <c r="A45" s="306" t="s">
        <v>266</v>
      </c>
      <c r="B45" s="307" t="s">
        <v>267</v>
      </c>
      <c r="C45" s="308"/>
      <c r="D45" s="113">
        <v>0.58404852673289642</v>
      </c>
      <c r="E45" s="115">
        <v>311</v>
      </c>
      <c r="F45" s="114">
        <v>305</v>
      </c>
      <c r="G45" s="114">
        <v>318</v>
      </c>
      <c r="H45" s="114">
        <v>316</v>
      </c>
      <c r="I45" s="140">
        <v>303</v>
      </c>
      <c r="J45" s="115">
        <v>8</v>
      </c>
      <c r="K45" s="116">
        <v>2.6402640264026402</v>
      </c>
    </row>
    <row r="46" spans="1:11" ht="14.1" customHeight="1" x14ac:dyDescent="0.2">
      <c r="A46" s="306">
        <v>54</v>
      </c>
      <c r="B46" s="307" t="s">
        <v>268</v>
      </c>
      <c r="C46" s="308"/>
      <c r="D46" s="113">
        <v>3.2733009070592876</v>
      </c>
      <c r="E46" s="115">
        <v>1743</v>
      </c>
      <c r="F46" s="114">
        <v>1722</v>
      </c>
      <c r="G46" s="114">
        <v>1720</v>
      </c>
      <c r="H46" s="114">
        <v>1686</v>
      </c>
      <c r="I46" s="140">
        <v>1663</v>
      </c>
      <c r="J46" s="115">
        <v>80</v>
      </c>
      <c r="K46" s="116">
        <v>4.8105832832230906</v>
      </c>
    </row>
    <row r="47" spans="1:11" ht="14.1" customHeight="1" x14ac:dyDescent="0.2">
      <c r="A47" s="306">
        <v>61</v>
      </c>
      <c r="B47" s="307" t="s">
        <v>269</v>
      </c>
      <c r="C47" s="308"/>
      <c r="D47" s="113">
        <v>3.5812879115100755</v>
      </c>
      <c r="E47" s="115">
        <v>1907</v>
      </c>
      <c r="F47" s="114">
        <v>1916</v>
      </c>
      <c r="G47" s="114">
        <v>1904</v>
      </c>
      <c r="H47" s="114">
        <v>1897</v>
      </c>
      <c r="I47" s="140">
        <v>1904</v>
      </c>
      <c r="J47" s="115">
        <v>3</v>
      </c>
      <c r="K47" s="116">
        <v>0.15756302521008403</v>
      </c>
    </row>
    <row r="48" spans="1:11" ht="14.1" customHeight="1" x14ac:dyDescent="0.2">
      <c r="A48" s="306">
        <v>62</v>
      </c>
      <c r="B48" s="307" t="s">
        <v>270</v>
      </c>
      <c r="C48" s="308"/>
      <c r="D48" s="113">
        <v>5.7522206989802624</v>
      </c>
      <c r="E48" s="115">
        <v>3063</v>
      </c>
      <c r="F48" s="114">
        <v>3073</v>
      </c>
      <c r="G48" s="114">
        <v>3045</v>
      </c>
      <c r="H48" s="114">
        <v>2952</v>
      </c>
      <c r="I48" s="140">
        <v>2983</v>
      </c>
      <c r="J48" s="115">
        <v>80</v>
      </c>
      <c r="K48" s="116">
        <v>2.6818638954073082</v>
      </c>
    </row>
    <row r="49" spans="1:11" ht="14.1" customHeight="1" x14ac:dyDescent="0.2">
      <c r="A49" s="306">
        <v>63</v>
      </c>
      <c r="B49" s="307" t="s">
        <v>271</v>
      </c>
      <c r="C49" s="308"/>
      <c r="D49" s="113">
        <v>1.3840635504892111</v>
      </c>
      <c r="E49" s="115">
        <v>737</v>
      </c>
      <c r="F49" s="114">
        <v>756</v>
      </c>
      <c r="G49" s="114">
        <v>759</v>
      </c>
      <c r="H49" s="114">
        <v>756</v>
      </c>
      <c r="I49" s="140">
        <v>722</v>
      </c>
      <c r="J49" s="115">
        <v>15</v>
      </c>
      <c r="K49" s="116">
        <v>2.0775623268698062</v>
      </c>
    </row>
    <row r="50" spans="1:11" ht="14.1" customHeight="1" x14ac:dyDescent="0.2">
      <c r="A50" s="306" t="s">
        <v>272</v>
      </c>
      <c r="B50" s="307" t="s">
        <v>273</v>
      </c>
      <c r="C50" s="308"/>
      <c r="D50" s="113">
        <v>0.28732933951811301</v>
      </c>
      <c r="E50" s="115">
        <v>153</v>
      </c>
      <c r="F50" s="114">
        <v>147</v>
      </c>
      <c r="G50" s="114">
        <v>150</v>
      </c>
      <c r="H50" s="114">
        <v>143</v>
      </c>
      <c r="I50" s="140">
        <v>143</v>
      </c>
      <c r="J50" s="115">
        <v>10</v>
      </c>
      <c r="K50" s="116">
        <v>6.9930069930069934</v>
      </c>
    </row>
    <row r="51" spans="1:11" ht="14.1" customHeight="1" x14ac:dyDescent="0.2">
      <c r="A51" s="306" t="s">
        <v>274</v>
      </c>
      <c r="B51" s="307" t="s">
        <v>275</v>
      </c>
      <c r="C51" s="308"/>
      <c r="D51" s="113">
        <v>0.91644913519502713</v>
      </c>
      <c r="E51" s="115">
        <v>488</v>
      </c>
      <c r="F51" s="114">
        <v>510</v>
      </c>
      <c r="G51" s="114">
        <v>511</v>
      </c>
      <c r="H51" s="114">
        <v>511</v>
      </c>
      <c r="I51" s="140">
        <v>477</v>
      </c>
      <c r="J51" s="115">
        <v>11</v>
      </c>
      <c r="K51" s="116">
        <v>2.3060796645702304</v>
      </c>
    </row>
    <row r="52" spans="1:11" ht="14.1" customHeight="1" x14ac:dyDescent="0.2">
      <c r="A52" s="306">
        <v>71</v>
      </c>
      <c r="B52" s="307" t="s">
        <v>276</v>
      </c>
      <c r="C52" s="308"/>
      <c r="D52" s="113">
        <v>11.046216830363011</v>
      </c>
      <c r="E52" s="115">
        <v>5882</v>
      </c>
      <c r="F52" s="114">
        <v>5900</v>
      </c>
      <c r="G52" s="114">
        <v>5930</v>
      </c>
      <c r="H52" s="114">
        <v>5868</v>
      </c>
      <c r="I52" s="140">
        <v>5879</v>
      </c>
      <c r="J52" s="115">
        <v>3</v>
      </c>
      <c r="K52" s="116">
        <v>5.1029086579350229E-2</v>
      </c>
    </row>
    <row r="53" spans="1:11" ht="14.1" customHeight="1" x14ac:dyDescent="0.2">
      <c r="A53" s="306" t="s">
        <v>277</v>
      </c>
      <c r="B53" s="307" t="s">
        <v>278</v>
      </c>
      <c r="C53" s="308"/>
      <c r="D53" s="113">
        <v>5.5794475013615283</v>
      </c>
      <c r="E53" s="115">
        <v>2971</v>
      </c>
      <c r="F53" s="114">
        <v>2979</v>
      </c>
      <c r="G53" s="114">
        <v>2993</v>
      </c>
      <c r="H53" s="114">
        <v>2940</v>
      </c>
      <c r="I53" s="140">
        <v>2935</v>
      </c>
      <c r="J53" s="115">
        <v>36</v>
      </c>
      <c r="K53" s="116">
        <v>1.2265758091993186</v>
      </c>
    </row>
    <row r="54" spans="1:11" ht="14.1" customHeight="1" x14ac:dyDescent="0.2">
      <c r="A54" s="306" t="s">
        <v>279</v>
      </c>
      <c r="B54" s="307" t="s">
        <v>280</v>
      </c>
      <c r="C54" s="308"/>
      <c r="D54" s="113">
        <v>4.2385772502770003</v>
      </c>
      <c r="E54" s="115">
        <v>2257</v>
      </c>
      <c r="F54" s="114">
        <v>2270</v>
      </c>
      <c r="G54" s="114">
        <v>2289</v>
      </c>
      <c r="H54" s="114">
        <v>2292</v>
      </c>
      <c r="I54" s="140">
        <v>2303</v>
      </c>
      <c r="J54" s="115">
        <v>-46</v>
      </c>
      <c r="K54" s="116">
        <v>-1.9973947025618759</v>
      </c>
    </row>
    <row r="55" spans="1:11" ht="14.1" customHeight="1" x14ac:dyDescent="0.2">
      <c r="A55" s="306">
        <v>72</v>
      </c>
      <c r="B55" s="307" t="s">
        <v>281</v>
      </c>
      <c r="C55" s="308"/>
      <c r="D55" s="113">
        <v>3.5211928862513848</v>
      </c>
      <c r="E55" s="115">
        <v>1875</v>
      </c>
      <c r="F55" s="114">
        <v>1881</v>
      </c>
      <c r="G55" s="114">
        <v>1894</v>
      </c>
      <c r="H55" s="114">
        <v>1856</v>
      </c>
      <c r="I55" s="140">
        <v>1868</v>
      </c>
      <c r="J55" s="115">
        <v>7</v>
      </c>
      <c r="K55" s="116">
        <v>0.37473233404710921</v>
      </c>
    </row>
    <row r="56" spans="1:11" ht="14.1" customHeight="1" x14ac:dyDescent="0.2">
      <c r="A56" s="306" t="s">
        <v>282</v>
      </c>
      <c r="B56" s="307" t="s">
        <v>283</v>
      </c>
      <c r="C56" s="308"/>
      <c r="D56" s="113">
        <v>1.6544911641533175</v>
      </c>
      <c r="E56" s="115">
        <v>881</v>
      </c>
      <c r="F56" s="114">
        <v>895</v>
      </c>
      <c r="G56" s="114">
        <v>896</v>
      </c>
      <c r="H56" s="114">
        <v>868</v>
      </c>
      <c r="I56" s="140">
        <v>878</v>
      </c>
      <c r="J56" s="115">
        <v>3</v>
      </c>
      <c r="K56" s="116">
        <v>0.34168564920273348</v>
      </c>
    </row>
    <row r="57" spans="1:11" ht="14.1" customHeight="1" x14ac:dyDescent="0.2">
      <c r="A57" s="306" t="s">
        <v>284</v>
      </c>
      <c r="B57" s="307" t="s">
        <v>285</v>
      </c>
      <c r="C57" s="308"/>
      <c r="D57" s="113">
        <v>1.3596499464778682</v>
      </c>
      <c r="E57" s="115">
        <v>724</v>
      </c>
      <c r="F57" s="114">
        <v>712</v>
      </c>
      <c r="G57" s="114">
        <v>717</v>
      </c>
      <c r="H57" s="114">
        <v>715</v>
      </c>
      <c r="I57" s="140">
        <v>715</v>
      </c>
      <c r="J57" s="115">
        <v>9</v>
      </c>
      <c r="K57" s="116">
        <v>1.2587412587412588</v>
      </c>
    </row>
    <row r="58" spans="1:11" ht="14.1" customHeight="1" x14ac:dyDescent="0.2">
      <c r="A58" s="306">
        <v>73</v>
      </c>
      <c r="B58" s="307" t="s">
        <v>286</v>
      </c>
      <c r="C58" s="308"/>
      <c r="D58" s="113">
        <v>2.5653063907303424</v>
      </c>
      <c r="E58" s="115">
        <v>1366</v>
      </c>
      <c r="F58" s="114">
        <v>1366</v>
      </c>
      <c r="G58" s="114">
        <v>1357</v>
      </c>
      <c r="H58" s="114">
        <v>1328</v>
      </c>
      <c r="I58" s="140">
        <v>1326</v>
      </c>
      <c r="J58" s="115">
        <v>40</v>
      </c>
      <c r="K58" s="116">
        <v>3.0165912518853695</v>
      </c>
    </row>
    <row r="59" spans="1:11" ht="14.1" customHeight="1" x14ac:dyDescent="0.2">
      <c r="A59" s="306" t="s">
        <v>287</v>
      </c>
      <c r="B59" s="307" t="s">
        <v>288</v>
      </c>
      <c r="C59" s="308"/>
      <c r="D59" s="113">
        <v>2.0582546151101431</v>
      </c>
      <c r="E59" s="115">
        <v>1096</v>
      </c>
      <c r="F59" s="114">
        <v>1098</v>
      </c>
      <c r="G59" s="114">
        <v>1094</v>
      </c>
      <c r="H59" s="114">
        <v>1078</v>
      </c>
      <c r="I59" s="140">
        <v>1080</v>
      </c>
      <c r="J59" s="115">
        <v>16</v>
      </c>
      <c r="K59" s="116">
        <v>1.4814814814814814</v>
      </c>
    </row>
    <row r="60" spans="1:11" ht="14.1" customHeight="1" x14ac:dyDescent="0.2">
      <c r="A60" s="306">
        <v>81</v>
      </c>
      <c r="B60" s="307" t="s">
        <v>289</v>
      </c>
      <c r="C60" s="308"/>
      <c r="D60" s="113">
        <v>5.771000394373603</v>
      </c>
      <c r="E60" s="115">
        <v>3073</v>
      </c>
      <c r="F60" s="114">
        <v>3080</v>
      </c>
      <c r="G60" s="114">
        <v>3015</v>
      </c>
      <c r="H60" s="114">
        <v>2969</v>
      </c>
      <c r="I60" s="140">
        <v>2980</v>
      </c>
      <c r="J60" s="115">
        <v>93</v>
      </c>
      <c r="K60" s="116">
        <v>3.1208053691275168</v>
      </c>
    </row>
    <row r="61" spans="1:11" ht="14.1" customHeight="1" x14ac:dyDescent="0.2">
      <c r="A61" s="306" t="s">
        <v>290</v>
      </c>
      <c r="B61" s="307" t="s">
        <v>291</v>
      </c>
      <c r="C61" s="308"/>
      <c r="D61" s="113">
        <v>1.7859490319067024</v>
      </c>
      <c r="E61" s="115">
        <v>951</v>
      </c>
      <c r="F61" s="114">
        <v>960</v>
      </c>
      <c r="G61" s="114">
        <v>962</v>
      </c>
      <c r="H61" s="114">
        <v>923</v>
      </c>
      <c r="I61" s="140">
        <v>926</v>
      </c>
      <c r="J61" s="115">
        <v>25</v>
      </c>
      <c r="K61" s="116">
        <v>2.6997840172786178</v>
      </c>
    </row>
    <row r="62" spans="1:11" ht="14.1" customHeight="1" x14ac:dyDescent="0.2">
      <c r="A62" s="306" t="s">
        <v>292</v>
      </c>
      <c r="B62" s="307" t="s">
        <v>293</v>
      </c>
      <c r="C62" s="308"/>
      <c r="D62" s="113">
        <v>2.3230483201562468</v>
      </c>
      <c r="E62" s="115">
        <v>1237</v>
      </c>
      <c r="F62" s="114">
        <v>1230</v>
      </c>
      <c r="G62" s="114">
        <v>1185</v>
      </c>
      <c r="H62" s="114">
        <v>1195</v>
      </c>
      <c r="I62" s="140">
        <v>1200</v>
      </c>
      <c r="J62" s="115">
        <v>37</v>
      </c>
      <c r="K62" s="116">
        <v>3.0833333333333335</v>
      </c>
    </row>
    <row r="63" spans="1:11" ht="14.1" customHeight="1" x14ac:dyDescent="0.2">
      <c r="A63" s="306"/>
      <c r="B63" s="307" t="s">
        <v>294</v>
      </c>
      <c r="C63" s="308"/>
      <c r="D63" s="113">
        <v>2.0469867978741383</v>
      </c>
      <c r="E63" s="115">
        <v>1090</v>
      </c>
      <c r="F63" s="114">
        <v>1083</v>
      </c>
      <c r="G63" s="114">
        <v>1047</v>
      </c>
      <c r="H63" s="114">
        <v>1056</v>
      </c>
      <c r="I63" s="140">
        <v>1063</v>
      </c>
      <c r="J63" s="115">
        <v>27</v>
      </c>
      <c r="K63" s="116">
        <v>2.5399811853245531</v>
      </c>
    </row>
    <row r="64" spans="1:11" ht="14.1" customHeight="1" x14ac:dyDescent="0.2">
      <c r="A64" s="306" t="s">
        <v>295</v>
      </c>
      <c r="B64" s="307" t="s">
        <v>296</v>
      </c>
      <c r="C64" s="308"/>
      <c r="D64" s="113">
        <v>0.54273319686754684</v>
      </c>
      <c r="E64" s="115">
        <v>289</v>
      </c>
      <c r="F64" s="114">
        <v>282</v>
      </c>
      <c r="G64" s="114">
        <v>283</v>
      </c>
      <c r="H64" s="114">
        <v>274</v>
      </c>
      <c r="I64" s="140">
        <v>278</v>
      </c>
      <c r="J64" s="115">
        <v>11</v>
      </c>
      <c r="K64" s="116">
        <v>3.9568345323741005</v>
      </c>
    </row>
    <row r="65" spans="1:11" ht="14.1" customHeight="1" x14ac:dyDescent="0.2">
      <c r="A65" s="306" t="s">
        <v>297</v>
      </c>
      <c r="B65" s="307" t="s">
        <v>298</v>
      </c>
      <c r="C65" s="308"/>
      <c r="D65" s="113">
        <v>0.49202801930552686</v>
      </c>
      <c r="E65" s="115">
        <v>262</v>
      </c>
      <c r="F65" s="114">
        <v>266</v>
      </c>
      <c r="G65" s="114">
        <v>249</v>
      </c>
      <c r="H65" s="114">
        <v>260</v>
      </c>
      <c r="I65" s="140">
        <v>263</v>
      </c>
      <c r="J65" s="115">
        <v>-1</v>
      </c>
      <c r="K65" s="116">
        <v>-0.38022813688212925</v>
      </c>
    </row>
    <row r="66" spans="1:11" ht="14.1" customHeight="1" x14ac:dyDescent="0.2">
      <c r="A66" s="306">
        <v>82</v>
      </c>
      <c r="B66" s="307" t="s">
        <v>299</v>
      </c>
      <c r="C66" s="308"/>
      <c r="D66" s="113">
        <v>2.7512253751244153</v>
      </c>
      <c r="E66" s="115">
        <v>1465</v>
      </c>
      <c r="F66" s="114">
        <v>1455</v>
      </c>
      <c r="G66" s="114">
        <v>1463</v>
      </c>
      <c r="H66" s="114">
        <v>1449</v>
      </c>
      <c r="I66" s="140">
        <v>1463</v>
      </c>
      <c r="J66" s="115">
        <v>2</v>
      </c>
      <c r="K66" s="116">
        <v>0.13670539986329461</v>
      </c>
    </row>
    <row r="67" spans="1:11" ht="14.1" customHeight="1" x14ac:dyDescent="0.2">
      <c r="A67" s="306" t="s">
        <v>300</v>
      </c>
      <c r="B67" s="307" t="s">
        <v>301</v>
      </c>
      <c r="C67" s="308"/>
      <c r="D67" s="113">
        <v>2.0601325846494771</v>
      </c>
      <c r="E67" s="115">
        <v>1097</v>
      </c>
      <c r="F67" s="114">
        <v>1087</v>
      </c>
      <c r="G67" s="114">
        <v>1092</v>
      </c>
      <c r="H67" s="114">
        <v>1077</v>
      </c>
      <c r="I67" s="140">
        <v>1079</v>
      </c>
      <c r="J67" s="115">
        <v>18</v>
      </c>
      <c r="K67" s="116">
        <v>1.6682113067655235</v>
      </c>
    </row>
    <row r="68" spans="1:11" ht="14.1" customHeight="1" x14ac:dyDescent="0.2">
      <c r="A68" s="306" t="s">
        <v>302</v>
      </c>
      <c r="B68" s="307" t="s">
        <v>303</v>
      </c>
      <c r="C68" s="308"/>
      <c r="D68" s="113">
        <v>0.39437360326015514</v>
      </c>
      <c r="E68" s="115">
        <v>210</v>
      </c>
      <c r="F68" s="114">
        <v>209</v>
      </c>
      <c r="G68" s="114">
        <v>215</v>
      </c>
      <c r="H68" s="114">
        <v>212</v>
      </c>
      <c r="I68" s="140">
        <v>221</v>
      </c>
      <c r="J68" s="115">
        <v>-11</v>
      </c>
      <c r="K68" s="116">
        <v>-4.9773755656108598</v>
      </c>
    </row>
    <row r="69" spans="1:11" ht="14.1" customHeight="1" x14ac:dyDescent="0.2">
      <c r="A69" s="306">
        <v>83</v>
      </c>
      <c r="B69" s="307" t="s">
        <v>304</v>
      </c>
      <c r="C69" s="308"/>
      <c r="D69" s="113">
        <v>4.3362316663223721</v>
      </c>
      <c r="E69" s="115">
        <v>2309</v>
      </c>
      <c r="F69" s="114">
        <v>2306</v>
      </c>
      <c r="G69" s="114">
        <v>2259</v>
      </c>
      <c r="H69" s="114">
        <v>2244</v>
      </c>
      <c r="I69" s="140">
        <v>2239</v>
      </c>
      <c r="J69" s="115">
        <v>70</v>
      </c>
      <c r="K69" s="116">
        <v>3.1263957123715946</v>
      </c>
    </row>
    <row r="70" spans="1:11" ht="14.1" customHeight="1" x14ac:dyDescent="0.2">
      <c r="A70" s="306" t="s">
        <v>305</v>
      </c>
      <c r="B70" s="307" t="s">
        <v>306</v>
      </c>
      <c r="C70" s="308"/>
      <c r="D70" s="113">
        <v>3.7690848654434825</v>
      </c>
      <c r="E70" s="115">
        <v>2007</v>
      </c>
      <c r="F70" s="114">
        <v>1998</v>
      </c>
      <c r="G70" s="114">
        <v>1958</v>
      </c>
      <c r="H70" s="114">
        <v>1934</v>
      </c>
      <c r="I70" s="140">
        <v>1919</v>
      </c>
      <c r="J70" s="115">
        <v>88</v>
      </c>
      <c r="K70" s="116">
        <v>4.5857217300677435</v>
      </c>
    </row>
    <row r="71" spans="1:11" ht="14.1" customHeight="1" x14ac:dyDescent="0.2">
      <c r="A71" s="306"/>
      <c r="B71" s="307" t="s">
        <v>307</v>
      </c>
      <c r="C71" s="308"/>
      <c r="D71" s="113">
        <v>2.1352513662228398</v>
      </c>
      <c r="E71" s="115">
        <v>1137</v>
      </c>
      <c r="F71" s="114">
        <v>1140</v>
      </c>
      <c r="G71" s="114">
        <v>1125</v>
      </c>
      <c r="H71" s="114">
        <v>1085</v>
      </c>
      <c r="I71" s="140">
        <v>1087</v>
      </c>
      <c r="J71" s="115">
        <v>50</v>
      </c>
      <c r="K71" s="116">
        <v>4.5998160073597054</v>
      </c>
    </row>
    <row r="72" spans="1:11" ht="14.1" customHeight="1" x14ac:dyDescent="0.2">
      <c r="A72" s="306">
        <v>84</v>
      </c>
      <c r="B72" s="307" t="s">
        <v>308</v>
      </c>
      <c r="C72" s="308"/>
      <c r="D72" s="113">
        <v>1.0610527897237507</v>
      </c>
      <c r="E72" s="115">
        <v>565</v>
      </c>
      <c r="F72" s="114">
        <v>551</v>
      </c>
      <c r="G72" s="114">
        <v>553</v>
      </c>
      <c r="H72" s="114">
        <v>578</v>
      </c>
      <c r="I72" s="140">
        <v>580</v>
      </c>
      <c r="J72" s="115">
        <v>-15</v>
      </c>
      <c r="K72" s="116">
        <v>-2.5862068965517242</v>
      </c>
    </row>
    <row r="73" spans="1:11" ht="14.1" customHeight="1" x14ac:dyDescent="0.2">
      <c r="A73" s="306" t="s">
        <v>309</v>
      </c>
      <c r="B73" s="307" t="s">
        <v>310</v>
      </c>
      <c r="C73" s="308"/>
      <c r="D73" s="113">
        <v>0.33615654754079888</v>
      </c>
      <c r="E73" s="115">
        <v>179</v>
      </c>
      <c r="F73" s="114">
        <v>167</v>
      </c>
      <c r="G73" s="114">
        <v>168</v>
      </c>
      <c r="H73" s="114">
        <v>184</v>
      </c>
      <c r="I73" s="140">
        <v>180</v>
      </c>
      <c r="J73" s="115">
        <v>-1</v>
      </c>
      <c r="K73" s="116">
        <v>-0.55555555555555558</v>
      </c>
    </row>
    <row r="74" spans="1:11" ht="14.1" customHeight="1" x14ac:dyDescent="0.2">
      <c r="A74" s="306" t="s">
        <v>311</v>
      </c>
      <c r="B74" s="307" t="s">
        <v>312</v>
      </c>
      <c r="C74" s="308"/>
      <c r="D74" s="113">
        <v>0.26291573550677005</v>
      </c>
      <c r="E74" s="115">
        <v>140</v>
      </c>
      <c r="F74" s="114">
        <v>141</v>
      </c>
      <c r="G74" s="114">
        <v>143</v>
      </c>
      <c r="H74" s="114">
        <v>150</v>
      </c>
      <c r="I74" s="140">
        <v>150</v>
      </c>
      <c r="J74" s="115">
        <v>-10</v>
      </c>
      <c r="K74" s="116">
        <v>-6.666666666666667</v>
      </c>
    </row>
    <row r="75" spans="1:11" ht="14.1" customHeight="1" x14ac:dyDescent="0.2">
      <c r="A75" s="306" t="s">
        <v>313</v>
      </c>
      <c r="B75" s="307" t="s">
        <v>314</v>
      </c>
      <c r="C75" s="308"/>
      <c r="D75" s="113">
        <v>4.3193299404683659E-2</v>
      </c>
      <c r="E75" s="115">
        <v>23</v>
      </c>
      <c r="F75" s="114">
        <v>19</v>
      </c>
      <c r="G75" s="114">
        <v>18</v>
      </c>
      <c r="H75" s="114">
        <v>17</v>
      </c>
      <c r="I75" s="140">
        <v>18</v>
      </c>
      <c r="J75" s="115">
        <v>5</v>
      </c>
      <c r="K75" s="116">
        <v>27.777777777777779</v>
      </c>
    </row>
    <row r="76" spans="1:11" ht="14.1" customHeight="1" x14ac:dyDescent="0.2">
      <c r="A76" s="306">
        <v>91</v>
      </c>
      <c r="B76" s="307" t="s">
        <v>315</v>
      </c>
      <c r="C76" s="308"/>
      <c r="D76" s="113">
        <v>0.10328832466337395</v>
      </c>
      <c r="E76" s="115">
        <v>55</v>
      </c>
      <c r="F76" s="114">
        <v>58</v>
      </c>
      <c r="G76" s="114">
        <v>57</v>
      </c>
      <c r="H76" s="114">
        <v>56</v>
      </c>
      <c r="I76" s="140">
        <v>45</v>
      </c>
      <c r="J76" s="115">
        <v>10</v>
      </c>
      <c r="K76" s="116">
        <v>22.222222222222221</v>
      </c>
    </row>
    <row r="77" spans="1:11" ht="14.1" customHeight="1" x14ac:dyDescent="0.2">
      <c r="A77" s="306">
        <v>92</v>
      </c>
      <c r="B77" s="307" t="s">
        <v>316</v>
      </c>
      <c r="C77" s="308"/>
      <c r="D77" s="113">
        <v>1.2920430430618415</v>
      </c>
      <c r="E77" s="115">
        <v>688</v>
      </c>
      <c r="F77" s="114">
        <v>674</v>
      </c>
      <c r="G77" s="114">
        <v>655</v>
      </c>
      <c r="H77" s="114">
        <v>647</v>
      </c>
      <c r="I77" s="140">
        <v>648</v>
      </c>
      <c r="J77" s="115">
        <v>40</v>
      </c>
      <c r="K77" s="116">
        <v>6.1728395061728394</v>
      </c>
    </row>
    <row r="78" spans="1:11" ht="14.1" customHeight="1" x14ac:dyDescent="0.2">
      <c r="A78" s="306">
        <v>93</v>
      </c>
      <c r="B78" s="307" t="s">
        <v>317</v>
      </c>
      <c r="C78" s="308"/>
      <c r="D78" s="113">
        <v>0.12770192867471689</v>
      </c>
      <c r="E78" s="115">
        <v>68</v>
      </c>
      <c r="F78" s="114">
        <v>72</v>
      </c>
      <c r="G78" s="114">
        <v>69</v>
      </c>
      <c r="H78" s="114">
        <v>71</v>
      </c>
      <c r="I78" s="140">
        <v>70</v>
      </c>
      <c r="J78" s="115">
        <v>-2</v>
      </c>
      <c r="K78" s="116">
        <v>-2.8571428571428572</v>
      </c>
    </row>
    <row r="79" spans="1:11" ht="14.1" customHeight="1" x14ac:dyDescent="0.2">
      <c r="A79" s="306">
        <v>94</v>
      </c>
      <c r="B79" s="307" t="s">
        <v>318</v>
      </c>
      <c r="C79" s="308"/>
      <c r="D79" s="113">
        <v>0.53709928824954456</v>
      </c>
      <c r="E79" s="115">
        <v>286</v>
      </c>
      <c r="F79" s="114">
        <v>284</v>
      </c>
      <c r="G79" s="114">
        <v>282</v>
      </c>
      <c r="H79" s="114">
        <v>294</v>
      </c>
      <c r="I79" s="140">
        <v>291</v>
      </c>
      <c r="J79" s="115">
        <v>-5</v>
      </c>
      <c r="K79" s="116">
        <v>-1.7182130584192439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0.51268568423820171</v>
      </c>
      <c r="E81" s="143">
        <v>273</v>
      </c>
      <c r="F81" s="144">
        <v>272</v>
      </c>
      <c r="G81" s="144">
        <v>271</v>
      </c>
      <c r="H81" s="144">
        <v>270</v>
      </c>
      <c r="I81" s="145">
        <v>276</v>
      </c>
      <c r="J81" s="143">
        <v>-3</v>
      </c>
      <c r="K81" s="146">
        <v>-1.0869565217391304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12754</v>
      </c>
      <c r="E12" s="114">
        <v>13181</v>
      </c>
      <c r="F12" s="114">
        <v>12960</v>
      </c>
      <c r="G12" s="114">
        <v>12951</v>
      </c>
      <c r="H12" s="140">
        <v>12801</v>
      </c>
      <c r="I12" s="115">
        <v>-47</v>
      </c>
      <c r="J12" s="116">
        <v>-0.36715881571752207</v>
      </c>
      <c r="K12"/>
      <c r="L12"/>
      <c r="M12"/>
      <c r="N12"/>
      <c r="O12"/>
      <c r="P12"/>
    </row>
    <row r="13" spans="1:16" s="110" customFormat="1" ht="14.45" customHeight="1" x14ac:dyDescent="0.2">
      <c r="A13" s="120" t="s">
        <v>105</v>
      </c>
      <c r="B13" s="119" t="s">
        <v>106</v>
      </c>
      <c r="C13" s="113">
        <v>39.109299043437353</v>
      </c>
      <c r="D13" s="115">
        <v>4988</v>
      </c>
      <c r="E13" s="114">
        <v>5135</v>
      </c>
      <c r="F13" s="114">
        <v>5035</v>
      </c>
      <c r="G13" s="114">
        <v>5008</v>
      </c>
      <c r="H13" s="140">
        <v>4878</v>
      </c>
      <c r="I13" s="115">
        <v>110</v>
      </c>
      <c r="J13" s="116">
        <v>2.2550225502255024</v>
      </c>
      <c r="K13"/>
      <c r="L13"/>
      <c r="M13"/>
      <c r="N13"/>
      <c r="O13"/>
      <c r="P13"/>
    </row>
    <row r="14" spans="1:16" s="110" customFormat="1" ht="14.45" customHeight="1" x14ac:dyDescent="0.2">
      <c r="A14" s="120"/>
      <c r="B14" s="119" t="s">
        <v>107</v>
      </c>
      <c r="C14" s="113">
        <v>60.890700956562647</v>
      </c>
      <c r="D14" s="115">
        <v>7766</v>
      </c>
      <c r="E14" s="114">
        <v>8046</v>
      </c>
      <c r="F14" s="114">
        <v>7925</v>
      </c>
      <c r="G14" s="114">
        <v>7943</v>
      </c>
      <c r="H14" s="140">
        <v>7923</v>
      </c>
      <c r="I14" s="115">
        <v>-157</v>
      </c>
      <c r="J14" s="116">
        <v>-1.9815726366275401</v>
      </c>
      <c r="K14"/>
      <c r="L14"/>
      <c r="M14"/>
      <c r="N14"/>
      <c r="O14"/>
      <c r="P14"/>
    </row>
    <row r="15" spans="1:16" s="110" customFormat="1" ht="14.45" customHeight="1" x14ac:dyDescent="0.2">
      <c r="A15" s="118" t="s">
        <v>105</v>
      </c>
      <c r="B15" s="121" t="s">
        <v>108</v>
      </c>
      <c r="C15" s="113">
        <v>16.300768386388583</v>
      </c>
      <c r="D15" s="115">
        <v>2079</v>
      </c>
      <c r="E15" s="114">
        <v>2161</v>
      </c>
      <c r="F15" s="114">
        <v>2119</v>
      </c>
      <c r="G15" s="114">
        <v>2112</v>
      </c>
      <c r="H15" s="140">
        <v>2002</v>
      </c>
      <c r="I15" s="115">
        <v>77</v>
      </c>
      <c r="J15" s="116">
        <v>3.8461538461538463</v>
      </c>
      <c r="K15"/>
      <c r="L15"/>
      <c r="M15"/>
      <c r="N15"/>
      <c r="O15"/>
      <c r="P15"/>
    </row>
    <row r="16" spans="1:16" s="110" customFormat="1" ht="14.45" customHeight="1" x14ac:dyDescent="0.2">
      <c r="A16" s="118"/>
      <c r="B16" s="121" t="s">
        <v>109</v>
      </c>
      <c r="C16" s="113">
        <v>51.12121687313784</v>
      </c>
      <c r="D16" s="115">
        <v>6520</v>
      </c>
      <c r="E16" s="114">
        <v>6833</v>
      </c>
      <c r="F16" s="114">
        <v>6721</v>
      </c>
      <c r="G16" s="114">
        <v>6727</v>
      </c>
      <c r="H16" s="140">
        <v>6750</v>
      </c>
      <c r="I16" s="115">
        <v>-230</v>
      </c>
      <c r="J16" s="116">
        <v>-3.4074074074074074</v>
      </c>
      <c r="K16"/>
      <c r="L16"/>
      <c r="M16"/>
      <c r="N16"/>
      <c r="O16"/>
      <c r="P16"/>
    </row>
    <row r="17" spans="1:16" s="110" customFormat="1" ht="14.45" customHeight="1" x14ac:dyDescent="0.2">
      <c r="A17" s="118"/>
      <c r="B17" s="121" t="s">
        <v>110</v>
      </c>
      <c r="C17" s="113">
        <v>18.566724164967852</v>
      </c>
      <c r="D17" s="115">
        <v>2368</v>
      </c>
      <c r="E17" s="114">
        <v>2389</v>
      </c>
      <c r="F17" s="114">
        <v>2352</v>
      </c>
      <c r="G17" s="114">
        <v>2332</v>
      </c>
      <c r="H17" s="140">
        <v>2317</v>
      </c>
      <c r="I17" s="115">
        <v>51</v>
      </c>
      <c r="J17" s="116">
        <v>2.2011221406991801</v>
      </c>
      <c r="K17"/>
      <c r="L17"/>
      <c r="M17"/>
      <c r="N17"/>
      <c r="O17"/>
      <c r="P17"/>
    </row>
    <row r="18" spans="1:16" s="110" customFormat="1" ht="14.45" customHeight="1" x14ac:dyDescent="0.2">
      <c r="A18" s="120"/>
      <c r="B18" s="121" t="s">
        <v>111</v>
      </c>
      <c r="C18" s="113">
        <v>14.011290575505724</v>
      </c>
      <c r="D18" s="115">
        <v>1787</v>
      </c>
      <c r="E18" s="114">
        <v>1798</v>
      </c>
      <c r="F18" s="114">
        <v>1768</v>
      </c>
      <c r="G18" s="114">
        <v>1780</v>
      </c>
      <c r="H18" s="140">
        <v>1732</v>
      </c>
      <c r="I18" s="115">
        <v>55</v>
      </c>
      <c r="J18" s="116">
        <v>3.1755196304849886</v>
      </c>
      <c r="K18"/>
      <c r="L18"/>
      <c r="M18"/>
      <c r="N18"/>
      <c r="O18"/>
      <c r="P18"/>
    </row>
    <row r="19" spans="1:16" s="110" customFormat="1" ht="14.45" customHeight="1" x14ac:dyDescent="0.2">
      <c r="A19" s="120"/>
      <c r="B19" s="121" t="s">
        <v>112</v>
      </c>
      <c r="C19" s="113">
        <v>1.2388270346557944</v>
      </c>
      <c r="D19" s="115">
        <v>158</v>
      </c>
      <c r="E19" s="114">
        <v>170</v>
      </c>
      <c r="F19" s="114">
        <v>164</v>
      </c>
      <c r="G19" s="114">
        <v>160</v>
      </c>
      <c r="H19" s="140">
        <v>157</v>
      </c>
      <c r="I19" s="115">
        <v>1</v>
      </c>
      <c r="J19" s="116">
        <v>0.63694267515923564</v>
      </c>
      <c r="K19"/>
      <c r="L19"/>
      <c r="M19"/>
      <c r="N19"/>
      <c r="O19"/>
      <c r="P19"/>
    </row>
    <row r="20" spans="1:16" s="110" customFormat="1" ht="14.45" customHeight="1" x14ac:dyDescent="0.2">
      <c r="A20" s="120" t="s">
        <v>113</v>
      </c>
      <c r="B20" s="119" t="s">
        <v>116</v>
      </c>
      <c r="C20" s="113">
        <v>82.099733416967226</v>
      </c>
      <c r="D20" s="115">
        <v>10471</v>
      </c>
      <c r="E20" s="114">
        <v>10844</v>
      </c>
      <c r="F20" s="114">
        <v>10699</v>
      </c>
      <c r="G20" s="114">
        <v>10722</v>
      </c>
      <c r="H20" s="140">
        <v>10612</v>
      </c>
      <c r="I20" s="115">
        <v>-141</v>
      </c>
      <c r="J20" s="116">
        <v>-1.3286845081040333</v>
      </c>
      <c r="K20"/>
      <c r="L20"/>
      <c r="M20"/>
      <c r="N20"/>
      <c r="O20"/>
      <c r="P20"/>
    </row>
    <row r="21" spans="1:16" s="110" customFormat="1" ht="14.45" customHeight="1" x14ac:dyDescent="0.2">
      <c r="A21" s="123"/>
      <c r="B21" s="124" t="s">
        <v>117</v>
      </c>
      <c r="C21" s="125">
        <v>17.814019131252941</v>
      </c>
      <c r="D21" s="143">
        <v>2272</v>
      </c>
      <c r="E21" s="144">
        <v>2323</v>
      </c>
      <c r="F21" s="144">
        <v>2249</v>
      </c>
      <c r="G21" s="144">
        <v>2217</v>
      </c>
      <c r="H21" s="145">
        <v>2175</v>
      </c>
      <c r="I21" s="143">
        <v>97</v>
      </c>
      <c r="J21" s="146">
        <v>4.4597701149425291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12860</v>
      </c>
      <c r="E56" s="114">
        <v>13401</v>
      </c>
      <c r="F56" s="114">
        <v>13327</v>
      </c>
      <c r="G56" s="114">
        <v>13400</v>
      </c>
      <c r="H56" s="140">
        <v>13212</v>
      </c>
      <c r="I56" s="115">
        <v>-352</v>
      </c>
      <c r="J56" s="116">
        <v>-2.6642446260974872</v>
      </c>
      <c r="K56"/>
      <c r="L56"/>
      <c r="M56"/>
      <c r="N56"/>
      <c r="O56"/>
      <c r="P56"/>
    </row>
    <row r="57" spans="1:16" s="110" customFormat="1" ht="14.45" customHeight="1" x14ac:dyDescent="0.2">
      <c r="A57" s="120" t="s">
        <v>105</v>
      </c>
      <c r="B57" s="119" t="s">
        <v>106</v>
      </c>
      <c r="C57" s="113">
        <v>40.839813374805601</v>
      </c>
      <c r="D57" s="115">
        <v>5252</v>
      </c>
      <c r="E57" s="114">
        <v>5458</v>
      </c>
      <c r="F57" s="114">
        <v>5430</v>
      </c>
      <c r="G57" s="114">
        <v>5444</v>
      </c>
      <c r="H57" s="140">
        <v>5338</v>
      </c>
      <c r="I57" s="115">
        <v>-86</v>
      </c>
      <c r="J57" s="116">
        <v>-1.6110902959910078</v>
      </c>
    </row>
    <row r="58" spans="1:16" s="110" customFormat="1" ht="14.45" customHeight="1" x14ac:dyDescent="0.2">
      <c r="A58" s="120"/>
      <c r="B58" s="119" t="s">
        <v>107</v>
      </c>
      <c r="C58" s="113">
        <v>59.160186625194399</v>
      </c>
      <c r="D58" s="115">
        <v>7608</v>
      </c>
      <c r="E58" s="114">
        <v>7943</v>
      </c>
      <c r="F58" s="114">
        <v>7897</v>
      </c>
      <c r="G58" s="114">
        <v>7956</v>
      </c>
      <c r="H58" s="140">
        <v>7874</v>
      </c>
      <c r="I58" s="115">
        <v>-266</v>
      </c>
      <c r="J58" s="116">
        <v>-3.3782067564135128</v>
      </c>
    </row>
    <row r="59" spans="1:16" s="110" customFormat="1" ht="14.45" customHeight="1" x14ac:dyDescent="0.2">
      <c r="A59" s="118" t="s">
        <v>105</v>
      </c>
      <c r="B59" s="121" t="s">
        <v>108</v>
      </c>
      <c r="C59" s="113">
        <v>16.236391912908243</v>
      </c>
      <c r="D59" s="115">
        <v>2088</v>
      </c>
      <c r="E59" s="114">
        <v>2228</v>
      </c>
      <c r="F59" s="114">
        <v>2196</v>
      </c>
      <c r="G59" s="114">
        <v>2262</v>
      </c>
      <c r="H59" s="140">
        <v>2163</v>
      </c>
      <c r="I59" s="115">
        <v>-75</v>
      </c>
      <c r="J59" s="116">
        <v>-3.467406380027739</v>
      </c>
    </row>
    <row r="60" spans="1:16" s="110" customFormat="1" ht="14.45" customHeight="1" x14ac:dyDescent="0.2">
      <c r="A60" s="118"/>
      <c r="B60" s="121" t="s">
        <v>109</v>
      </c>
      <c r="C60" s="113">
        <v>51.150855365474342</v>
      </c>
      <c r="D60" s="115">
        <v>6578</v>
      </c>
      <c r="E60" s="114">
        <v>6931</v>
      </c>
      <c r="F60" s="114">
        <v>6916</v>
      </c>
      <c r="G60" s="114">
        <v>6930</v>
      </c>
      <c r="H60" s="140">
        <v>6910</v>
      </c>
      <c r="I60" s="115">
        <v>-332</v>
      </c>
      <c r="J60" s="116">
        <v>-4.8046309696092617</v>
      </c>
    </row>
    <row r="61" spans="1:16" s="110" customFormat="1" ht="14.45" customHeight="1" x14ac:dyDescent="0.2">
      <c r="A61" s="118"/>
      <c r="B61" s="121" t="s">
        <v>110</v>
      </c>
      <c r="C61" s="113">
        <v>17.993779160186627</v>
      </c>
      <c r="D61" s="115">
        <v>2314</v>
      </c>
      <c r="E61" s="114">
        <v>2337</v>
      </c>
      <c r="F61" s="114">
        <v>2327</v>
      </c>
      <c r="G61" s="114">
        <v>2315</v>
      </c>
      <c r="H61" s="140">
        <v>2296</v>
      </c>
      <c r="I61" s="115">
        <v>18</v>
      </c>
      <c r="J61" s="116">
        <v>0.78397212543554007</v>
      </c>
    </row>
    <row r="62" spans="1:16" s="110" customFormat="1" ht="14.45" customHeight="1" x14ac:dyDescent="0.2">
      <c r="A62" s="120"/>
      <c r="B62" s="121" t="s">
        <v>111</v>
      </c>
      <c r="C62" s="113">
        <v>14.618973561430794</v>
      </c>
      <c r="D62" s="115">
        <v>1880</v>
      </c>
      <c r="E62" s="114">
        <v>1905</v>
      </c>
      <c r="F62" s="114">
        <v>1888</v>
      </c>
      <c r="G62" s="114">
        <v>1893</v>
      </c>
      <c r="H62" s="140">
        <v>1843</v>
      </c>
      <c r="I62" s="115">
        <v>37</v>
      </c>
      <c r="J62" s="116">
        <v>2.0075963103635379</v>
      </c>
    </row>
    <row r="63" spans="1:16" s="110" customFormat="1" ht="14.45" customHeight="1" x14ac:dyDescent="0.2">
      <c r="A63" s="120"/>
      <c r="B63" s="121" t="s">
        <v>112</v>
      </c>
      <c r="C63" s="113">
        <v>1.2752721617418352</v>
      </c>
      <c r="D63" s="115">
        <v>164</v>
      </c>
      <c r="E63" s="114">
        <v>179</v>
      </c>
      <c r="F63" s="114">
        <v>185</v>
      </c>
      <c r="G63" s="114">
        <v>175</v>
      </c>
      <c r="H63" s="140">
        <v>172</v>
      </c>
      <c r="I63" s="115">
        <v>-8</v>
      </c>
      <c r="J63" s="116">
        <v>-4.6511627906976747</v>
      </c>
    </row>
    <row r="64" spans="1:16" s="110" customFormat="1" ht="14.45" customHeight="1" x14ac:dyDescent="0.2">
      <c r="A64" s="120" t="s">
        <v>113</v>
      </c>
      <c r="B64" s="119" t="s">
        <v>116</v>
      </c>
      <c r="C64" s="113">
        <v>83.14930015552099</v>
      </c>
      <c r="D64" s="115">
        <v>10693</v>
      </c>
      <c r="E64" s="114">
        <v>11188</v>
      </c>
      <c r="F64" s="114">
        <v>11162</v>
      </c>
      <c r="G64" s="114">
        <v>11261</v>
      </c>
      <c r="H64" s="140">
        <v>11098</v>
      </c>
      <c r="I64" s="115">
        <v>-405</v>
      </c>
      <c r="J64" s="116">
        <v>-3.6493061812939267</v>
      </c>
    </row>
    <row r="65" spans="1:10" s="110" customFormat="1" ht="14.45" customHeight="1" x14ac:dyDescent="0.2">
      <c r="A65" s="123"/>
      <c r="B65" s="124" t="s">
        <v>117</v>
      </c>
      <c r="C65" s="125">
        <v>16.78071539657854</v>
      </c>
      <c r="D65" s="143">
        <v>2158</v>
      </c>
      <c r="E65" s="144">
        <v>2203</v>
      </c>
      <c r="F65" s="144">
        <v>2155</v>
      </c>
      <c r="G65" s="144">
        <v>2128</v>
      </c>
      <c r="H65" s="145">
        <v>2102</v>
      </c>
      <c r="I65" s="143">
        <v>56</v>
      </c>
      <c r="J65" s="146">
        <v>2.6641294005708849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12754</v>
      </c>
      <c r="G11" s="114">
        <v>13181</v>
      </c>
      <c r="H11" s="114">
        <v>12960</v>
      </c>
      <c r="I11" s="114">
        <v>12951</v>
      </c>
      <c r="J11" s="140">
        <v>12801</v>
      </c>
      <c r="K11" s="114">
        <v>-47</v>
      </c>
      <c r="L11" s="116">
        <v>-0.36715881571752207</v>
      </c>
    </row>
    <row r="12" spans="1:17" s="110" customFormat="1" ht="24" customHeight="1" x14ac:dyDescent="0.2">
      <c r="A12" s="604" t="s">
        <v>185</v>
      </c>
      <c r="B12" s="605"/>
      <c r="C12" s="605"/>
      <c r="D12" s="606"/>
      <c r="E12" s="113">
        <v>39.109299043437353</v>
      </c>
      <c r="F12" s="115">
        <v>4988</v>
      </c>
      <c r="G12" s="114">
        <v>5135</v>
      </c>
      <c r="H12" s="114">
        <v>5035</v>
      </c>
      <c r="I12" s="114">
        <v>5008</v>
      </c>
      <c r="J12" s="140">
        <v>4878</v>
      </c>
      <c r="K12" s="114">
        <v>110</v>
      </c>
      <c r="L12" s="116">
        <v>2.2550225502255024</v>
      </c>
    </row>
    <row r="13" spans="1:17" s="110" customFormat="1" ht="15" customHeight="1" x14ac:dyDescent="0.2">
      <c r="A13" s="120"/>
      <c r="B13" s="612" t="s">
        <v>107</v>
      </c>
      <c r="C13" s="612"/>
      <c r="E13" s="113">
        <v>60.890700956562647</v>
      </c>
      <c r="F13" s="115">
        <v>7766</v>
      </c>
      <c r="G13" s="114">
        <v>8046</v>
      </c>
      <c r="H13" s="114">
        <v>7925</v>
      </c>
      <c r="I13" s="114">
        <v>7943</v>
      </c>
      <c r="J13" s="140">
        <v>7923</v>
      </c>
      <c r="K13" s="114">
        <v>-157</v>
      </c>
      <c r="L13" s="116">
        <v>-1.9815726366275401</v>
      </c>
    </row>
    <row r="14" spans="1:17" s="110" customFormat="1" ht="22.5" customHeight="1" x14ac:dyDescent="0.2">
      <c r="A14" s="604" t="s">
        <v>186</v>
      </c>
      <c r="B14" s="605"/>
      <c r="C14" s="605"/>
      <c r="D14" s="606"/>
      <c r="E14" s="113">
        <v>16.300768386388583</v>
      </c>
      <c r="F14" s="115">
        <v>2079</v>
      </c>
      <c r="G14" s="114">
        <v>2161</v>
      </c>
      <c r="H14" s="114">
        <v>2119</v>
      </c>
      <c r="I14" s="114">
        <v>2112</v>
      </c>
      <c r="J14" s="140">
        <v>2002</v>
      </c>
      <c r="K14" s="114">
        <v>77</v>
      </c>
      <c r="L14" s="116">
        <v>3.8461538461538463</v>
      </c>
    </row>
    <row r="15" spans="1:17" s="110" customFormat="1" ht="15" customHeight="1" x14ac:dyDescent="0.2">
      <c r="A15" s="120"/>
      <c r="B15" s="119"/>
      <c r="C15" s="258" t="s">
        <v>106</v>
      </c>
      <c r="E15" s="113">
        <v>48.292448292448292</v>
      </c>
      <c r="F15" s="115">
        <v>1004</v>
      </c>
      <c r="G15" s="114">
        <v>996</v>
      </c>
      <c r="H15" s="114">
        <v>996</v>
      </c>
      <c r="I15" s="114">
        <v>978</v>
      </c>
      <c r="J15" s="140">
        <v>905</v>
      </c>
      <c r="K15" s="114">
        <v>99</v>
      </c>
      <c r="L15" s="116">
        <v>10.939226519337016</v>
      </c>
    </row>
    <row r="16" spans="1:17" s="110" customFormat="1" ht="15" customHeight="1" x14ac:dyDescent="0.2">
      <c r="A16" s="120"/>
      <c r="B16" s="119"/>
      <c r="C16" s="258" t="s">
        <v>107</v>
      </c>
      <c r="E16" s="113">
        <v>51.707551707551708</v>
      </c>
      <c r="F16" s="115">
        <v>1075</v>
      </c>
      <c r="G16" s="114">
        <v>1165</v>
      </c>
      <c r="H16" s="114">
        <v>1123</v>
      </c>
      <c r="I16" s="114">
        <v>1134</v>
      </c>
      <c r="J16" s="140">
        <v>1097</v>
      </c>
      <c r="K16" s="114">
        <v>-22</v>
      </c>
      <c r="L16" s="116">
        <v>-2.0054694621695535</v>
      </c>
    </row>
    <row r="17" spans="1:12" s="110" customFormat="1" ht="15" customHeight="1" x14ac:dyDescent="0.2">
      <c r="A17" s="120"/>
      <c r="B17" s="121" t="s">
        <v>109</v>
      </c>
      <c r="C17" s="258"/>
      <c r="E17" s="113">
        <v>51.12121687313784</v>
      </c>
      <c r="F17" s="115">
        <v>6520</v>
      </c>
      <c r="G17" s="114">
        <v>6833</v>
      </c>
      <c r="H17" s="114">
        <v>6721</v>
      </c>
      <c r="I17" s="114">
        <v>6727</v>
      </c>
      <c r="J17" s="140">
        <v>6750</v>
      </c>
      <c r="K17" s="114">
        <v>-230</v>
      </c>
      <c r="L17" s="116">
        <v>-3.4074074074074074</v>
      </c>
    </row>
    <row r="18" spans="1:12" s="110" customFormat="1" ht="15" customHeight="1" x14ac:dyDescent="0.2">
      <c r="A18" s="120"/>
      <c r="B18" s="119"/>
      <c r="C18" s="258" t="s">
        <v>106</v>
      </c>
      <c r="E18" s="113">
        <v>35.199386503067487</v>
      </c>
      <c r="F18" s="115">
        <v>2295</v>
      </c>
      <c r="G18" s="114">
        <v>2402</v>
      </c>
      <c r="H18" s="114">
        <v>2344</v>
      </c>
      <c r="I18" s="114">
        <v>2332</v>
      </c>
      <c r="J18" s="140">
        <v>2308</v>
      </c>
      <c r="K18" s="114">
        <v>-13</v>
      </c>
      <c r="L18" s="116">
        <v>-0.56325823223570193</v>
      </c>
    </row>
    <row r="19" spans="1:12" s="110" customFormat="1" ht="15" customHeight="1" x14ac:dyDescent="0.2">
      <c r="A19" s="120"/>
      <c r="B19" s="119"/>
      <c r="C19" s="258" t="s">
        <v>107</v>
      </c>
      <c r="E19" s="113">
        <v>64.800613496932513</v>
      </c>
      <c r="F19" s="115">
        <v>4225</v>
      </c>
      <c r="G19" s="114">
        <v>4431</v>
      </c>
      <c r="H19" s="114">
        <v>4377</v>
      </c>
      <c r="I19" s="114">
        <v>4395</v>
      </c>
      <c r="J19" s="140">
        <v>4442</v>
      </c>
      <c r="K19" s="114">
        <v>-217</v>
      </c>
      <c r="L19" s="116">
        <v>-4.8851868527690225</v>
      </c>
    </row>
    <row r="20" spans="1:12" s="110" customFormat="1" ht="15" customHeight="1" x14ac:dyDescent="0.2">
      <c r="A20" s="120"/>
      <c r="B20" s="121" t="s">
        <v>110</v>
      </c>
      <c r="C20" s="258"/>
      <c r="E20" s="113">
        <v>18.566724164967852</v>
      </c>
      <c r="F20" s="115">
        <v>2368</v>
      </c>
      <c r="G20" s="114">
        <v>2389</v>
      </c>
      <c r="H20" s="114">
        <v>2352</v>
      </c>
      <c r="I20" s="114">
        <v>2332</v>
      </c>
      <c r="J20" s="140">
        <v>2317</v>
      </c>
      <c r="K20" s="114">
        <v>51</v>
      </c>
      <c r="L20" s="116">
        <v>2.2011221406991801</v>
      </c>
    </row>
    <row r="21" spans="1:12" s="110" customFormat="1" ht="15" customHeight="1" x14ac:dyDescent="0.2">
      <c r="A21" s="120"/>
      <c r="B21" s="119"/>
      <c r="C21" s="258" t="s">
        <v>106</v>
      </c>
      <c r="E21" s="113">
        <v>31.672297297297298</v>
      </c>
      <c r="F21" s="115">
        <v>750</v>
      </c>
      <c r="G21" s="114">
        <v>789</v>
      </c>
      <c r="H21" s="114">
        <v>767</v>
      </c>
      <c r="I21" s="114">
        <v>759</v>
      </c>
      <c r="J21" s="140">
        <v>762</v>
      </c>
      <c r="K21" s="114">
        <v>-12</v>
      </c>
      <c r="L21" s="116">
        <v>-1.5748031496062993</v>
      </c>
    </row>
    <row r="22" spans="1:12" s="110" customFormat="1" ht="15" customHeight="1" x14ac:dyDescent="0.2">
      <c r="A22" s="120"/>
      <c r="B22" s="119"/>
      <c r="C22" s="258" t="s">
        <v>107</v>
      </c>
      <c r="E22" s="113">
        <v>68.327702702702709</v>
      </c>
      <c r="F22" s="115">
        <v>1618</v>
      </c>
      <c r="G22" s="114">
        <v>1600</v>
      </c>
      <c r="H22" s="114">
        <v>1585</v>
      </c>
      <c r="I22" s="114">
        <v>1573</v>
      </c>
      <c r="J22" s="140">
        <v>1555</v>
      </c>
      <c r="K22" s="114">
        <v>63</v>
      </c>
      <c r="L22" s="116">
        <v>4.051446945337621</v>
      </c>
    </row>
    <row r="23" spans="1:12" s="110" customFormat="1" ht="15" customHeight="1" x14ac:dyDescent="0.2">
      <c r="A23" s="120"/>
      <c r="B23" s="121" t="s">
        <v>111</v>
      </c>
      <c r="C23" s="258"/>
      <c r="E23" s="113">
        <v>14.011290575505724</v>
      </c>
      <c r="F23" s="115">
        <v>1787</v>
      </c>
      <c r="G23" s="114">
        <v>1798</v>
      </c>
      <c r="H23" s="114">
        <v>1768</v>
      </c>
      <c r="I23" s="114">
        <v>1780</v>
      </c>
      <c r="J23" s="140">
        <v>1732</v>
      </c>
      <c r="K23" s="114">
        <v>55</v>
      </c>
      <c r="L23" s="116">
        <v>3.1755196304849886</v>
      </c>
    </row>
    <row r="24" spans="1:12" s="110" customFormat="1" ht="15" customHeight="1" x14ac:dyDescent="0.2">
      <c r="A24" s="120"/>
      <c r="B24" s="119"/>
      <c r="C24" s="258" t="s">
        <v>106</v>
      </c>
      <c r="E24" s="113">
        <v>52.546166759932845</v>
      </c>
      <c r="F24" s="115">
        <v>939</v>
      </c>
      <c r="G24" s="114">
        <v>948</v>
      </c>
      <c r="H24" s="114">
        <v>928</v>
      </c>
      <c r="I24" s="114">
        <v>939</v>
      </c>
      <c r="J24" s="140">
        <v>903</v>
      </c>
      <c r="K24" s="114">
        <v>36</v>
      </c>
      <c r="L24" s="116">
        <v>3.9867109634551494</v>
      </c>
    </row>
    <row r="25" spans="1:12" s="110" customFormat="1" ht="15" customHeight="1" x14ac:dyDescent="0.2">
      <c r="A25" s="120"/>
      <c r="B25" s="119"/>
      <c r="C25" s="258" t="s">
        <v>107</v>
      </c>
      <c r="E25" s="113">
        <v>47.453833240067155</v>
      </c>
      <c r="F25" s="115">
        <v>848</v>
      </c>
      <c r="G25" s="114">
        <v>850</v>
      </c>
      <c r="H25" s="114">
        <v>840</v>
      </c>
      <c r="I25" s="114">
        <v>841</v>
      </c>
      <c r="J25" s="140">
        <v>829</v>
      </c>
      <c r="K25" s="114">
        <v>19</v>
      </c>
      <c r="L25" s="116">
        <v>2.2919179734620023</v>
      </c>
    </row>
    <row r="26" spans="1:12" s="110" customFormat="1" ht="15" customHeight="1" x14ac:dyDescent="0.2">
      <c r="A26" s="120"/>
      <c r="C26" s="121" t="s">
        <v>187</v>
      </c>
      <c r="D26" s="110" t="s">
        <v>188</v>
      </c>
      <c r="E26" s="113">
        <v>1.2388270346557944</v>
      </c>
      <c r="F26" s="115">
        <v>158</v>
      </c>
      <c r="G26" s="114">
        <v>170</v>
      </c>
      <c r="H26" s="114">
        <v>164</v>
      </c>
      <c r="I26" s="114">
        <v>160</v>
      </c>
      <c r="J26" s="140">
        <v>157</v>
      </c>
      <c r="K26" s="114">
        <v>1</v>
      </c>
      <c r="L26" s="116">
        <v>0.63694267515923564</v>
      </c>
    </row>
    <row r="27" spans="1:12" s="110" customFormat="1" ht="15" customHeight="1" x14ac:dyDescent="0.2">
      <c r="A27" s="120"/>
      <c r="B27" s="119"/>
      <c r="D27" s="259" t="s">
        <v>106</v>
      </c>
      <c r="E27" s="113">
        <v>44.936708860759495</v>
      </c>
      <c r="F27" s="115">
        <v>71</v>
      </c>
      <c r="G27" s="114">
        <v>80</v>
      </c>
      <c r="H27" s="114">
        <v>74</v>
      </c>
      <c r="I27" s="114">
        <v>77</v>
      </c>
      <c r="J27" s="140">
        <v>65</v>
      </c>
      <c r="K27" s="114">
        <v>6</v>
      </c>
      <c r="L27" s="116">
        <v>9.2307692307692299</v>
      </c>
    </row>
    <row r="28" spans="1:12" s="110" customFormat="1" ht="15" customHeight="1" x14ac:dyDescent="0.2">
      <c r="A28" s="120"/>
      <c r="B28" s="119"/>
      <c r="D28" s="259" t="s">
        <v>107</v>
      </c>
      <c r="E28" s="113">
        <v>55.063291139240505</v>
      </c>
      <c r="F28" s="115">
        <v>87</v>
      </c>
      <c r="G28" s="114">
        <v>90</v>
      </c>
      <c r="H28" s="114">
        <v>90</v>
      </c>
      <c r="I28" s="114">
        <v>83</v>
      </c>
      <c r="J28" s="140">
        <v>92</v>
      </c>
      <c r="K28" s="114">
        <v>-5</v>
      </c>
      <c r="L28" s="116">
        <v>-5.4347826086956523</v>
      </c>
    </row>
    <row r="29" spans="1:12" s="110" customFormat="1" ht="24" customHeight="1" x14ac:dyDescent="0.2">
      <c r="A29" s="604" t="s">
        <v>189</v>
      </c>
      <c r="B29" s="605"/>
      <c r="C29" s="605"/>
      <c r="D29" s="606"/>
      <c r="E29" s="113">
        <v>82.099733416967226</v>
      </c>
      <c r="F29" s="115">
        <v>10471</v>
      </c>
      <c r="G29" s="114">
        <v>10844</v>
      </c>
      <c r="H29" s="114">
        <v>10699</v>
      </c>
      <c r="I29" s="114">
        <v>10722</v>
      </c>
      <c r="J29" s="140">
        <v>10612</v>
      </c>
      <c r="K29" s="114">
        <v>-141</v>
      </c>
      <c r="L29" s="116">
        <v>-1.3286845081040333</v>
      </c>
    </row>
    <row r="30" spans="1:12" s="110" customFormat="1" ht="15" customHeight="1" x14ac:dyDescent="0.2">
      <c r="A30" s="120"/>
      <c r="B30" s="119"/>
      <c r="C30" s="258" t="s">
        <v>106</v>
      </c>
      <c r="E30" s="113">
        <v>39.289466144589817</v>
      </c>
      <c r="F30" s="115">
        <v>4114</v>
      </c>
      <c r="G30" s="114">
        <v>4226</v>
      </c>
      <c r="H30" s="114">
        <v>4148</v>
      </c>
      <c r="I30" s="114">
        <v>4129</v>
      </c>
      <c r="J30" s="140">
        <v>4030</v>
      </c>
      <c r="K30" s="114">
        <v>84</v>
      </c>
      <c r="L30" s="116">
        <v>2.0843672456575684</v>
      </c>
    </row>
    <row r="31" spans="1:12" s="110" customFormat="1" ht="15" customHeight="1" x14ac:dyDescent="0.2">
      <c r="A31" s="120"/>
      <c r="B31" s="119"/>
      <c r="C31" s="258" t="s">
        <v>107</v>
      </c>
      <c r="E31" s="113">
        <v>60.710533855410183</v>
      </c>
      <c r="F31" s="115">
        <v>6357</v>
      </c>
      <c r="G31" s="114">
        <v>6618</v>
      </c>
      <c r="H31" s="114">
        <v>6551</v>
      </c>
      <c r="I31" s="114">
        <v>6593</v>
      </c>
      <c r="J31" s="140">
        <v>6582</v>
      </c>
      <c r="K31" s="114">
        <v>-225</v>
      </c>
      <c r="L31" s="116">
        <v>-3.4184138559708295</v>
      </c>
    </row>
    <row r="32" spans="1:12" s="110" customFormat="1" ht="15" customHeight="1" x14ac:dyDescent="0.2">
      <c r="A32" s="120"/>
      <c r="B32" s="119" t="s">
        <v>117</v>
      </c>
      <c r="C32" s="258"/>
      <c r="E32" s="113">
        <v>17.814019131252941</v>
      </c>
      <c r="F32" s="114">
        <v>2272</v>
      </c>
      <c r="G32" s="114">
        <v>2323</v>
      </c>
      <c r="H32" s="114">
        <v>2249</v>
      </c>
      <c r="I32" s="114">
        <v>2217</v>
      </c>
      <c r="J32" s="140">
        <v>2175</v>
      </c>
      <c r="K32" s="114">
        <v>97</v>
      </c>
      <c r="L32" s="116">
        <v>4.4597701149425291</v>
      </c>
    </row>
    <row r="33" spans="1:12" s="110" customFormat="1" ht="15" customHeight="1" x14ac:dyDescent="0.2">
      <c r="A33" s="120"/>
      <c r="B33" s="119"/>
      <c r="C33" s="258" t="s">
        <v>106</v>
      </c>
      <c r="E33" s="113">
        <v>38.29225352112676</v>
      </c>
      <c r="F33" s="114">
        <v>870</v>
      </c>
      <c r="G33" s="114">
        <v>904</v>
      </c>
      <c r="H33" s="114">
        <v>884</v>
      </c>
      <c r="I33" s="114">
        <v>875</v>
      </c>
      <c r="J33" s="140">
        <v>844</v>
      </c>
      <c r="K33" s="114">
        <v>26</v>
      </c>
      <c r="L33" s="116">
        <v>3.080568720379147</v>
      </c>
    </row>
    <row r="34" spans="1:12" s="110" customFormat="1" ht="15" customHeight="1" x14ac:dyDescent="0.2">
      <c r="A34" s="120"/>
      <c r="B34" s="119"/>
      <c r="C34" s="258" t="s">
        <v>107</v>
      </c>
      <c r="E34" s="113">
        <v>61.70774647887324</v>
      </c>
      <c r="F34" s="114">
        <v>1402</v>
      </c>
      <c r="G34" s="114">
        <v>1419</v>
      </c>
      <c r="H34" s="114">
        <v>1365</v>
      </c>
      <c r="I34" s="114">
        <v>1342</v>
      </c>
      <c r="J34" s="140">
        <v>1331</v>
      </c>
      <c r="K34" s="114">
        <v>71</v>
      </c>
      <c r="L34" s="116">
        <v>5.334335086401202</v>
      </c>
    </row>
    <row r="35" spans="1:12" s="110" customFormat="1" ht="24" customHeight="1" x14ac:dyDescent="0.2">
      <c r="A35" s="604" t="s">
        <v>192</v>
      </c>
      <c r="B35" s="605"/>
      <c r="C35" s="605"/>
      <c r="D35" s="606"/>
      <c r="E35" s="113">
        <v>21.216873137839109</v>
      </c>
      <c r="F35" s="114">
        <v>2706</v>
      </c>
      <c r="G35" s="114">
        <v>2808</v>
      </c>
      <c r="H35" s="114">
        <v>2766</v>
      </c>
      <c r="I35" s="114">
        <v>2761</v>
      </c>
      <c r="J35" s="114">
        <v>2621</v>
      </c>
      <c r="K35" s="318">
        <v>85</v>
      </c>
      <c r="L35" s="319">
        <v>3.2430370087752767</v>
      </c>
    </row>
    <row r="36" spans="1:12" s="110" customFormat="1" ht="15" customHeight="1" x14ac:dyDescent="0.2">
      <c r="A36" s="120"/>
      <c r="B36" s="119"/>
      <c r="C36" s="258" t="s">
        <v>106</v>
      </c>
      <c r="E36" s="113">
        <v>41.056910569105689</v>
      </c>
      <c r="F36" s="114">
        <v>1111</v>
      </c>
      <c r="G36" s="114">
        <v>1146</v>
      </c>
      <c r="H36" s="114">
        <v>1145</v>
      </c>
      <c r="I36" s="114">
        <v>1120</v>
      </c>
      <c r="J36" s="114">
        <v>1018</v>
      </c>
      <c r="K36" s="318">
        <v>93</v>
      </c>
      <c r="L36" s="116">
        <v>9.1355599214145382</v>
      </c>
    </row>
    <row r="37" spans="1:12" s="110" customFormat="1" ht="15" customHeight="1" x14ac:dyDescent="0.2">
      <c r="A37" s="120"/>
      <c r="B37" s="119"/>
      <c r="C37" s="258" t="s">
        <v>107</v>
      </c>
      <c r="E37" s="113">
        <v>58.943089430894311</v>
      </c>
      <c r="F37" s="114">
        <v>1595</v>
      </c>
      <c r="G37" s="114">
        <v>1662</v>
      </c>
      <c r="H37" s="114">
        <v>1621</v>
      </c>
      <c r="I37" s="114">
        <v>1641</v>
      </c>
      <c r="J37" s="140">
        <v>1603</v>
      </c>
      <c r="K37" s="114">
        <v>-8</v>
      </c>
      <c r="L37" s="116">
        <v>-0.49906425452276981</v>
      </c>
    </row>
    <row r="38" spans="1:12" s="110" customFormat="1" ht="15" customHeight="1" x14ac:dyDescent="0.2">
      <c r="A38" s="120"/>
      <c r="B38" s="119" t="s">
        <v>328</v>
      </c>
      <c r="C38" s="258"/>
      <c r="E38" s="113">
        <v>57.197741884898853</v>
      </c>
      <c r="F38" s="114">
        <v>7295</v>
      </c>
      <c r="G38" s="114">
        <v>7517</v>
      </c>
      <c r="H38" s="114">
        <v>7404</v>
      </c>
      <c r="I38" s="114">
        <v>7425</v>
      </c>
      <c r="J38" s="140">
        <v>7368</v>
      </c>
      <c r="K38" s="114">
        <v>-73</v>
      </c>
      <c r="L38" s="116">
        <v>-0.99077090119435396</v>
      </c>
    </row>
    <row r="39" spans="1:12" s="110" customFormat="1" ht="15" customHeight="1" x14ac:dyDescent="0.2">
      <c r="A39" s="120"/>
      <c r="B39" s="119"/>
      <c r="C39" s="258" t="s">
        <v>106</v>
      </c>
      <c r="E39" s="113">
        <v>40.877313228238521</v>
      </c>
      <c r="F39" s="115">
        <v>2982</v>
      </c>
      <c r="G39" s="114">
        <v>3046</v>
      </c>
      <c r="H39" s="114">
        <v>2978</v>
      </c>
      <c r="I39" s="114">
        <v>2993</v>
      </c>
      <c r="J39" s="140">
        <v>2938</v>
      </c>
      <c r="K39" s="114">
        <v>44</v>
      </c>
      <c r="L39" s="116">
        <v>1.4976174268209665</v>
      </c>
    </row>
    <row r="40" spans="1:12" s="110" customFormat="1" ht="15" customHeight="1" x14ac:dyDescent="0.2">
      <c r="A40" s="120"/>
      <c r="B40" s="119"/>
      <c r="C40" s="258" t="s">
        <v>107</v>
      </c>
      <c r="E40" s="113">
        <v>59.122686771761479</v>
      </c>
      <c r="F40" s="115">
        <v>4313</v>
      </c>
      <c r="G40" s="114">
        <v>4471</v>
      </c>
      <c r="H40" s="114">
        <v>4426</v>
      </c>
      <c r="I40" s="114">
        <v>4432</v>
      </c>
      <c r="J40" s="140">
        <v>4430</v>
      </c>
      <c r="K40" s="114">
        <v>-117</v>
      </c>
      <c r="L40" s="116">
        <v>-2.641083521444695</v>
      </c>
    </row>
    <row r="41" spans="1:12" s="110" customFormat="1" ht="15" customHeight="1" x14ac:dyDescent="0.2">
      <c r="A41" s="120"/>
      <c r="B41" s="320" t="s">
        <v>516</v>
      </c>
      <c r="C41" s="258"/>
      <c r="E41" s="113">
        <v>6.2019758507135014</v>
      </c>
      <c r="F41" s="115">
        <v>791</v>
      </c>
      <c r="G41" s="114">
        <v>805</v>
      </c>
      <c r="H41" s="114">
        <v>793</v>
      </c>
      <c r="I41" s="114">
        <v>793</v>
      </c>
      <c r="J41" s="140">
        <v>754</v>
      </c>
      <c r="K41" s="114">
        <v>37</v>
      </c>
      <c r="L41" s="116">
        <v>4.9071618037135281</v>
      </c>
    </row>
    <row r="42" spans="1:12" s="110" customFormat="1" ht="15" customHeight="1" x14ac:dyDescent="0.2">
      <c r="A42" s="120"/>
      <c r="B42" s="119"/>
      <c r="C42" s="268" t="s">
        <v>106</v>
      </c>
      <c r="D42" s="182"/>
      <c r="E42" s="113">
        <v>40.075853350189632</v>
      </c>
      <c r="F42" s="115">
        <v>317</v>
      </c>
      <c r="G42" s="114">
        <v>332</v>
      </c>
      <c r="H42" s="114">
        <v>330</v>
      </c>
      <c r="I42" s="114">
        <v>334</v>
      </c>
      <c r="J42" s="140">
        <v>326</v>
      </c>
      <c r="K42" s="114">
        <v>-9</v>
      </c>
      <c r="L42" s="116">
        <v>-2.7607361963190185</v>
      </c>
    </row>
    <row r="43" spans="1:12" s="110" customFormat="1" ht="15" customHeight="1" x14ac:dyDescent="0.2">
      <c r="A43" s="120"/>
      <c r="B43" s="119"/>
      <c r="C43" s="268" t="s">
        <v>107</v>
      </c>
      <c r="D43" s="182"/>
      <c r="E43" s="113">
        <v>59.924146649810368</v>
      </c>
      <c r="F43" s="115">
        <v>474</v>
      </c>
      <c r="G43" s="114">
        <v>473</v>
      </c>
      <c r="H43" s="114">
        <v>463</v>
      </c>
      <c r="I43" s="114">
        <v>459</v>
      </c>
      <c r="J43" s="140">
        <v>428</v>
      </c>
      <c r="K43" s="114">
        <v>46</v>
      </c>
      <c r="L43" s="116">
        <v>10.747663551401869</v>
      </c>
    </row>
    <row r="44" spans="1:12" s="110" customFormat="1" ht="15" customHeight="1" x14ac:dyDescent="0.2">
      <c r="A44" s="120"/>
      <c r="B44" s="119" t="s">
        <v>205</v>
      </c>
      <c r="C44" s="268"/>
      <c r="D44" s="182"/>
      <c r="E44" s="113">
        <v>15.383409126548534</v>
      </c>
      <c r="F44" s="115">
        <v>1962</v>
      </c>
      <c r="G44" s="114">
        <v>2051</v>
      </c>
      <c r="H44" s="114">
        <v>1997</v>
      </c>
      <c r="I44" s="114">
        <v>1972</v>
      </c>
      <c r="J44" s="140">
        <v>2058</v>
      </c>
      <c r="K44" s="114">
        <v>-96</v>
      </c>
      <c r="L44" s="116">
        <v>-4.6647230320699711</v>
      </c>
    </row>
    <row r="45" spans="1:12" s="110" customFormat="1" ht="15" customHeight="1" x14ac:dyDescent="0.2">
      <c r="A45" s="120"/>
      <c r="B45" s="119"/>
      <c r="C45" s="268" t="s">
        <v>106</v>
      </c>
      <c r="D45" s="182"/>
      <c r="E45" s="113">
        <v>29.45973496432212</v>
      </c>
      <c r="F45" s="115">
        <v>578</v>
      </c>
      <c r="G45" s="114">
        <v>611</v>
      </c>
      <c r="H45" s="114">
        <v>582</v>
      </c>
      <c r="I45" s="114">
        <v>561</v>
      </c>
      <c r="J45" s="140">
        <v>596</v>
      </c>
      <c r="K45" s="114">
        <v>-18</v>
      </c>
      <c r="L45" s="116">
        <v>-3.0201342281879193</v>
      </c>
    </row>
    <row r="46" spans="1:12" s="110" customFormat="1" ht="15" customHeight="1" x14ac:dyDescent="0.2">
      <c r="A46" s="123"/>
      <c r="B46" s="124"/>
      <c r="C46" s="260" t="s">
        <v>107</v>
      </c>
      <c r="D46" s="261"/>
      <c r="E46" s="125">
        <v>70.540265035677876</v>
      </c>
      <c r="F46" s="143">
        <v>1384</v>
      </c>
      <c r="G46" s="144">
        <v>1440</v>
      </c>
      <c r="H46" s="144">
        <v>1415</v>
      </c>
      <c r="I46" s="144">
        <v>1411</v>
      </c>
      <c r="J46" s="145">
        <v>1462</v>
      </c>
      <c r="K46" s="144">
        <v>-78</v>
      </c>
      <c r="L46" s="146">
        <v>-5.3351573187414498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12754</v>
      </c>
      <c r="E11" s="114">
        <v>13181</v>
      </c>
      <c r="F11" s="114">
        <v>12960</v>
      </c>
      <c r="G11" s="114">
        <v>12951</v>
      </c>
      <c r="H11" s="140">
        <v>12801</v>
      </c>
      <c r="I11" s="115">
        <v>-47</v>
      </c>
      <c r="J11" s="116">
        <v>-0.36715881571752207</v>
      </c>
    </row>
    <row r="12" spans="1:15" s="110" customFormat="1" ht="24.95" customHeight="1" x14ac:dyDescent="0.2">
      <c r="A12" s="193" t="s">
        <v>132</v>
      </c>
      <c r="B12" s="194" t="s">
        <v>133</v>
      </c>
      <c r="C12" s="113">
        <v>1.4505253253881136</v>
      </c>
      <c r="D12" s="115">
        <v>185</v>
      </c>
      <c r="E12" s="114">
        <v>184</v>
      </c>
      <c r="F12" s="114">
        <v>183</v>
      </c>
      <c r="G12" s="114">
        <v>180</v>
      </c>
      <c r="H12" s="140">
        <v>171</v>
      </c>
      <c r="I12" s="115">
        <v>14</v>
      </c>
      <c r="J12" s="116">
        <v>8.1871345029239766</v>
      </c>
    </row>
    <row r="13" spans="1:15" s="110" customFormat="1" ht="24.95" customHeight="1" x14ac:dyDescent="0.2">
      <c r="A13" s="193" t="s">
        <v>134</v>
      </c>
      <c r="B13" s="199" t="s">
        <v>214</v>
      </c>
      <c r="C13" s="113">
        <v>1.5210914222988867</v>
      </c>
      <c r="D13" s="115">
        <v>194</v>
      </c>
      <c r="E13" s="114">
        <v>208</v>
      </c>
      <c r="F13" s="114">
        <v>218</v>
      </c>
      <c r="G13" s="114">
        <v>222</v>
      </c>
      <c r="H13" s="140">
        <v>222</v>
      </c>
      <c r="I13" s="115">
        <v>-28</v>
      </c>
      <c r="J13" s="116">
        <v>-12.612612612612613</v>
      </c>
    </row>
    <row r="14" spans="1:15" s="287" customFormat="1" ht="24.95" customHeight="1" x14ac:dyDescent="0.2">
      <c r="A14" s="193" t="s">
        <v>215</v>
      </c>
      <c r="B14" s="199" t="s">
        <v>137</v>
      </c>
      <c r="C14" s="113">
        <v>10.514348439705191</v>
      </c>
      <c r="D14" s="115">
        <v>1341</v>
      </c>
      <c r="E14" s="114">
        <v>1370</v>
      </c>
      <c r="F14" s="114">
        <v>1382</v>
      </c>
      <c r="G14" s="114">
        <v>1427</v>
      </c>
      <c r="H14" s="140">
        <v>1447</v>
      </c>
      <c r="I14" s="115">
        <v>-106</v>
      </c>
      <c r="J14" s="116">
        <v>-7.3255010366275055</v>
      </c>
      <c r="K14" s="110"/>
      <c r="L14" s="110"/>
      <c r="M14" s="110"/>
      <c r="N14" s="110"/>
      <c r="O14" s="110"/>
    </row>
    <row r="15" spans="1:15" s="110" customFormat="1" ht="24.95" customHeight="1" x14ac:dyDescent="0.2">
      <c r="A15" s="193" t="s">
        <v>216</v>
      </c>
      <c r="B15" s="199" t="s">
        <v>217</v>
      </c>
      <c r="C15" s="113">
        <v>4.5162302022894778</v>
      </c>
      <c r="D15" s="115">
        <v>576</v>
      </c>
      <c r="E15" s="114">
        <v>602</v>
      </c>
      <c r="F15" s="114">
        <v>604</v>
      </c>
      <c r="G15" s="114">
        <v>617</v>
      </c>
      <c r="H15" s="140">
        <v>638</v>
      </c>
      <c r="I15" s="115">
        <v>-62</v>
      </c>
      <c r="J15" s="116">
        <v>-9.7178683385579934</v>
      </c>
    </row>
    <row r="16" spans="1:15" s="287" customFormat="1" ht="24.95" customHeight="1" x14ac:dyDescent="0.2">
      <c r="A16" s="193" t="s">
        <v>218</v>
      </c>
      <c r="B16" s="199" t="s">
        <v>141</v>
      </c>
      <c r="C16" s="113">
        <v>4.9396267837541163</v>
      </c>
      <c r="D16" s="115">
        <v>630</v>
      </c>
      <c r="E16" s="114">
        <v>632</v>
      </c>
      <c r="F16" s="114">
        <v>650</v>
      </c>
      <c r="G16" s="114">
        <v>674</v>
      </c>
      <c r="H16" s="140">
        <v>671</v>
      </c>
      <c r="I16" s="115">
        <v>-41</v>
      </c>
      <c r="J16" s="116">
        <v>-6.1102831594634877</v>
      </c>
      <c r="K16" s="110"/>
      <c r="L16" s="110"/>
      <c r="M16" s="110"/>
      <c r="N16" s="110"/>
      <c r="O16" s="110"/>
    </row>
    <row r="17" spans="1:15" s="110" customFormat="1" ht="24.95" customHeight="1" x14ac:dyDescent="0.2">
      <c r="A17" s="193" t="s">
        <v>142</v>
      </c>
      <c r="B17" s="199" t="s">
        <v>220</v>
      </c>
      <c r="C17" s="113">
        <v>1.0584914536615964</v>
      </c>
      <c r="D17" s="115">
        <v>135</v>
      </c>
      <c r="E17" s="114">
        <v>136</v>
      </c>
      <c r="F17" s="114">
        <v>128</v>
      </c>
      <c r="G17" s="114">
        <v>136</v>
      </c>
      <c r="H17" s="140">
        <v>138</v>
      </c>
      <c r="I17" s="115">
        <v>-3</v>
      </c>
      <c r="J17" s="116">
        <v>-2.1739130434782608</v>
      </c>
    </row>
    <row r="18" spans="1:15" s="287" customFormat="1" ht="24.95" customHeight="1" x14ac:dyDescent="0.2">
      <c r="A18" s="201" t="s">
        <v>144</v>
      </c>
      <c r="B18" s="202" t="s">
        <v>145</v>
      </c>
      <c r="C18" s="113">
        <v>3.88113533009252</v>
      </c>
      <c r="D18" s="115">
        <v>495</v>
      </c>
      <c r="E18" s="114">
        <v>486</v>
      </c>
      <c r="F18" s="114">
        <v>481</v>
      </c>
      <c r="G18" s="114">
        <v>478</v>
      </c>
      <c r="H18" s="140">
        <v>466</v>
      </c>
      <c r="I18" s="115">
        <v>29</v>
      </c>
      <c r="J18" s="116">
        <v>6.2231759656652361</v>
      </c>
      <c r="K18" s="110"/>
      <c r="L18" s="110"/>
      <c r="M18" s="110"/>
      <c r="N18" s="110"/>
      <c r="O18" s="110"/>
    </row>
    <row r="19" spans="1:15" s="110" customFormat="1" ht="24.95" customHeight="1" x14ac:dyDescent="0.2">
      <c r="A19" s="193" t="s">
        <v>146</v>
      </c>
      <c r="B19" s="199" t="s">
        <v>147</v>
      </c>
      <c r="C19" s="113">
        <v>14.983534577387486</v>
      </c>
      <c r="D19" s="115">
        <v>1911</v>
      </c>
      <c r="E19" s="114">
        <v>1930</v>
      </c>
      <c r="F19" s="114">
        <v>1853</v>
      </c>
      <c r="G19" s="114">
        <v>1875</v>
      </c>
      <c r="H19" s="140">
        <v>1828</v>
      </c>
      <c r="I19" s="115">
        <v>83</v>
      </c>
      <c r="J19" s="116">
        <v>4.5404814004376366</v>
      </c>
    </row>
    <row r="20" spans="1:15" s="287" customFormat="1" ht="24.95" customHeight="1" x14ac:dyDescent="0.2">
      <c r="A20" s="193" t="s">
        <v>148</v>
      </c>
      <c r="B20" s="199" t="s">
        <v>149</v>
      </c>
      <c r="C20" s="113">
        <v>7.1428571428571432</v>
      </c>
      <c r="D20" s="115">
        <v>911</v>
      </c>
      <c r="E20" s="114">
        <v>961</v>
      </c>
      <c r="F20" s="114">
        <v>778</v>
      </c>
      <c r="G20" s="114">
        <v>787</v>
      </c>
      <c r="H20" s="140">
        <v>777</v>
      </c>
      <c r="I20" s="115">
        <v>134</v>
      </c>
      <c r="J20" s="116">
        <v>17.245817245817246</v>
      </c>
      <c r="K20" s="110"/>
      <c r="L20" s="110"/>
      <c r="M20" s="110"/>
      <c r="N20" s="110"/>
      <c r="O20" s="110"/>
    </row>
    <row r="21" spans="1:15" s="110" customFormat="1" ht="24.95" customHeight="1" x14ac:dyDescent="0.2">
      <c r="A21" s="201" t="s">
        <v>150</v>
      </c>
      <c r="B21" s="202" t="s">
        <v>151</v>
      </c>
      <c r="C21" s="113">
        <v>9.9811823741571271</v>
      </c>
      <c r="D21" s="115">
        <v>1273</v>
      </c>
      <c r="E21" s="114">
        <v>1523</v>
      </c>
      <c r="F21" s="114">
        <v>1552</v>
      </c>
      <c r="G21" s="114">
        <v>1737</v>
      </c>
      <c r="H21" s="140">
        <v>1733</v>
      </c>
      <c r="I21" s="115">
        <v>-460</v>
      </c>
      <c r="J21" s="116">
        <v>-26.543566070398153</v>
      </c>
    </row>
    <row r="22" spans="1:15" s="110" customFormat="1" ht="24.95" customHeight="1" x14ac:dyDescent="0.2">
      <c r="A22" s="201" t="s">
        <v>152</v>
      </c>
      <c r="B22" s="199" t="s">
        <v>153</v>
      </c>
      <c r="C22" s="113">
        <v>1.1055355182687785</v>
      </c>
      <c r="D22" s="115">
        <v>141</v>
      </c>
      <c r="E22" s="114">
        <v>146</v>
      </c>
      <c r="F22" s="114">
        <v>141</v>
      </c>
      <c r="G22" s="114">
        <v>139</v>
      </c>
      <c r="H22" s="140">
        <v>149</v>
      </c>
      <c r="I22" s="115">
        <v>-8</v>
      </c>
      <c r="J22" s="116">
        <v>-5.3691275167785237</v>
      </c>
    </row>
    <row r="23" spans="1:15" s="110" customFormat="1" ht="24.95" customHeight="1" x14ac:dyDescent="0.2">
      <c r="A23" s="193" t="s">
        <v>154</v>
      </c>
      <c r="B23" s="199" t="s">
        <v>155</v>
      </c>
      <c r="C23" s="113">
        <v>1.6308609063823114</v>
      </c>
      <c r="D23" s="115">
        <v>208</v>
      </c>
      <c r="E23" s="114">
        <v>204</v>
      </c>
      <c r="F23" s="114">
        <v>204</v>
      </c>
      <c r="G23" s="114">
        <v>186</v>
      </c>
      <c r="H23" s="140">
        <v>183</v>
      </c>
      <c r="I23" s="115">
        <v>25</v>
      </c>
      <c r="J23" s="116">
        <v>13.66120218579235</v>
      </c>
    </row>
    <row r="24" spans="1:15" s="110" customFormat="1" ht="24.95" customHeight="1" x14ac:dyDescent="0.2">
      <c r="A24" s="193" t="s">
        <v>156</v>
      </c>
      <c r="B24" s="199" t="s">
        <v>221</v>
      </c>
      <c r="C24" s="113">
        <v>6.0373216245883645</v>
      </c>
      <c r="D24" s="115">
        <v>770</v>
      </c>
      <c r="E24" s="114">
        <v>783</v>
      </c>
      <c r="F24" s="114">
        <v>778</v>
      </c>
      <c r="G24" s="114">
        <v>765</v>
      </c>
      <c r="H24" s="140">
        <v>763</v>
      </c>
      <c r="I24" s="115">
        <v>7</v>
      </c>
      <c r="J24" s="116">
        <v>0.91743119266055051</v>
      </c>
    </row>
    <row r="25" spans="1:15" s="110" customFormat="1" ht="24.95" customHeight="1" x14ac:dyDescent="0.2">
      <c r="A25" s="193" t="s">
        <v>222</v>
      </c>
      <c r="B25" s="204" t="s">
        <v>159</v>
      </c>
      <c r="C25" s="113">
        <v>16.857456484240238</v>
      </c>
      <c r="D25" s="115">
        <v>2150</v>
      </c>
      <c r="E25" s="114">
        <v>2197</v>
      </c>
      <c r="F25" s="114">
        <v>2203</v>
      </c>
      <c r="G25" s="114">
        <v>2151</v>
      </c>
      <c r="H25" s="140">
        <v>2141</v>
      </c>
      <c r="I25" s="115">
        <v>9</v>
      </c>
      <c r="J25" s="116">
        <v>0.42036431574030825</v>
      </c>
    </row>
    <row r="26" spans="1:15" s="110" customFormat="1" ht="24.95" customHeight="1" x14ac:dyDescent="0.2">
      <c r="A26" s="201">
        <v>782.78300000000002</v>
      </c>
      <c r="B26" s="203" t="s">
        <v>160</v>
      </c>
      <c r="C26" s="113">
        <v>0.39987454916104753</v>
      </c>
      <c r="D26" s="115">
        <v>51</v>
      </c>
      <c r="E26" s="114">
        <v>52</v>
      </c>
      <c r="F26" s="114">
        <v>50</v>
      </c>
      <c r="G26" s="114">
        <v>51</v>
      </c>
      <c r="H26" s="140">
        <v>54</v>
      </c>
      <c r="I26" s="115">
        <v>-3</v>
      </c>
      <c r="J26" s="116">
        <v>-5.5555555555555554</v>
      </c>
    </row>
    <row r="27" spans="1:15" s="110" customFormat="1" ht="24.95" customHeight="1" x14ac:dyDescent="0.2">
      <c r="A27" s="193" t="s">
        <v>161</v>
      </c>
      <c r="B27" s="199" t="s">
        <v>162</v>
      </c>
      <c r="C27" s="113">
        <v>2.2267523914066176</v>
      </c>
      <c r="D27" s="115">
        <v>284</v>
      </c>
      <c r="E27" s="114">
        <v>274</v>
      </c>
      <c r="F27" s="114">
        <v>288</v>
      </c>
      <c r="G27" s="114">
        <v>306</v>
      </c>
      <c r="H27" s="140">
        <v>283</v>
      </c>
      <c r="I27" s="115">
        <v>1</v>
      </c>
      <c r="J27" s="116">
        <v>0.35335689045936397</v>
      </c>
    </row>
    <row r="28" spans="1:15" s="110" customFormat="1" ht="24.95" customHeight="1" x14ac:dyDescent="0.2">
      <c r="A28" s="193" t="s">
        <v>163</v>
      </c>
      <c r="B28" s="199" t="s">
        <v>164</v>
      </c>
      <c r="C28" s="113">
        <v>1.2231456797867335</v>
      </c>
      <c r="D28" s="115">
        <v>156</v>
      </c>
      <c r="E28" s="114">
        <v>149</v>
      </c>
      <c r="F28" s="114">
        <v>155</v>
      </c>
      <c r="G28" s="114">
        <v>155</v>
      </c>
      <c r="H28" s="140">
        <v>155</v>
      </c>
      <c r="I28" s="115">
        <v>1</v>
      </c>
      <c r="J28" s="116">
        <v>0.64516129032258063</v>
      </c>
    </row>
    <row r="29" spans="1:15" s="110" customFormat="1" ht="24.95" customHeight="1" x14ac:dyDescent="0.2">
      <c r="A29" s="193">
        <v>86</v>
      </c>
      <c r="B29" s="199" t="s">
        <v>165</v>
      </c>
      <c r="C29" s="113">
        <v>5.8648267210286971</v>
      </c>
      <c r="D29" s="115">
        <v>748</v>
      </c>
      <c r="E29" s="114">
        <v>751</v>
      </c>
      <c r="F29" s="114">
        <v>737</v>
      </c>
      <c r="G29" s="114">
        <v>730</v>
      </c>
      <c r="H29" s="140">
        <v>726</v>
      </c>
      <c r="I29" s="115">
        <v>22</v>
      </c>
      <c r="J29" s="116">
        <v>3.0303030303030303</v>
      </c>
    </row>
    <row r="30" spans="1:15" s="110" customFormat="1" ht="24.95" customHeight="1" x14ac:dyDescent="0.2">
      <c r="A30" s="193">
        <v>87.88</v>
      </c>
      <c r="B30" s="204" t="s">
        <v>166</v>
      </c>
      <c r="C30" s="113">
        <v>2.8148031989963931</v>
      </c>
      <c r="D30" s="115">
        <v>359</v>
      </c>
      <c r="E30" s="114">
        <v>361</v>
      </c>
      <c r="F30" s="114">
        <v>382</v>
      </c>
      <c r="G30" s="114">
        <v>385</v>
      </c>
      <c r="H30" s="140">
        <v>386</v>
      </c>
      <c r="I30" s="115">
        <v>-27</v>
      </c>
      <c r="J30" s="116">
        <v>-6.9948186528497409</v>
      </c>
    </row>
    <row r="31" spans="1:15" s="110" customFormat="1" ht="24.95" customHeight="1" x14ac:dyDescent="0.2">
      <c r="A31" s="193" t="s">
        <v>167</v>
      </c>
      <c r="B31" s="199" t="s">
        <v>168</v>
      </c>
      <c r="C31" s="113">
        <v>12.364748314254351</v>
      </c>
      <c r="D31" s="115">
        <v>1577</v>
      </c>
      <c r="E31" s="114">
        <v>1602</v>
      </c>
      <c r="F31" s="114">
        <v>1575</v>
      </c>
      <c r="G31" s="114">
        <v>1377</v>
      </c>
      <c r="H31" s="140">
        <v>1317</v>
      </c>
      <c r="I31" s="115">
        <v>260</v>
      </c>
      <c r="J31" s="116">
        <v>19.741837509491269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1.4505253253881136</v>
      </c>
      <c r="D34" s="115">
        <v>185</v>
      </c>
      <c r="E34" s="114">
        <v>184</v>
      </c>
      <c r="F34" s="114">
        <v>183</v>
      </c>
      <c r="G34" s="114">
        <v>180</v>
      </c>
      <c r="H34" s="140">
        <v>171</v>
      </c>
      <c r="I34" s="115">
        <v>14</v>
      </c>
      <c r="J34" s="116">
        <v>8.1871345029239766</v>
      </c>
    </row>
    <row r="35" spans="1:10" s="110" customFormat="1" ht="24.95" customHeight="1" x14ac:dyDescent="0.2">
      <c r="A35" s="292" t="s">
        <v>171</v>
      </c>
      <c r="B35" s="293" t="s">
        <v>172</v>
      </c>
      <c r="C35" s="113">
        <v>15.916575192096596</v>
      </c>
      <c r="D35" s="115">
        <v>2030</v>
      </c>
      <c r="E35" s="114">
        <v>2064</v>
      </c>
      <c r="F35" s="114">
        <v>2081</v>
      </c>
      <c r="G35" s="114">
        <v>2127</v>
      </c>
      <c r="H35" s="140">
        <v>2135</v>
      </c>
      <c r="I35" s="115">
        <v>-105</v>
      </c>
      <c r="J35" s="116">
        <v>-4.918032786885246</v>
      </c>
    </row>
    <row r="36" spans="1:10" s="110" customFormat="1" ht="24.95" customHeight="1" x14ac:dyDescent="0.2">
      <c r="A36" s="294" t="s">
        <v>173</v>
      </c>
      <c r="B36" s="295" t="s">
        <v>174</v>
      </c>
      <c r="C36" s="125">
        <v>82.632899482515285</v>
      </c>
      <c r="D36" s="143">
        <v>10539</v>
      </c>
      <c r="E36" s="144">
        <v>10933</v>
      </c>
      <c r="F36" s="144">
        <v>10696</v>
      </c>
      <c r="G36" s="144">
        <v>10644</v>
      </c>
      <c r="H36" s="145">
        <v>10495</v>
      </c>
      <c r="I36" s="143">
        <v>44</v>
      </c>
      <c r="J36" s="146">
        <v>0.41924726060028583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12754</v>
      </c>
      <c r="F11" s="264">
        <v>13181</v>
      </c>
      <c r="G11" s="264">
        <v>12960</v>
      </c>
      <c r="H11" s="264">
        <v>12951</v>
      </c>
      <c r="I11" s="265">
        <v>12801</v>
      </c>
      <c r="J11" s="263">
        <v>-47</v>
      </c>
      <c r="K11" s="266">
        <v>-0.36715881571752207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46.165908734514659</v>
      </c>
      <c r="E13" s="115">
        <v>5888</v>
      </c>
      <c r="F13" s="114">
        <v>6078</v>
      </c>
      <c r="G13" s="114">
        <v>5927</v>
      </c>
      <c r="H13" s="114">
        <v>5992</v>
      </c>
      <c r="I13" s="140">
        <v>5904</v>
      </c>
      <c r="J13" s="115">
        <v>-16</v>
      </c>
      <c r="K13" s="116">
        <v>-0.27100271002710025</v>
      </c>
    </row>
    <row r="14" spans="1:15" ht="15.95" customHeight="1" x14ac:dyDescent="0.2">
      <c r="A14" s="306" t="s">
        <v>230</v>
      </c>
      <c r="B14" s="307"/>
      <c r="C14" s="308"/>
      <c r="D14" s="113">
        <v>44.574251215305004</v>
      </c>
      <c r="E14" s="115">
        <v>5685</v>
      </c>
      <c r="F14" s="114">
        <v>5899</v>
      </c>
      <c r="G14" s="114">
        <v>5838</v>
      </c>
      <c r="H14" s="114">
        <v>5799</v>
      </c>
      <c r="I14" s="140">
        <v>5784</v>
      </c>
      <c r="J14" s="115">
        <v>-99</v>
      </c>
      <c r="K14" s="116">
        <v>-1.7116182572614107</v>
      </c>
    </row>
    <row r="15" spans="1:15" ht="15.95" customHeight="1" x14ac:dyDescent="0.2">
      <c r="A15" s="306" t="s">
        <v>231</v>
      </c>
      <c r="B15" s="307"/>
      <c r="C15" s="308"/>
      <c r="D15" s="113">
        <v>4.837697977105222</v>
      </c>
      <c r="E15" s="115">
        <v>617</v>
      </c>
      <c r="F15" s="114">
        <v>612</v>
      </c>
      <c r="G15" s="114">
        <v>614</v>
      </c>
      <c r="H15" s="114">
        <v>583</v>
      </c>
      <c r="I15" s="140">
        <v>568</v>
      </c>
      <c r="J15" s="115">
        <v>49</v>
      </c>
      <c r="K15" s="116">
        <v>8.626760563380282</v>
      </c>
    </row>
    <row r="16" spans="1:15" ht="15.95" customHeight="1" x14ac:dyDescent="0.2">
      <c r="A16" s="306" t="s">
        <v>232</v>
      </c>
      <c r="B16" s="307"/>
      <c r="C16" s="308"/>
      <c r="D16" s="113">
        <v>1.5994981966441901</v>
      </c>
      <c r="E16" s="115">
        <v>204</v>
      </c>
      <c r="F16" s="114">
        <v>207</v>
      </c>
      <c r="G16" s="114">
        <v>207</v>
      </c>
      <c r="H16" s="114">
        <v>197</v>
      </c>
      <c r="I16" s="140">
        <v>188</v>
      </c>
      <c r="J16" s="115">
        <v>16</v>
      </c>
      <c r="K16" s="116">
        <v>8.5106382978723403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1.1682609377450213</v>
      </c>
      <c r="E18" s="115">
        <v>149</v>
      </c>
      <c r="F18" s="114">
        <v>144</v>
      </c>
      <c r="G18" s="114">
        <v>149</v>
      </c>
      <c r="H18" s="114">
        <v>151</v>
      </c>
      <c r="I18" s="140">
        <v>142</v>
      </c>
      <c r="J18" s="115">
        <v>7</v>
      </c>
      <c r="K18" s="116">
        <v>4.929577464788732</v>
      </c>
    </row>
    <row r="19" spans="1:11" ht="14.1" customHeight="1" x14ac:dyDescent="0.2">
      <c r="A19" s="306" t="s">
        <v>235</v>
      </c>
      <c r="B19" s="307" t="s">
        <v>236</v>
      </c>
      <c r="C19" s="308"/>
      <c r="D19" s="113">
        <v>0.87815587266739847</v>
      </c>
      <c r="E19" s="115">
        <v>112</v>
      </c>
      <c r="F19" s="114">
        <v>110</v>
      </c>
      <c r="G19" s="114">
        <v>116</v>
      </c>
      <c r="H19" s="114">
        <v>115</v>
      </c>
      <c r="I19" s="140">
        <v>108</v>
      </c>
      <c r="J19" s="115">
        <v>4</v>
      </c>
      <c r="K19" s="116">
        <v>3.7037037037037037</v>
      </c>
    </row>
    <row r="20" spans="1:11" ht="14.1" customHeight="1" x14ac:dyDescent="0.2">
      <c r="A20" s="306">
        <v>12</v>
      </c>
      <c r="B20" s="307" t="s">
        <v>237</v>
      </c>
      <c r="C20" s="308"/>
      <c r="D20" s="113">
        <v>1.0428100987925357</v>
      </c>
      <c r="E20" s="115">
        <v>133</v>
      </c>
      <c r="F20" s="114">
        <v>131</v>
      </c>
      <c r="G20" s="114">
        <v>137</v>
      </c>
      <c r="H20" s="114">
        <v>134</v>
      </c>
      <c r="I20" s="140">
        <v>127</v>
      </c>
      <c r="J20" s="115">
        <v>6</v>
      </c>
      <c r="K20" s="116">
        <v>4.7244094488188972</v>
      </c>
    </row>
    <row r="21" spans="1:11" ht="14.1" customHeight="1" x14ac:dyDescent="0.2">
      <c r="A21" s="306">
        <v>21</v>
      </c>
      <c r="B21" s="307" t="s">
        <v>238</v>
      </c>
      <c r="C21" s="308"/>
      <c r="D21" s="113">
        <v>0.13329151638701583</v>
      </c>
      <c r="E21" s="115">
        <v>17</v>
      </c>
      <c r="F21" s="114">
        <v>17</v>
      </c>
      <c r="G21" s="114">
        <v>15</v>
      </c>
      <c r="H21" s="114">
        <v>16</v>
      </c>
      <c r="I21" s="140">
        <v>16</v>
      </c>
      <c r="J21" s="115">
        <v>1</v>
      </c>
      <c r="K21" s="116">
        <v>6.25</v>
      </c>
    </row>
    <row r="22" spans="1:11" ht="14.1" customHeight="1" x14ac:dyDescent="0.2">
      <c r="A22" s="306">
        <v>22</v>
      </c>
      <c r="B22" s="307" t="s">
        <v>239</v>
      </c>
      <c r="C22" s="308"/>
      <c r="D22" s="113">
        <v>0.72918300141132197</v>
      </c>
      <c r="E22" s="115">
        <v>93</v>
      </c>
      <c r="F22" s="114">
        <v>102</v>
      </c>
      <c r="G22" s="114">
        <v>92</v>
      </c>
      <c r="H22" s="114">
        <v>97</v>
      </c>
      <c r="I22" s="140">
        <v>93</v>
      </c>
      <c r="J22" s="115">
        <v>0</v>
      </c>
      <c r="K22" s="116">
        <v>0</v>
      </c>
    </row>
    <row r="23" spans="1:11" ht="14.1" customHeight="1" x14ac:dyDescent="0.2">
      <c r="A23" s="306">
        <v>23</v>
      </c>
      <c r="B23" s="307" t="s">
        <v>240</v>
      </c>
      <c r="C23" s="308"/>
      <c r="D23" s="113">
        <v>0.50964403324447227</v>
      </c>
      <c r="E23" s="115">
        <v>65</v>
      </c>
      <c r="F23" s="114">
        <v>69</v>
      </c>
      <c r="G23" s="114">
        <v>70</v>
      </c>
      <c r="H23" s="114">
        <v>68</v>
      </c>
      <c r="I23" s="140">
        <v>66</v>
      </c>
      <c r="J23" s="115">
        <v>-1</v>
      </c>
      <c r="K23" s="116">
        <v>-1.5151515151515151</v>
      </c>
    </row>
    <row r="24" spans="1:11" ht="14.1" customHeight="1" x14ac:dyDescent="0.2">
      <c r="A24" s="306">
        <v>24</v>
      </c>
      <c r="B24" s="307" t="s">
        <v>241</v>
      </c>
      <c r="C24" s="308"/>
      <c r="D24" s="113">
        <v>1.4662066802571743</v>
      </c>
      <c r="E24" s="115">
        <v>187</v>
      </c>
      <c r="F24" s="114">
        <v>197</v>
      </c>
      <c r="G24" s="114">
        <v>199</v>
      </c>
      <c r="H24" s="114">
        <v>210</v>
      </c>
      <c r="I24" s="140">
        <v>212</v>
      </c>
      <c r="J24" s="115">
        <v>-25</v>
      </c>
      <c r="K24" s="116">
        <v>-11.79245283018868</v>
      </c>
    </row>
    <row r="25" spans="1:11" ht="14.1" customHeight="1" x14ac:dyDescent="0.2">
      <c r="A25" s="306">
        <v>25</v>
      </c>
      <c r="B25" s="307" t="s">
        <v>242</v>
      </c>
      <c r="C25" s="308"/>
      <c r="D25" s="113">
        <v>2.5639015210914224</v>
      </c>
      <c r="E25" s="115">
        <v>327</v>
      </c>
      <c r="F25" s="114">
        <v>328</v>
      </c>
      <c r="G25" s="114">
        <v>331</v>
      </c>
      <c r="H25" s="114">
        <v>340</v>
      </c>
      <c r="I25" s="140">
        <v>331</v>
      </c>
      <c r="J25" s="115">
        <v>-4</v>
      </c>
      <c r="K25" s="116">
        <v>-1.2084592145015105</v>
      </c>
    </row>
    <row r="26" spans="1:11" ht="14.1" customHeight="1" x14ac:dyDescent="0.2">
      <c r="A26" s="306">
        <v>26</v>
      </c>
      <c r="B26" s="307" t="s">
        <v>243</v>
      </c>
      <c r="C26" s="308"/>
      <c r="D26" s="113">
        <v>0.80758977575662538</v>
      </c>
      <c r="E26" s="115">
        <v>103</v>
      </c>
      <c r="F26" s="114">
        <v>98</v>
      </c>
      <c r="G26" s="114">
        <v>96</v>
      </c>
      <c r="H26" s="114">
        <v>92</v>
      </c>
      <c r="I26" s="140">
        <v>95</v>
      </c>
      <c r="J26" s="115">
        <v>8</v>
      </c>
      <c r="K26" s="116">
        <v>8.4210526315789469</v>
      </c>
    </row>
    <row r="27" spans="1:11" ht="14.1" customHeight="1" x14ac:dyDescent="0.2">
      <c r="A27" s="306">
        <v>27</v>
      </c>
      <c r="B27" s="307" t="s">
        <v>244</v>
      </c>
      <c r="C27" s="308"/>
      <c r="D27" s="113">
        <v>0.38419319429198684</v>
      </c>
      <c r="E27" s="115">
        <v>49</v>
      </c>
      <c r="F27" s="114">
        <v>53</v>
      </c>
      <c r="G27" s="114">
        <v>50</v>
      </c>
      <c r="H27" s="114">
        <v>48</v>
      </c>
      <c r="I27" s="140">
        <v>45</v>
      </c>
      <c r="J27" s="115">
        <v>4</v>
      </c>
      <c r="K27" s="116">
        <v>8.8888888888888893</v>
      </c>
    </row>
    <row r="28" spans="1:11" ht="14.1" customHeight="1" x14ac:dyDescent="0.2">
      <c r="A28" s="306">
        <v>28</v>
      </c>
      <c r="B28" s="307" t="s">
        <v>245</v>
      </c>
      <c r="C28" s="308"/>
      <c r="D28" s="113">
        <v>0.65861690450054888</v>
      </c>
      <c r="E28" s="115">
        <v>84</v>
      </c>
      <c r="F28" s="114">
        <v>94</v>
      </c>
      <c r="G28" s="114">
        <v>97</v>
      </c>
      <c r="H28" s="114">
        <v>119</v>
      </c>
      <c r="I28" s="140">
        <v>134</v>
      </c>
      <c r="J28" s="115">
        <v>-50</v>
      </c>
      <c r="K28" s="116">
        <v>-37.313432835820898</v>
      </c>
    </row>
    <row r="29" spans="1:11" ht="14.1" customHeight="1" x14ac:dyDescent="0.2">
      <c r="A29" s="306">
        <v>29</v>
      </c>
      <c r="B29" s="307" t="s">
        <v>246</v>
      </c>
      <c r="C29" s="308"/>
      <c r="D29" s="113">
        <v>3.583189587580367</v>
      </c>
      <c r="E29" s="115">
        <v>457</v>
      </c>
      <c r="F29" s="114">
        <v>504</v>
      </c>
      <c r="G29" s="114">
        <v>517</v>
      </c>
      <c r="H29" s="114">
        <v>520</v>
      </c>
      <c r="I29" s="140">
        <v>515</v>
      </c>
      <c r="J29" s="115">
        <v>-58</v>
      </c>
      <c r="K29" s="116">
        <v>-11.262135922330097</v>
      </c>
    </row>
    <row r="30" spans="1:11" ht="14.1" customHeight="1" x14ac:dyDescent="0.2">
      <c r="A30" s="306" t="s">
        <v>247</v>
      </c>
      <c r="B30" s="307" t="s">
        <v>248</v>
      </c>
      <c r="C30" s="308"/>
      <c r="D30" s="113">
        <v>0.58805080758977579</v>
      </c>
      <c r="E30" s="115">
        <v>75</v>
      </c>
      <c r="F30" s="114">
        <v>82</v>
      </c>
      <c r="G30" s="114">
        <v>75</v>
      </c>
      <c r="H30" s="114">
        <v>72</v>
      </c>
      <c r="I30" s="140">
        <v>72</v>
      </c>
      <c r="J30" s="115">
        <v>3</v>
      </c>
      <c r="K30" s="116">
        <v>4.166666666666667</v>
      </c>
    </row>
    <row r="31" spans="1:11" ht="14.1" customHeight="1" x14ac:dyDescent="0.2">
      <c r="A31" s="306" t="s">
        <v>249</v>
      </c>
      <c r="B31" s="307" t="s">
        <v>250</v>
      </c>
      <c r="C31" s="308"/>
      <c r="D31" s="113">
        <v>2.924572683079818</v>
      </c>
      <c r="E31" s="115">
        <v>373</v>
      </c>
      <c r="F31" s="114">
        <v>411</v>
      </c>
      <c r="G31" s="114">
        <v>429</v>
      </c>
      <c r="H31" s="114">
        <v>434</v>
      </c>
      <c r="I31" s="140">
        <v>430</v>
      </c>
      <c r="J31" s="115">
        <v>-57</v>
      </c>
      <c r="K31" s="116">
        <v>-13.255813953488373</v>
      </c>
    </row>
    <row r="32" spans="1:11" ht="14.1" customHeight="1" x14ac:dyDescent="0.2">
      <c r="A32" s="306">
        <v>31</v>
      </c>
      <c r="B32" s="307" t="s">
        <v>251</v>
      </c>
      <c r="C32" s="308"/>
      <c r="D32" s="113">
        <v>7.0566096910773091E-2</v>
      </c>
      <c r="E32" s="115">
        <v>9</v>
      </c>
      <c r="F32" s="114">
        <v>12</v>
      </c>
      <c r="G32" s="114">
        <v>14</v>
      </c>
      <c r="H32" s="114">
        <v>11</v>
      </c>
      <c r="I32" s="140">
        <v>10</v>
      </c>
      <c r="J32" s="115">
        <v>-1</v>
      </c>
      <c r="K32" s="116">
        <v>-10</v>
      </c>
    </row>
    <row r="33" spans="1:11" ht="14.1" customHeight="1" x14ac:dyDescent="0.2">
      <c r="A33" s="306">
        <v>32</v>
      </c>
      <c r="B33" s="307" t="s">
        <v>252</v>
      </c>
      <c r="C33" s="308"/>
      <c r="D33" s="113">
        <v>0.87031519523286816</v>
      </c>
      <c r="E33" s="115">
        <v>111</v>
      </c>
      <c r="F33" s="114">
        <v>108</v>
      </c>
      <c r="G33" s="114">
        <v>104</v>
      </c>
      <c r="H33" s="114">
        <v>111</v>
      </c>
      <c r="I33" s="140">
        <v>117</v>
      </c>
      <c r="J33" s="115">
        <v>-6</v>
      </c>
      <c r="K33" s="116">
        <v>-5.1282051282051286</v>
      </c>
    </row>
    <row r="34" spans="1:11" ht="14.1" customHeight="1" x14ac:dyDescent="0.2">
      <c r="A34" s="306">
        <v>33</v>
      </c>
      <c r="B34" s="307" t="s">
        <v>253</v>
      </c>
      <c r="C34" s="308"/>
      <c r="D34" s="113">
        <v>0.53316606554806334</v>
      </c>
      <c r="E34" s="115">
        <v>68</v>
      </c>
      <c r="F34" s="114">
        <v>70</v>
      </c>
      <c r="G34" s="114">
        <v>69</v>
      </c>
      <c r="H34" s="114">
        <v>58</v>
      </c>
      <c r="I34" s="140">
        <v>49</v>
      </c>
      <c r="J34" s="115">
        <v>19</v>
      </c>
      <c r="K34" s="116">
        <v>38.775510204081634</v>
      </c>
    </row>
    <row r="35" spans="1:11" ht="14.1" customHeight="1" x14ac:dyDescent="0.2">
      <c r="A35" s="306">
        <v>34</v>
      </c>
      <c r="B35" s="307" t="s">
        <v>254</v>
      </c>
      <c r="C35" s="308"/>
      <c r="D35" s="113">
        <v>4.0849929433903087</v>
      </c>
      <c r="E35" s="115">
        <v>521</v>
      </c>
      <c r="F35" s="114">
        <v>541</v>
      </c>
      <c r="G35" s="114">
        <v>553</v>
      </c>
      <c r="H35" s="114">
        <v>558</v>
      </c>
      <c r="I35" s="140">
        <v>525</v>
      </c>
      <c r="J35" s="115">
        <v>-4</v>
      </c>
      <c r="K35" s="116">
        <v>-0.76190476190476186</v>
      </c>
    </row>
    <row r="36" spans="1:11" ht="14.1" customHeight="1" x14ac:dyDescent="0.2">
      <c r="A36" s="306">
        <v>41</v>
      </c>
      <c r="B36" s="307" t="s">
        <v>255</v>
      </c>
      <c r="C36" s="308"/>
      <c r="D36" s="113">
        <v>7.8406774345303437E-2</v>
      </c>
      <c r="E36" s="115">
        <v>10</v>
      </c>
      <c r="F36" s="114">
        <v>9</v>
      </c>
      <c r="G36" s="114">
        <v>9</v>
      </c>
      <c r="H36" s="114">
        <v>8</v>
      </c>
      <c r="I36" s="140">
        <v>8</v>
      </c>
      <c r="J36" s="115">
        <v>2</v>
      </c>
      <c r="K36" s="116">
        <v>25</v>
      </c>
    </row>
    <row r="37" spans="1:11" ht="14.1" customHeight="1" x14ac:dyDescent="0.2">
      <c r="A37" s="306">
        <v>42</v>
      </c>
      <c r="B37" s="307" t="s">
        <v>256</v>
      </c>
      <c r="C37" s="308"/>
      <c r="D37" s="113">
        <v>2.3522032303591029E-2</v>
      </c>
      <c r="E37" s="115">
        <v>3</v>
      </c>
      <c r="F37" s="114">
        <v>3</v>
      </c>
      <c r="G37" s="114" t="s">
        <v>513</v>
      </c>
      <c r="H37" s="114" t="s">
        <v>513</v>
      </c>
      <c r="I37" s="140" t="s">
        <v>513</v>
      </c>
      <c r="J37" s="115" t="s">
        <v>513</v>
      </c>
      <c r="K37" s="116" t="s">
        <v>513</v>
      </c>
    </row>
    <row r="38" spans="1:11" ht="14.1" customHeight="1" x14ac:dyDescent="0.2">
      <c r="A38" s="306">
        <v>43</v>
      </c>
      <c r="B38" s="307" t="s">
        <v>257</v>
      </c>
      <c r="C38" s="308"/>
      <c r="D38" s="113">
        <v>0.21169829073231927</v>
      </c>
      <c r="E38" s="115">
        <v>27</v>
      </c>
      <c r="F38" s="114">
        <v>27</v>
      </c>
      <c r="G38" s="114">
        <v>29</v>
      </c>
      <c r="H38" s="114">
        <v>29</v>
      </c>
      <c r="I38" s="140">
        <v>30</v>
      </c>
      <c r="J38" s="115">
        <v>-3</v>
      </c>
      <c r="K38" s="116">
        <v>-10</v>
      </c>
    </row>
    <row r="39" spans="1:11" ht="14.1" customHeight="1" x14ac:dyDescent="0.2">
      <c r="A39" s="306">
        <v>51</v>
      </c>
      <c r="B39" s="307" t="s">
        <v>258</v>
      </c>
      <c r="C39" s="308"/>
      <c r="D39" s="113">
        <v>7.6681825309706761</v>
      </c>
      <c r="E39" s="115">
        <v>978</v>
      </c>
      <c r="F39" s="114">
        <v>1020</v>
      </c>
      <c r="G39" s="114">
        <v>829</v>
      </c>
      <c r="H39" s="114">
        <v>831</v>
      </c>
      <c r="I39" s="140">
        <v>818</v>
      </c>
      <c r="J39" s="115">
        <v>160</v>
      </c>
      <c r="K39" s="116">
        <v>19.559902200488999</v>
      </c>
    </row>
    <row r="40" spans="1:11" ht="14.1" customHeight="1" x14ac:dyDescent="0.2">
      <c r="A40" s="306" t="s">
        <v>259</v>
      </c>
      <c r="B40" s="307" t="s">
        <v>260</v>
      </c>
      <c r="C40" s="308"/>
      <c r="D40" s="113">
        <v>7.4721655951074171</v>
      </c>
      <c r="E40" s="115">
        <v>953</v>
      </c>
      <c r="F40" s="114">
        <v>994</v>
      </c>
      <c r="G40" s="114">
        <v>805</v>
      </c>
      <c r="H40" s="114">
        <v>810</v>
      </c>
      <c r="I40" s="140">
        <v>797</v>
      </c>
      <c r="J40" s="115">
        <v>156</v>
      </c>
      <c r="K40" s="116">
        <v>19.573400250941027</v>
      </c>
    </row>
    <row r="41" spans="1:11" ht="14.1" customHeight="1" x14ac:dyDescent="0.2">
      <c r="A41" s="306"/>
      <c r="B41" s="307" t="s">
        <v>261</v>
      </c>
      <c r="C41" s="308"/>
      <c r="D41" s="113">
        <v>2.689352360043908</v>
      </c>
      <c r="E41" s="115">
        <v>343</v>
      </c>
      <c r="F41" s="114">
        <v>349</v>
      </c>
      <c r="G41" s="114">
        <v>349</v>
      </c>
      <c r="H41" s="114">
        <v>364</v>
      </c>
      <c r="I41" s="140">
        <v>366</v>
      </c>
      <c r="J41" s="115">
        <v>-23</v>
      </c>
      <c r="K41" s="116">
        <v>-6.2841530054644812</v>
      </c>
    </row>
    <row r="42" spans="1:11" ht="14.1" customHeight="1" x14ac:dyDescent="0.2">
      <c r="A42" s="306">
        <v>52</v>
      </c>
      <c r="B42" s="307" t="s">
        <v>262</v>
      </c>
      <c r="C42" s="308"/>
      <c r="D42" s="113">
        <v>5.0493962678375413</v>
      </c>
      <c r="E42" s="115">
        <v>644</v>
      </c>
      <c r="F42" s="114">
        <v>670</v>
      </c>
      <c r="G42" s="114">
        <v>668</v>
      </c>
      <c r="H42" s="114">
        <v>660</v>
      </c>
      <c r="I42" s="140">
        <v>667</v>
      </c>
      <c r="J42" s="115">
        <v>-23</v>
      </c>
      <c r="K42" s="116">
        <v>-3.4482758620689653</v>
      </c>
    </row>
    <row r="43" spans="1:11" ht="14.1" customHeight="1" x14ac:dyDescent="0.2">
      <c r="A43" s="306" t="s">
        <v>263</v>
      </c>
      <c r="B43" s="307" t="s">
        <v>264</v>
      </c>
      <c r="C43" s="308"/>
      <c r="D43" s="113">
        <v>4.8533793319742822</v>
      </c>
      <c r="E43" s="115">
        <v>619</v>
      </c>
      <c r="F43" s="114">
        <v>644</v>
      </c>
      <c r="G43" s="114">
        <v>642</v>
      </c>
      <c r="H43" s="114">
        <v>635</v>
      </c>
      <c r="I43" s="140">
        <v>645</v>
      </c>
      <c r="J43" s="115">
        <v>-26</v>
      </c>
      <c r="K43" s="116">
        <v>-4.0310077519379846</v>
      </c>
    </row>
    <row r="44" spans="1:11" ht="14.1" customHeight="1" x14ac:dyDescent="0.2">
      <c r="A44" s="306">
        <v>53</v>
      </c>
      <c r="B44" s="307" t="s">
        <v>265</v>
      </c>
      <c r="C44" s="308"/>
      <c r="D44" s="113">
        <v>1.3799592284773405</v>
      </c>
      <c r="E44" s="115">
        <v>176</v>
      </c>
      <c r="F44" s="114">
        <v>168</v>
      </c>
      <c r="G44" s="114">
        <v>165</v>
      </c>
      <c r="H44" s="114">
        <v>157</v>
      </c>
      <c r="I44" s="140">
        <v>155</v>
      </c>
      <c r="J44" s="115">
        <v>21</v>
      </c>
      <c r="K44" s="116">
        <v>13.548387096774194</v>
      </c>
    </row>
    <row r="45" spans="1:11" ht="14.1" customHeight="1" x14ac:dyDescent="0.2">
      <c r="A45" s="306" t="s">
        <v>266</v>
      </c>
      <c r="B45" s="307" t="s">
        <v>267</v>
      </c>
      <c r="C45" s="308"/>
      <c r="D45" s="113">
        <v>1.37211855104281</v>
      </c>
      <c r="E45" s="115">
        <v>175</v>
      </c>
      <c r="F45" s="114">
        <v>168</v>
      </c>
      <c r="G45" s="114">
        <v>165</v>
      </c>
      <c r="H45" s="114">
        <v>157</v>
      </c>
      <c r="I45" s="140">
        <v>155</v>
      </c>
      <c r="J45" s="115">
        <v>20</v>
      </c>
      <c r="K45" s="116">
        <v>12.903225806451612</v>
      </c>
    </row>
    <row r="46" spans="1:11" ht="14.1" customHeight="1" x14ac:dyDescent="0.2">
      <c r="A46" s="306">
        <v>54</v>
      </c>
      <c r="B46" s="307" t="s">
        <v>268</v>
      </c>
      <c r="C46" s="308"/>
      <c r="D46" s="113">
        <v>21.781401913125293</v>
      </c>
      <c r="E46" s="115">
        <v>2778</v>
      </c>
      <c r="F46" s="114">
        <v>2792</v>
      </c>
      <c r="G46" s="114">
        <v>2811</v>
      </c>
      <c r="H46" s="114">
        <v>2743</v>
      </c>
      <c r="I46" s="140">
        <v>2763</v>
      </c>
      <c r="J46" s="115">
        <v>15</v>
      </c>
      <c r="K46" s="116">
        <v>0.54288816503800219</v>
      </c>
    </row>
    <row r="47" spans="1:11" ht="14.1" customHeight="1" x14ac:dyDescent="0.2">
      <c r="A47" s="306">
        <v>61</v>
      </c>
      <c r="B47" s="307" t="s">
        <v>269</v>
      </c>
      <c r="C47" s="308"/>
      <c r="D47" s="113">
        <v>0.61157283989336675</v>
      </c>
      <c r="E47" s="115">
        <v>78</v>
      </c>
      <c r="F47" s="114">
        <v>78</v>
      </c>
      <c r="G47" s="114">
        <v>75</v>
      </c>
      <c r="H47" s="114">
        <v>75</v>
      </c>
      <c r="I47" s="140">
        <v>79</v>
      </c>
      <c r="J47" s="115">
        <v>-1</v>
      </c>
      <c r="K47" s="116">
        <v>-1.2658227848101267</v>
      </c>
    </row>
    <row r="48" spans="1:11" ht="14.1" customHeight="1" x14ac:dyDescent="0.2">
      <c r="A48" s="306">
        <v>62</v>
      </c>
      <c r="B48" s="307" t="s">
        <v>270</v>
      </c>
      <c r="C48" s="308"/>
      <c r="D48" s="113">
        <v>9.7459620511212162</v>
      </c>
      <c r="E48" s="115">
        <v>1243</v>
      </c>
      <c r="F48" s="114">
        <v>1271</v>
      </c>
      <c r="G48" s="114">
        <v>1230</v>
      </c>
      <c r="H48" s="114">
        <v>1275</v>
      </c>
      <c r="I48" s="140">
        <v>1274</v>
      </c>
      <c r="J48" s="115">
        <v>-31</v>
      </c>
      <c r="K48" s="116">
        <v>-2.4332810047095763</v>
      </c>
    </row>
    <row r="49" spans="1:11" ht="14.1" customHeight="1" x14ac:dyDescent="0.2">
      <c r="A49" s="306">
        <v>63</v>
      </c>
      <c r="B49" s="307" t="s">
        <v>271</v>
      </c>
      <c r="C49" s="308"/>
      <c r="D49" s="113">
        <v>10.459463697663478</v>
      </c>
      <c r="E49" s="115">
        <v>1334</v>
      </c>
      <c r="F49" s="114">
        <v>1519</v>
      </c>
      <c r="G49" s="114">
        <v>1502</v>
      </c>
      <c r="H49" s="114">
        <v>1529</v>
      </c>
      <c r="I49" s="140">
        <v>1458</v>
      </c>
      <c r="J49" s="115">
        <v>-124</v>
      </c>
      <c r="K49" s="116">
        <v>-8.5048010973936901</v>
      </c>
    </row>
    <row r="50" spans="1:11" ht="14.1" customHeight="1" x14ac:dyDescent="0.2">
      <c r="A50" s="306" t="s">
        <v>272</v>
      </c>
      <c r="B50" s="307" t="s">
        <v>273</v>
      </c>
      <c r="C50" s="308"/>
      <c r="D50" s="113">
        <v>0.32146777481574407</v>
      </c>
      <c r="E50" s="115">
        <v>41</v>
      </c>
      <c r="F50" s="114">
        <v>46</v>
      </c>
      <c r="G50" s="114">
        <v>51</v>
      </c>
      <c r="H50" s="114">
        <v>44</v>
      </c>
      <c r="I50" s="140">
        <v>46</v>
      </c>
      <c r="J50" s="115">
        <v>-5</v>
      </c>
      <c r="K50" s="116">
        <v>-10.869565217391305</v>
      </c>
    </row>
    <row r="51" spans="1:11" ht="14.1" customHeight="1" x14ac:dyDescent="0.2">
      <c r="A51" s="306" t="s">
        <v>274</v>
      </c>
      <c r="B51" s="307" t="s">
        <v>275</v>
      </c>
      <c r="C51" s="308"/>
      <c r="D51" s="113">
        <v>8.9148502430610002</v>
      </c>
      <c r="E51" s="115">
        <v>1137</v>
      </c>
      <c r="F51" s="114">
        <v>1325</v>
      </c>
      <c r="G51" s="114">
        <v>1292</v>
      </c>
      <c r="H51" s="114">
        <v>1322</v>
      </c>
      <c r="I51" s="140">
        <v>1265</v>
      </c>
      <c r="J51" s="115">
        <v>-128</v>
      </c>
      <c r="K51" s="116">
        <v>-10.118577075098814</v>
      </c>
    </row>
    <row r="52" spans="1:11" ht="14.1" customHeight="1" x14ac:dyDescent="0.2">
      <c r="A52" s="306">
        <v>71</v>
      </c>
      <c r="B52" s="307" t="s">
        <v>276</v>
      </c>
      <c r="C52" s="308"/>
      <c r="D52" s="113">
        <v>9.8165281480319901</v>
      </c>
      <c r="E52" s="115">
        <v>1252</v>
      </c>
      <c r="F52" s="114">
        <v>1280</v>
      </c>
      <c r="G52" s="114">
        <v>1278</v>
      </c>
      <c r="H52" s="114">
        <v>1259</v>
      </c>
      <c r="I52" s="140">
        <v>1250</v>
      </c>
      <c r="J52" s="115">
        <v>2</v>
      </c>
      <c r="K52" s="116">
        <v>0.16</v>
      </c>
    </row>
    <row r="53" spans="1:11" ht="14.1" customHeight="1" x14ac:dyDescent="0.2">
      <c r="A53" s="306" t="s">
        <v>277</v>
      </c>
      <c r="B53" s="307" t="s">
        <v>278</v>
      </c>
      <c r="C53" s="308"/>
      <c r="D53" s="113">
        <v>0.80758977575662538</v>
      </c>
      <c r="E53" s="115">
        <v>103</v>
      </c>
      <c r="F53" s="114">
        <v>101</v>
      </c>
      <c r="G53" s="114">
        <v>99</v>
      </c>
      <c r="H53" s="114">
        <v>86</v>
      </c>
      <c r="I53" s="140">
        <v>86</v>
      </c>
      <c r="J53" s="115">
        <v>17</v>
      </c>
      <c r="K53" s="116">
        <v>19.767441860465116</v>
      </c>
    </row>
    <row r="54" spans="1:11" ht="14.1" customHeight="1" x14ac:dyDescent="0.2">
      <c r="A54" s="306" t="s">
        <v>279</v>
      </c>
      <c r="B54" s="307" t="s">
        <v>280</v>
      </c>
      <c r="C54" s="308"/>
      <c r="D54" s="113">
        <v>8.7031519523286818</v>
      </c>
      <c r="E54" s="115">
        <v>1110</v>
      </c>
      <c r="F54" s="114">
        <v>1139</v>
      </c>
      <c r="G54" s="114">
        <v>1138</v>
      </c>
      <c r="H54" s="114">
        <v>1135</v>
      </c>
      <c r="I54" s="140">
        <v>1123</v>
      </c>
      <c r="J54" s="115">
        <v>-13</v>
      </c>
      <c r="K54" s="116">
        <v>-1.1576135351736421</v>
      </c>
    </row>
    <row r="55" spans="1:11" ht="14.1" customHeight="1" x14ac:dyDescent="0.2">
      <c r="A55" s="306">
        <v>72</v>
      </c>
      <c r="B55" s="307" t="s">
        <v>281</v>
      </c>
      <c r="C55" s="308"/>
      <c r="D55" s="113">
        <v>1.0898541633997176</v>
      </c>
      <c r="E55" s="115">
        <v>139</v>
      </c>
      <c r="F55" s="114">
        <v>134</v>
      </c>
      <c r="G55" s="114">
        <v>133</v>
      </c>
      <c r="H55" s="114">
        <v>135</v>
      </c>
      <c r="I55" s="140">
        <v>138</v>
      </c>
      <c r="J55" s="115">
        <v>1</v>
      </c>
      <c r="K55" s="116">
        <v>0.72463768115942029</v>
      </c>
    </row>
    <row r="56" spans="1:11" ht="14.1" customHeight="1" x14ac:dyDescent="0.2">
      <c r="A56" s="306" t="s">
        <v>282</v>
      </c>
      <c r="B56" s="307" t="s">
        <v>283</v>
      </c>
      <c r="C56" s="308"/>
      <c r="D56" s="113">
        <v>0.26658303277403167</v>
      </c>
      <c r="E56" s="115">
        <v>34</v>
      </c>
      <c r="F56" s="114">
        <v>30</v>
      </c>
      <c r="G56" s="114">
        <v>29</v>
      </c>
      <c r="H56" s="114">
        <v>29</v>
      </c>
      <c r="I56" s="140">
        <v>30</v>
      </c>
      <c r="J56" s="115">
        <v>4</v>
      </c>
      <c r="K56" s="116">
        <v>13.333333333333334</v>
      </c>
    </row>
    <row r="57" spans="1:11" ht="14.1" customHeight="1" x14ac:dyDescent="0.2">
      <c r="A57" s="306" t="s">
        <v>284</v>
      </c>
      <c r="B57" s="307" t="s">
        <v>285</v>
      </c>
      <c r="C57" s="308"/>
      <c r="D57" s="113">
        <v>0.57236945272071504</v>
      </c>
      <c r="E57" s="115">
        <v>73</v>
      </c>
      <c r="F57" s="114">
        <v>73</v>
      </c>
      <c r="G57" s="114">
        <v>75</v>
      </c>
      <c r="H57" s="114">
        <v>76</v>
      </c>
      <c r="I57" s="140">
        <v>79</v>
      </c>
      <c r="J57" s="115">
        <v>-6</v>
      </c>
      <c r="K57" s="116">
        <v>-7.5949367088607591</v>
      </c>
    </row>
    <row r="58" spans="1:11" ht="14.1" customHeight="1" x14ac:dyDescent="0.2">
      <c r="A58" s="306">
        <v>73</v>
      </c>
      <c r="B58" s="307" t="s">
        <v>286</v>
      </c>
      <c r="C58" s="308"/>
      <c r="D58" s="113">
        <v>0.94088129214364125</v>
      </c>
      <c r="E58" s="115">
        <v>120</v>
      </c>
      <c r="F58" s="114">
        <v>124</v>
      </c>
      <c r="G58" s="114">
        <v>120</v>
      </c>
      <c r="H58" s="114">
        <v>125</v>
      </c>
      <c r="I58" s="140">
        <v>125</v>
      </c>
      <c r="J58" s="115">
        <v>-5</v>
      </c>
      <c r="K58" s="116">
        <v>-4</v>
      </c>
    </row>
    <row r="59" spans="1:11" ht="14.1" customHeight="1" x14ac:dyDescent="0.2">
      <c r="A59" s="306" t="s">
        <v>287</v>
      </c>
      <c r="B59" s="307" t="s">
        <v>288</v>
      </c>
      <c r="C59" s="308"/>
      <c r="D59" s="113">
        <v>0.67429825936960952</v>
      </c>
      <c r="E59" s="115">
        <v>86</v>
      </c>
      <c r="F59" s="114">
        <v>91</v>
      </c>
      <c r="G59" s="114">
        <v>90</v>
      </c>
      <c r="H59" s="114">
        <v>94</v>
      </c>
      <c r="I59" s="140">
        <v>93</v>
      </c>
      <c r="J59" s="115">
        <v>-7</v>
      </c>
      <c r="K59" s="116">
        <v>-7.5268817204301079</v>
      </c>
    </row>
    <row r="60" spans="1:11" ht="14.1" customHeight="1" x14ac:dyDescent="0.2">
      <c r="A60" s="306">
        <v>81</v>
      </c>
      <c r="B60" s="307" t="s">
        <v>289</v>
      </c>
      <c r="C60" s="308"/>
      <c r="D60" s="113">
        <v>3.2930845225027441</v>
      </c>
      <c r="E60" s="115">
        <v>420</v>
      </c>
      <c r="F60" s="114">
        <v>419</v>
      </c>
      <c r="G60" s="114">
        <v>419</v>
      </c>
      <c r="H60" s="114">
        <v>412</v>
      </c>
      <c r="I60" s="140">
        <v>408</v>
      </c>
      <c r="J60" s="115">
        <v>12</v>
      </c>
      <c r="K60" s="116">
        <v>2.9411764705882355</v>
      </c>
    </row>
    <row r="61" spans="1:11" ht="14.1" customHeight="1" x14ac:dyDescent="0.2">
      <c r="A61" s="306" t="s">
        <v>290</v>
      </c>
      <c r="B61" s="307" t="s">
        <v>291</v>
      </c>
      <c r="C61" s="308"/>
      <c r="D61" s="113">
        <v>1.4426846479535831</v>
      </c>
      <c r="E61" s="115">
        <v>184</v>
      </c>
      <c r="F61" s="114">
        <v>185</v>
      </c>
      <c r="G61" s="114">
        <v>177</v>
      </c>
      <c r="H61" s="114">
        <v>178</v>
      </c>
      <c r="I61" s="140">
        <v>186</v>
      </c>
      <c r="J61" s="115">
        <v>-2</v>
      </c>
      <c r="K61" s="116">
        <v>-1.075268817204301</v>
      </c>
    </row>
    <row r="62" spans="1:11" ht="14.1" customHeight="1" x14ac:dyDescent="0.2">
      <c r="A62" s="306" t="s">
        <v>292</v>
      </c>
      <c r="B62" s="307" t="s">
        <v>293</v>
      </c>
      <c r="C62" s="308"/>
      <c r="D62" s="113">
        <v>0.94088129214364125</v>
      </c>
      <c r="E62" s="115">
        <v>120</v>
      </c>
      <c r="F62" s="114">
        <v>118</v>
      </c>
      <c r="G62" s="114">
        <v>126</v>
      </c>
      <c r="H62" s="114">
        <v>113</v>
      </c>
      <c r="I62" s="140">
        <v>115</v>
      </c>
      <c r="J62" s="115">
        <v>5</v>
      </c>
      <c r="K62" s="116">
        <v>4.3478260869565215</v>
      </c>
    </row>
    <row r="63" spans="1:11" ht="14.1" customHeight="1" x14ac:dyDescent="0.2">
      <c r="A63" s="306"/>
      <c r="B63" s="307" t="s">
        <v>294</v>
      </c>
      <c r="C63" s="308"/>
      <c r="D63" s="113">
        <v>0.776227066018504</v>
      </c>
      <c r="E63" s="115">
        <v>99</v>
      </c>
      <c r="F63" s="114">
        <v>97</v>
      </c>
      <c r="G63" s="114">
        <v>103</v>
      </c>
      <c r="H63" s="114">
        <v>92</v>
      </c>
      <c r="I63" s="140">
        <v>92</v>
      </c>
      <c r="J63" s="115">
        <v>7</v>
      </c>
      <c r="K63" s="116">
        <v>7.6086956521739131</v>
      </c>
    </row>
    <row r="64" spans="1:11" ht="14.1" customHeight="1" x14ac:dyDescent="0.2">
      <c r="A64" s="306" t="s">
        <v>295</v>
      </c>
      <c r="B64" s="307" t="s">
        <v>296</v>
      </c>
      <c r="C64" s="308"/>
      <c r="D64" s="113">
        <v>0.10976948408342481</v>
      </c>
      <c r="E64" s="115">
        <v>14</v>
      </c>
      <c r="F64" s="114">
        <v>12</v>
      </c>
      <c r="G64" s="114">
        <v>9</v>
      </c>
      <c r="H64" s="114">
        <v>13</v>
      </c>
      <c r="I64" s="140">
        <v>9</v>
      </c>
      <c r="J64" s="115">
        <v>5</v>
      </c>
      <c r="K64" s="116">
        <v>55.555555555555557</v>
      </c>
    </row>
    <row r="65" spans="1:11" ht="14.1" customHeight="1" x14ac:dyDescent="0.2">
      <c r="A65" s="306" t="s">
        <v>297</v>
      </c>
      <c r="B65" s="307" t="s">
        <v>298</v>
      </c>
      <c r="C65" s="308"/>
      <c r="D65" s="113">
        <v>0.58021013015524536</v>
      </c>
      <c r="E65" s="115">
        <v>74</v>
      </c>
      <c r="F65" s="114">
        <v>75</v>
      </c>
      <c r="G65" s="114">
        <v>79</v>
      </c>
      <c r="H65" s="114">
        <v>79</v>
      </c>
      <c r="I65" s="140">
        <v>72</v>
      </c>
      <c r="J65" s="115">
        <v>2</v>
      </c>
      <c r="K65" s="116">
        <v>2.7777777777777777</v>
      </c>
    </row>
    <row r="66" spans="1:11" ht="14.1" customHeight="1" x14ac:dyDescent="0.2">
      <c r="A66" s="306">
        <v>82</v>
      </c>
      <c r="B66" s="307" t="s">
        <v>299</v>
      </c>
      <c r="C66" s="308"/>
      <c r="D66" s="113">
        <v>1.8660812294182216</v>
      </c>
      <c r="E66" s="115">
        <v>238</v>
      </c>
      <c r="F66" s="114">
        <v>238</v>
      </c>
      <c r="G66" s="114">
        <v>244</v>
      </c>
      <c r="H66" s="114">
        <v>229</v>
      </c>
      <c r="I66" s="140">
        <v>228</v>
      </c>
      <c r="J66" s="115">
        <v>10</v>
      </c>
      <c r="K66" s="116">
        <v>4.3859649122807021</v>
      </c>
    </row>
    <row r="67" spans="1:11" ht="14.1" customHeight="1" x14ac:dyDescent="0.2">
      <c r="A67" s="306" t="s">
        <v>300</v>
      </c>
      <c r="B67" s="307" t="s">
        <v>301</v>
      </c>
      <c r="C67" s="308"/>
      <c r="D67" s="113">
        <v>0.76054571114944336</v>
      </c>
      <c r="E67" s="115">
        <v>97</v>
      </c>
      <c r="F67" s="114">
        <v>93</v>
      </c>
      <c r="G67" s="114">
        <v>97</v>
      </c>
      <c r="H67" s="114">
        <v>97</v>
      </c>
      <c r="I67" s="140">
        <v>96</v>
      </c>
      <c r="J67" s="115">
        <v>1</v>
      </c>
      <c r="K67" s="116">
        <v>1.0416666666666667</v>
      </c>
    </row>
    <row r="68" spans="1:11" ht="14.1" customHeight="1" x14ac:dyDescent="0.2">
      <c r="A68" s="306" t="s">
        <v>302</v>
      </c>
      <c r="B68" s="307" t="s">
        <v>303</v>
      </c>
      <c r="C68" s="308"/>
      <c r="D68" s="113">
        <v>0.6664575819350792</v>
      </c>
      <c r="E68" s="115">
        <v>85</v>
      </c>
      <c r="F68" s="114">
        <v>93</v>
      </c>
      <c r="G68" s="114">
        <v>89</v>
      </c>
      <c r="H68" s="114">
        <v>86</v>
      </c>
      <c r="I68" s="140">
        <v>85</v>
      </c>
      <c r="J68" s="115">
        <v>0</v>
      </c>
      <c r="K68" s="116">
        <v>0</v>
      </c>
    </row>
    <row r="69" spans="1:11" ht="14.1" customHeight="1" x14ac:dyDescent="0.2">
      <c r="A69" s="306">
        <v>83</v>
      </c>
      <c r="B69" s="307" t="s">
        <v>304</v>
      </c>
      <c r="C69" s="308"/>
      <c r="D69" s="113">
        <v>1.9601693586325859</v>
      </c>
      <c r="E69" s="115">
        <v>250</v>
      </c>
      <c r="F69" s="114">
        <v>247</v>
      </c>
      <c r="G69" s="114">
        <v>251</v>
      </c>
      <c r="H69" s="114">
        <v>261</v>
      </c>
      <c r="I69" s="140">
        <v>263</v>
      </c>
      <c r="J69" s="115">
        <v>-13</v>
      </c>
      <c r="K69" s="116">
        <v>-4.9429657794676807</v>
      </c>
    </row>
    <row r="70" spans="1:11" ht="14.1" customHeight="1" x14ac:dyDescent="0.2">
      <c r="A70" s="306" t="s">
        <v>305</v>
      </c>
      <c r="B70" s="307" t="s">
        <v>306</v>
      </c>
      <c r="C70" s="308"/>
      <c r="D70" s="113">
        <v>0.9251999372745805</v>
      </c>
      <c r="E70" s="115">
        <v>118</v>
      </c>
      <c r="F70" s="114">
        <v>109</v>
      </c>
      <c r="G70" s="114">
        <v>112</v>
      </c>
      <c r="H70" s="114">
        <v>116</v>
      </c>
      <c r="I70" s="140">
        <v>119</v>
      </c>
      <c r="J70" s="115">
        <v>-1</v>
      </c>
      <c r="K70" s="116">
        <v>-0.84033613445378152</v>
      </c>
    </row>
    <row r="71" spans="1:11" ht="14.1" customHeight="1" x14ac:dyDescent="0.2">
      <c r="A71" s="306"/>
      <c r="B71" s="307" t="s">
        <v>307</v>
      </c>
      <c r="C71" s="308"/>
      <c r="D71" s="113">
        <v>0.65861690450054888</v>
      </c>
      <c r="E71" s="115">
        <v>84</v>
      </c>
      <c r="F71" s="114">
        <v>77</v>
      </c>
      <c r="G71" s="114">
        <v>81</v>
      </c>
      <c r="H71" s="114">
        <v>83</v>
      </c>
      <c r="I71" s="140">
        <v>86</v>
      </c>
      <c r="J71" s="115">
        <v>-2</v>
      </c>
      <c r="K71" s="116">
        <v>-2.3255813953488373</v>
      </c>
    </row>
    <row r="72" spans="1:11" ht="14.1" customHeight="1" x14ac:dyDescent="0.2">
      <c r="A72" s="306">
        <v>84</v>
      </c>
      <c r="B72" s="307" t="s">
        <v>308</v>
      </c>
      <c r="C72" s="308"/>
      <c r="D72" s="113">
        <v>1.7641524227693273</v>
      </c>
      <c r="E72" s="115">
        <v>225</v>
      </c>
      <c r="F72" s="114">
        <v>217</v>
      </c>
      <c r="G72" s="114">
        <v>218</v>
      </c>
      <c r="H72" s="114">
        <v>209</v>
      </c>
      <c r="I72" s="140">
        <v>205</v>
      </c>
      <c r="J72" s="115">
        <v>20</v>
      </c>
      <c r="K72" s="116">
        <v>9.7560975609756095</v>
      </c>
    </row>
    <row r="73" spans="1:11" ht="14.1" customHeight="1" x14ac:dyDescent="0.2">
      <c r="A73" s="306" t="s">
        <v>309</v>
      </c>
      <c r="B73" s="307" t="s">
        <v>310</v>
      </c>
      <c r="C73" s="308"/>
      <c r="D73" s="113">
        <v>0.12545083895248549</v>
      </c>
      <c r="E73" s="115">
        <v>16</v>
      </c>
      <c r="F73" s="114">
        <v>16</v>
      </c>
      <c r="G73" s="114">
        <v>17</v>
      </c>
      <c r="H73" s="114">
        <v>17</v>
      </c>
      <c r="I73" s="140">
        <v>17</v>
      </c>
      <c r="J73" s="115">
        <v>-1</v>
      </c>
      <c r="K73" s="116">
        <v>-5.882352941176471</v>
      </c>
    </row>
    <row r="74" spans="1:11" ht="14.1" customHeight="1" x14ac:dyDescent="0.2">
      <c r="A74" s="306" t="s">
        <v>311</v>
      </c>
      <c r="B74" s="307" t="s">
        <v>312</v>
      </c>
      <c r="C74" s="308"/>
      <c r="D74" s="113">
        <v>4.7044064607182058E-2</v>
      </c>
      <c r="E74" s="115">
        <v>6</v>
      </c>
      <c r="F74" s="114">
        <v>4</v>
      </c>
      <c r="G74" s="114">
        <v>4</v>
      </c>
      <c r="H74" s="114">
        <v>4</v>
      </c>
      <c r="I74" s="140">
        <v>4</v>
      </c>
      <c r="J74" s="115">
        <v>2</v>
      </c>
      <c r="K74" s="116">
        <v>50</v>
      </c>
    </row>
    <row r="75" spans="1:11" ht="14.1" customHeight="1" x14ac:dyDescent="0.2">
      <c r="A75" s="306" t="s">
        <v>313</v>
      </c>
      <c r="B75" s="307" t="s">
        <v>314</v>
      </c>
      <c r="C75" s="308"/>
      <c r="D75" s="113" t="s">
        <v>513</v>
      </c>
      <c r="E75" s="115" t="s">
        <v>513</v>
      </c>
      <c r="F75" s="114" t="s">
        <v>513</v>
      </c>
      <c r="G75" s="114">
        <v>4</v>
      </c>
      <c r="H75" s="114">
        <v>4</v>
      </c>
      <c r="I75" s="140" t="s">
        <v>513</v>
      </c>
      <c r="J75" s="115" t="s">
        <v>513</v>
      </c>
      <c r="K75" s="116" t="s">
        <v>513</v>
      </c>
    </row>
    <row r="76" spans="1:11" ht="14.1" customHeight="1" x14ac:dyDescent="0.2">
      <c r="A76" s="306">
        <v>91</v>
      </c>
      <c r="B76" s="307" t="s">
        <v>315</v>
      </c>
      <c r="C76" s="308"/>
      <c r="D76" s="113">
        <v>3.1362709738121372E-2</v>
      </c>
      <c r="E76" s="115">
        <v>4</v>
      </c>
      <c r="F76" s="114">
        <v>4</v>
      </c>
      <c r="G76" s="114" t="s">
        <v>513</v>
      </c>
      <c r="H76" s="114" t="s">
        <v>513</v>
      </c>
      <c r="I76" s="140" t="s">
        <v>513</v>
      </c>
      <c r="J76" s="115" t="s">
        <v>513</v>
      </c>
      <c r="K76" s="116" t="s">
        <v>513</v>
      </c>
    </row>
    <row r="77" spans="1:11" ht="14.1" customHeight="1" x14ac:dyDescent="0.2">
      <c r="A77" s="306">
        <v>92</v>
      </c>
      <c r="B77" s="307" t="s">
        <v>316</v>
      </c>
      <c r="C77" s="308"/>
      <c r="D77" s="113">
        <v>0.10192880664889446</v>
      </c>
      <c r="E77" s="115">
        <v>13</v>
      </c>
      <c r="F77" s="114">
        <v>12</v>
      </c>
      <c r="G77" s="114">
        <v>12</v>
      </c>
      <c r="H77" s="114">
        <v>13</v>
      </c>
      <c r="I77" s="140">
        <v>12</v>
      </c>
      <c r="J77" s="115">
        <v>1</v>
      </c>
      <c r="K77" s="116">
        <v>8.3333333333333339</v>
      </c>
    </row>
    <row r="78" spans="1:11" ht="14.1" customHeight="1" x14ac:dyDescent="0.2">
      <c r="A78" s="306">
        <v>93</v>
      </c>
      <c r="B78" s="307" t="s">
        <v>317</v>
      </c>
      <c r="C78" s="308"/>
      <c r="D78" s="113">
        <v>0.10192880664889446</v>
      </c>
      <c r="E78" s="115">
        <v>13</v>
      </c>
      <c r="F78" s="114">
        <v>16</v>
      </c>
      <c r="G78" s="114">
        <v>13</v>
      </c>
      <c r="H78" s="114">
        <v>13</v>
      </c>
      <c r="I78" s="140">
        <v>12</v>
      </c>
      <c r="J78" s="115">
        <v>1</v>
      </c>
      <c r="K78" s="116">
        <v>8.3333333333333339</v>
      </c>
    </row>
    <row r="79" spans="1:11" ht="14.1" customHeight="1" x14ac:dyDescent="0.2">
      <c r="A79" s="306">
        <v>94</v>
      </c>
      <c r="B79" s="307" t="s">
        <v>318</v>
      </c>
      <c r="C79" s="308"/>
      <c r="D79" s="113">
        <v>0.59589148502430611</v>
      </c>
      <c r="E79" s="115">
        <v>76</v>
      </c>
      <c r="F79" s="114">
        <v>80</v>
      </c>
      <c r="G79" s="114">
        <v>81</v>
      </c>
      <c r="H79" s="114">
        <v>70</v>
      </c>
      <c r="I79" s="140">
        <v>69</v>
      </c>
      <c r="J79" s="115">
        <v>7</v>
      </c>
      <c r="K79" s="116">
        <v>10.144927536231885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2.8226438764309236</v>
      </c>
      <c r="E81" s="143">
        <v>360</v>
      </c>
      <c r="F81" s="144">
        <v>385</v>
      </c>
      <c r="G81" s="144">
        <v>374</v>
      </c>
      <c r="H81" s="144">
        <v>380</v>
      </c>
      <c r="I81" s="145">
        <v>357</v>
      </c>
      <c r="J81" s="143">
        <v>3</v>
      </c>
      <c r="K81" s="146">
        <v>0.84033613445378152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3220</v>
      </c>
      <c r="G12" s="536">
        <v>3219</v>
      </c>
      <c r="H12" s="536">
        <v>4558</v>
      </c>
      <c r="I12" s="536">
        <v>2963</v>
      </c>
      <c r="J12" s="537">
        <v>4911</v>
      </c>
      <c r="K12" s="538">
        <v>-1691</v>
      </c>
      <c r="L12" s="349">
        <v>-34.432905721848911</v>
      </c>
    </row>
    <row r="13" spans="1:17" s="110" customFormat="1" ht="15" customHeight="1" x14ac:dyDescent="0.2">
      <c r="A13" s="350" t="s">
        <v>344</v>
      </c>
      <c r="B13" s="351" t="s">
        <v>345</v>
      </c>
      <c r="C13" s="347"/>
      <c r="D13" s="347"/>
      <c r="E13" s="348"/>
      <c r="F13" s="536">
        <v>1748</v>
      </c>
      <c r="G13" s="536">
        <v>1567</v>
      </c>
      <c r="H13" s="536">
        <v>2414</v>
      </c>
      <c r="I13" s="536">
        <v>1686</v>
      </c>
      <c r="J13" s="537">
        <v>2838</v>
      </c>
      <c r="K13" s="538">
        <v>-1090</v>
      </c>
      <c r="L13" s="349">
        <v>-38.407329105003527</v>
      </c>
    </row>
    <row r="14" spans="1:17" s="110" customFormat="1" ht="22.5" customHeight="1" x14ac:dyDescent="0.2">
      <c r="A14" s="350"/>
      <c r="B14" s="351" t="s">
        <v>346</v>
      </c>
      <c r="C14" s="347"/>
      <c r="D14" s="347"/>
      <c r="E14" s="348"/>
      <c r="F14" s="536">
        <v>1472</v>
      </c>
      <c r="G14" s="536">
        <v>1652</v>
      </c>
      <c r="H14" s="536">
        <v>2144</v>
      </c>
      <c r="I14" s="536">
        <v>1277</v>
      </c>
      <c r="J14" s="537">
        <v>2073</v>
      </c>
      <c r="K14" s="538">
        <v>-601</v>
      </c>
      <c r="L14" s="349">
        <v>-28.991799324650266</v>
      </c>
    </row>
    <row r="15" spans="1:17" s="110" customFormat="1" ht="15" customHeight="1" x14ac:dyDescent="0.2">
      <c r="A15" s="350" t="s">
        <v>347</v>
      </c>
      <c r="B15" s="351" t="s">
        <v>108</v>
      </c>
      <c r="C15" s="347"/>
      <c r="D15" s="347"/>
      <c r="E15" s="348"/>
      <c r="F15" s="536">
        <v>785</v>
      </c>
      <c r="G15" s="536">
        <v>859</v>
      </c>
      <c r="H15" s="536">
        <v>2119</v>
      </c>
      <c r="I15" s="536">
        <v>655</v>
      </c>
      <c r="J15" s="537">
        <v>901</v>
      </c>
      <c r="K15" s="538">
        <v>-116</v>
      </c>
      <c r="L15" s="349">
        <v>-12.874583795782463</v>
      </c>
    </row>
    <row r="16" spans="1:17" s="110" customFormat="1" ht="15" customHeight="1" x14ac:dyDescent="0.2">
      <c r="A16" s="350"/>
      <c r="B16" s="351" t="s">
        <v>109</v>
      </c>
      <c r="C16" s="347"/>
      <c r="D16" s="347"/>
      <c r="E16" s="348"/>
      <c r="F16" s="536">
        <v>2123</v>
      </c>
      <c r="G16" s="536">
        <v>2027</v>
      </c>
      <c r="H16" s="536">
        <v>2179</v>
      </c>
      <c r="I16" s="536">
        <v>2004</v>
      </c>
      <c r="J16" s="537">
        <v>3385</v>
      </c>
      <c r="K16" s="538">
        <v>-1262</v>
      </c>
      <c r="L16" s="349">
        <v>-37.282127031019201</v>
      </c>
    </row>
    <row r="17" spans="1:12" s="110" customFormat="1" ht="15" customHeight="1" x14ac:dyDescent="0.2">
      <c r="A17" s="350"/>
      <c r="B17" s="351" t="s">
        <v>110</v>
      </c>
      <c r="C17" s="347"/>
      <c r="D17" s="347"/>
      <c r="E17" s="348"/>
      <c r="F17" s="536">
        <v>264</v>
      </c>
      <c r="G17" s="536">
        <v>302</v>
      </c>
      <c r="H17" s="536">
        <v>234</v>
      </c>
      <c r="I17" s="536">
        <v>271</v>
      </c>
      <c r="J17" s="537">
        <v>580</v>
      </c>
      <c r="K17" s="538">
        <v>-316</v>
      </c>
      <c r="L17" s="349">
        <v>-54.482758620689658</v>
      </c>
    </row>
    <row r="18" spans="1:12" s="110" customFormat="1" ht="15" customHeight="1" x14ac:dyDescent="0.2">
      <c r="A18" s="350"/>
      <c r="B18" s="351" t="s">
        <v>111</v>
      </c>
      <c r="C18" s="347"/>
      <c r="D18" s="347"/>
      <c r="E18" s="348"/>
      <c r="F18" s="536">
        <v>48</v>
      </c>
      <c r="G18" s="536">
        <v>31</v>
      </c>
      <c r="H18" s="536">
        <v>26</v>
      </c>
      <c r="I18" s="536">
        <v>33</v>
      </c>
      <c r="J18" s="537">
        <v>45</v>
      </c>
      <c r="K18" s="538">
        <v>3</v>
      </c>
      <c r="L18" s="349">
        <v>6.666666666666667</v>
      </c>
    </row>
    <row r="19" spans="1:12" s="110" customFormat="1" ht="15" customHeight="1" x14ac:dyDescent="0.2">
      <c r="A19" s="118" t="s">
        <v>113</v>
      </c>
      <c r="B19" s="119" t="s">
        <v>181</v>
      </c>
      <c r="C19" s="347"/>
      <c r="D19" s="347"/>
      <c r="E19" s="348"/>
      <c r="F19" s="536">
        <v>2233</v>
      </c>
      <c r="G19" s="536">
        <v>2160</v>
      </c>
      <c r="H19" s="536">
        <v>3486</v>
      </c>
      <c r="I19" s="536">
        <v>2091</v>
      </c>
      <c r="J19" s="537">
        <v>3781</v>
      </c>
      <c r="K19" s="538">
        <v>-1548</v>
      </c>
      <c r="L19" s="349">
        <v>-40.941549854535836</v>
      </c>
    </row>
    <row r="20" spans="1:12" s="110" customFormat="1" ht="15" customHeight="1" x14ac:dyDescent="0.2">
      <c r="A20" s="118"/>
      <c r="B20" s="119" t="s">
        <v>182</v>
      </c>
      <c r="C20" s="347"/>
      <c r="D20" s="347"/>
      <c r="E20" s="348"/>
      <c r="F20" s="536">
        <v>987</v>
      </c>
      <c r="G20" s="536">
        <v>1059</v>
      </c>
      <c r="H20" s="536">
        <v>1072</v>
      </c>
      <c r="I20" s="536">
        <v>872</v>
      </c>
      <c r="J20" s="537">
        <v>1130</v>
      </c>
      <c r="K20" s="538">
        <v>-143</v>
      </c>
      <c r="L20" s="349">
        <v>-12.654867256637168</v>
      </c>
    </row>
    <row r="21" spans="1:12" s="110" customFormat="1" ht="15" customHeight="1" x14ac:dyDescent="0.2">
      <c r="A21" s="118" t="s">
        <v>113</v>
      </c>
      <c r="B21" s="119" t="s">
        <v>116</v>
      </c>
      <c r="C21" s="347"/>
      <c r="D21" s="347"/>
      <c r="E21" s="348"/>
      <c r="F21" s="536">
        <v>2146</v>
      </c>
      <c r="G21" s="536">
        <v>2309</v>
      </c>
      <c r="H21" s="536">
        <v>3411</v>
      </c>
      <c r="I21" s="536">
        <v>1982</v>
      </c>
      <c r="J21" s="537">
        <v>2971</v>
      </c>
      <c r="K21" s="538">
        <v>-825</v>
      </c>
      <c r="L21" s="349">
        <v>-27.768428138673848</v>
      </c>
    </row>
    <row r="22" spans="1:12" s="110" customFormat="1" ht="15" customHeight="1" x14ac:dyDescent="0.2">
      <c r="A22" s="118"/>
      <c r="B22" s="119" t="s">
        <v>117</v>
      </c>
      <c r="C22" s="347"/>
      <c r="D22" s="347"/>
      <c r="E22" s="348"/>
      <c r="F22" s="536">
        <v>1071</v>
      </c>
      <c r="G22" s="536">
        <v>908</v>
      </c>
      <c r="H22" s="536">
        <v>1146</v>
      </c>
      <c r="I22" s="536">
        <v>977</v>
      </c>
      <c r="J22" s="537">
        <v>1938</v>
      </c>
      <c r="K22" s="538">
        <v>-867</v>
      </c>
      <c r="L22" s="349">
        <v>-44.736842105263158</v>
      </c>
    </row>
    <row r="23" spans="1:12" s="110" customFormat="1" ht="15" customHeight="1" x14ac:dyDescent="0.2">
      <c r="A23" s="352" t="s">
        <v>347</v>
      </c>
      <c r="B23" s="353" t="s">
        <v>193</v>
      </c>
      <c r="C23" s="354"/>
      <c r="D23" s="354"/>
      <c r="E23" s="355"/>
      <c r="F23" s="539">
        <v>44</v>
      </c>
      <c r="G23" s="539">
        <v>187</v>
      </c>
      <c r="H23" s="539">
        <v>934</v>
      </c>
      <c r="I23" s="539">
        <v>142</v>
      </c>
      <c r="J23" s="540">
        <v>73</v>
      </c>
      <c r="K23" s="541">
        <v>-29</v>
      </c>
      <c r="L23" s="356">
        <v>-39.726027397260275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29.4</v>
      </c>
      <c r="G25" s="542">
        <v>31.7</v>
      </c>
      <c r="H25" s="542">
        <v>40.1</v>
      </c>
      <c r="I25" s="542">
        <v>33.6</v>
      </c>
      <c r="J25" s="542">
        <v>36.799999999999997</v>
      </c>
      <c r="K25" s="543" t="s">
        <v>349</v>
      </c>
      <c r="L25" s="364">
        <v>-7.3999999999999986</v>
      </c>
    </row>
    <row r="26" spans="1:12" s="110" customFormat="1" ht="15" customHeight="1" x14ac:dyDescent="0.2">
      <c r="A26" s="365" t="s">
        <v>105</v>
      </c>
      <c r="B26" s="366" t="s">
        <v>345</v>
      </c>
      <c r="C26" s="362"/>
      <c r="D26" s="362"/>
      <c r="E26" s="363"/>
      <c r="F26" s="542">
        <v>25.9</v>
      </c>
      <c r="G26" s="542">
        <v>31.5</v>
      </c>
      <c r="H26" s="542">
        <v>37.1</v>
      </c>
      <c r="I26" s="542">
        <v>30.5</v>
      </c>
      <c r="J26" s="544">
        <v>35.200000000000003</v>
      </c>
      <c r="K26" s="543" t="s">
        <v>349</v>
      </c>
      <c r="L26" s="364">
        <v>-9.3000000000000043</v>
      </c>
    </row>
    <row r="27" spans="1:12" s="110" customFormat="1" ht="15" customHeight="1" x14ac:dyDescent="0.2">
      <c r="A27" s="365"/>
      <c r="B27" s="366" t="s">
        <v>346</v>
      </c>
      <c r="C27" s="362"/>
      <c r="D27" s="362"/>
      <c r="E27" s="363"/>
      <c r="F27" s="542">
        <v>33.5</v>
      </c>
      <c r="G27" s="542">
        <v>31.9</v>
      </c>
      <c r="H27" s="542">
        <v>43.3</v>
      </c>
      <c r="I27" s="542">
        <v>37.700000000000003</v>
      </c>
      <c r="J27" s="542">
        <v>39.1</v>
      </c>
      <c r="K27" s="543" t="s">
        <v>349</v>
      </c>
      <c r="L27" s="364">
        <v>-5.6000000000000014</v>
      </c>
    </row>
    <row r="28" spans="1:12" s="110" customFormat="1" ht="15" customHeight="1" x14ac:dyDescent="0.2">
      <c r="A28" s="365" t="s">
        <v>113</v>
      </c>
      <c r="B28" s="366" t="s">
        <v>108</v>
      </c>
      <c r="C28" s="362"/>
      <c r="D28" s="362"/>
      <c r="E28" s="363"/>
      <c r="F28" s="542">
        <v>41.1</v>
      </c>
      <c r="G28" s="542">
        <v>47.3</v>
      </c>
      <c r="H28" s="542">
        <v>54</v>
      </c>
      <c r="I28" s="542">
        <v>52.8</v>
      </c>
      <c r="J28" s="542">
        <v>45.1</v>
      </c>
      <c r="K28" s="543" t="s">
        <v>349</v>
      </c>
      <c r="L28" s="364">
        <v>-4</v>
      </c>
    </row>
    <row r="29" spans="1:12" s="110" customFormat="1" ht="11.25" x14ac:dyDescent="0.2">
      <c r="A29" s="365"/>
      <c r="B29" s="366" t="s">
        <v>109</v>
      </c>
      <c r="C29" s="362"/>
      <c r="D29" s="362"/>
      <c r="E29" s="363"/>
      <c r="F29" s="542">
        <v>25.8</v>
      </c>
      <c r="G29" s="542">
        <v>28.9</v>
      </c>
      <c r="H29" s="542">
        <v>33.6</v>
      </c>
      <c r="I29" s="542">
        <v>31.4</v>
      </c>
      <c r="J29" s="544">
        <v>36.5</v>
      </c>
      <c r="K29" s="543" t="s">
        <v>349</v>
      </c>
      <c r="L29" s="364">
        <v>-10.7</v>
      </c>
    </row>
    <row r="30" spans="1:12" s="110" customFormat="1" ht="15" customHeight="1" x14ac:dyDescent="0.2">
      <c r="A30" s="365"/>
      <c r="B30" s="366" t="s">
        <v>110</v>
      </c>
      <c r="C30" s="362"/>
      <c r="D30" s="362"/>
      <c r="E30" s="363"/>
      <c r="F30" s="542">
        <v>24.6</v>
      </c>
      <c r="G30" s="542">
        <v>16.2</v>
      </c>
      <c r="H30" s="542">
        <v>29.6</v>
      </c>
      <c r="I30" s="542">
        <v>14.8</v>
      </c>
      <c r="J30" s="542">
        <v>27.9</v>
      </c>
      <c r="K30" s="543" t="s">
        <v>349</v>
      </c>
      <c r="L30" s="364">
        <v>-3.2999999999999972</v>
      </c>
    </row>
    <row r="31" spans="1:12" s="110" customFormat="1" ht="15" customHeight="1" x14ac:dyDescent="0.2">
      <c r="A31" s="365"/>
      <c r="B31" s="366" t="s">
        <v>111</v>
      </c>
      <c r="C31" s="362"/>
      <c r="D31" s="362"/>
      <c r="E31" s="363"/>
      <c r="F31" s="542">
        <v>33.299999999999997</v>
      </c>
      <c r="G31" s="542">
        <v>25.8</v>
      </c>
      <c r="H31" s="542">
        <v>57.7</v>
      </c>
      <c r="I31" s="542">
        <v>30.3</v>
      </c>
      <c r="J31" s="542">
        <v>22.2</v>
      </c>
      <c r="K31" s="543" t="s">
        <v>349</v>
      </c>
      <c r="L31" s="364">
        <v>11.099999999999998</v>
      </c>
    </row>
    <row r="32" spans="1:12" s="110" customFormat="1" ht="15" customHeight="1" x14ac:dyDescent="0.2">
      <c r="A32" s="367" t="s">
        <v>113</v>
      </c>
      <c r="B32" s="368" t="s">
        <v>181</v>
      </c>
      <c r="C32" s="362"/>
      <c r="D32" s="362"/>
      <c r="E32" s="363"/>
      <c r="F32" s="542">
        <v>26.6</v>
      </c>
      <c r="G32" s="542">
        <v>31.2</v>
      </c>
      <c r="H32" s="542">
        <v>40.4</v>
      </c>
      <c r="I32" s="542">
        <v>31.3</v>
      </c>
      <c r="J32" s="544">
        <v>37.799999999999997</v>
      </c>
      <c r="K32" s="543" t="s">
        <v>349</v>
      </c>
      <c r="L32" s="364">
        <v>-11.199999999999996</v>
      </c>
    </row>
    <row r="33" spans="1:12" s="110" customFormat="1" ht="15" customHeight="1" x14ac:dyDescent="0.2">
      <c r="A33" s="367"/>
      <c r="B33" s="368" t="s">
        <v>182</v>
      </c>
      <c r="C33" s="362"/>
      <c r="D33" s="362"/>
      <c r="E33" s="363"/>
      <c r="F33" s="542">
        <v>35.5</v>
      </c>
      <c r="G33" s="542">
        <v>32.6</v>
      </c>
      <c r="H33" s="542">
        <v>39.4</v>
      </c>
      <c r="I33" s="542">
        <v>38.9</v>
      </c>
      <c r="J33" s="542">
        <v>33.700000000000003</v>
      </c>
      <c r="K33" s="543" t="s">
        <v>349</v>
      </c>
      <c r="L33" s="364">
        <v>1.7999999999999972</v>
      </c>
    </row>
    <row r="34" spans="1:12" s="369" customFormat="1" ht="15" customHeight="1" x14ac:dyDescent="0.2">
      <c r="A34" s="367" t="s">
        <v>113</v>
      </c>
      <c r="B34" s="368" t="s">
        <v>116</v>
      </c>
      <c r="C34" s="362"/>
      <c r="D34" s="362"/>
      <c r="E34" s="363"/>
      <c r="F34" s="542">
        <v>29.2</v>
      </c>
      <c r="G34" s="542">
        <v>28.5</v>
      </c>
      <c r="H34" s="542">
        <v>39.799999999999997</v>
      </c>
      <c r="I34" s="542">
        <v>32.6</v>
      </c>
      <c r="J34" s="542">
        <v>30.9</v>
      </c>
      <c r="K34" s="543" t="s">
        <v>349</v>
      </c>
      <c r="L34" s="364">
        <v>-1.6999999999999993</v>
      </c>
    </row>
    <row r="35" spans="1:12" s="369" customFormat="1" ht="11.25" x14ac:dyDescent="0.2">
      <c r="A35" s="370"/>
      <c r="B35" s="371" t="s">
        <v>117</v>
      </c>
      <c r="C35" s="372"/>
      <c r="D35" s="372"/>
      <c r="E35" s="373"/>
      <c r="F35" s="545">
        <v>29.7</v>
      </c>
      <c r="G35" s="545">
        <v>39.6</v>
      </c>
      <c r="H35" s="545">
        <v>40.9</v>
      </c>
      <c r="I35" s="545">
        <v>35.799999999999997</v>
      </c>
      <c r="J35" s="546">
        <v>45.8</v>
      </c>
      <c r="K35" s="547" t="s">
        <v>349</v>
      </c>
      <c r="L35" s="374">
        <v>-16.099999999999998</v>
      </c>
    </row>
    <row r="36" spans="1:12" s="369" customFormat="1" ht="15.95" customHeight="1" x14ac:dyDescent="0.2">
      <c r="A36" s="375" t="s">
        <v>350</v>
      </c>
      <c r="B36" s="376"/>
      <c r="C36" s="377"/>
      <c r="D36" s="376"/>
      <c r="E36" s="378"/>
      <c r="F36" s="548">
        <v>3158</v>
      </c>
      <c r="G36" s="548">
        <v>3009</v>
      </c>
      <c r="H36" s="548">
        <v>3449</v>
      </c>
      <c r="I36" s="548">
        <v>2801</v>
      </c>
      <c r="J36" s="548">
        <v>4814</v>
      </c>
      <c r="K36" s="549">
        <v>-1656</v>
      </c>
      <c r="L36" s="380">
        <v>-34.399667636061487</v>
      </c>
    </row>
    <row r="37" spans="1:12" s="369" customFormat="1" ht="15.95" customHeight="1" x14ac:dyDescent="0.2">
      <c r="A37" s="381"/>
      <c r="B37" s="382" t="s">
        <v>113</v>
      </c>
      <c r="C37" s="382" t="s">
        <v>351</v>
      </c>
      <c r="D37" s="382"/>
      <c r="E37" s="383"/>
      <c r="F37" s="548">
        <v>927</v>
      </c>
      <c r="G37" s="548">
        <v>954</v>
      </c>
      <c r="H37" s="548">
        <v>1383</v>
      </c>
      <c r="I37" s="548">
        <v>942</v>
      </c>
      <c r="J37" s="548">
        <v>1773</v>
      </c>
      <c r="K37" s="549">
        <v>-846</v>
      </c>
      <c r="L37" s="380">
        <v>-47.715736040609137</v>
      </c>
    </row>
    <row r="38" spans="1:12" s="369" customFormat="1" ht="15.95" customHeight="1" x14ac:dyDescent="0.2">
      <c r="A38" s="381"/>
      <c r="B38" s="384" t="s">
        <v>105</v>
      </c>
      <c r="C38" s="384" t="s">
        <v>106</v>
      </c>
      <c r="D38" s="385"/>
      <c r="E38" s="383"/>
      <c r="F38" s="548">
        <v>1717</v>
      </c>
      <c r="G38" s="548">
        <v>1480</v>
      </c>
      <c r="H38" s="548">
        <v>1785</v>
      </c>
      <c r="I38" s="548">
        <v>1595</v>
      </c>
      <c r="J38" s="550">
        <v>2786</v>
      </c>
      <c r="K38" s="549">
        <v>-1069</v>
      </c>
      <c r="L38" s="380">
        <v>-38.370423546302945</v>
      </c>
    </row>
    <row r="39" spans="1:12" s="369" customFormat="1" ht="15.95" customHeight="1" x14ac:dyDescent="0.2">
      <c r="A39" s="381"/>
      <c r="B39" s="385"/>
      <c r="C39" s="382" t="s">
        <v>352</v>
      </c>
      <c r="D39" s="385"/>
      <c r="E39" s="383"/>
      <c r="F39" s="548">
        <v>444</v>
      </c>
      <c r="G39" s="548">
        <v>466</v>
      </c>
      <c r="H39" s="548">
        <v>663</v>
      </c>
      <c r="I39" s="548">
        <v>487</v>
      </c>
      <c r="J39" s="548">
        <v>981</v>
      </c>
      <c r="K39" s="549">
        <v>-537</v>
      </c>
      <c r="L39" s="380">
        <v>-54.740061162079513</v>
      </c>
    </row>
    <row r="40" spans="1:12" s="369" customFormat="1" ht="15.95" customHeight="1" x14ac:dyDescent="0.2">
      <c r="A40" s="381"/>
      <c r="B40" s="384"/>
      <c r="C40" s="384" t="s">
        <v>107</v>
      </c>
      <c r="D40" s="385"/>
      <c r="E40" s="383"/>
      <c r="F40" s="548">
        <v>1441</v>
      </c>
      <c r="G40" s="548">
        <v>1529</v>
      </c>
      <c r="H40" s="548">
        <v>1664</v>
      </c>
      <c r="I40" s="548">
        <v>1206</v>
      </c>
      <c r="J40" s="548">
        <v>2028</v>
      </c>
      <c r="K40" s="549">
        <v>-587</v>
      </c>
      <c r="L40" s="380">
        <v>-28.944773175542405</v>
      </c>
    </row>
    <row r="41" spans="1:12" s="369" customFormat="1" ht="24" customHeight="1" x14ac:dyDescent="0.2">
      <c r="A41" s="381"/>
      <c r="B41" s="385"/>
      <c r="C41" s="382" t="s">
        <v>352</v>
      </c>
      <c r="D41" s="385"/>
      <c r="E41" s="383"/>
      <c r="F41" s="548">
        <v>483</v>
      </c>
      <c r="G41" s="548">
        <v>488</v>
      </c>
      <c r="H41" s="548">
        <v>720</v>
      </c>
      <c r="I41" s="548">
        <v>455</v>
      </c>
      <c r="J41" s="550">
        <v>792</v>
      </c>
      <c r="K41" s="549">
        <v>-309</v>
      </c>
      <c r="L41" s="380">
        <v>-39.015151515151516</v>
      </c>
    </row>
    <row r="42" spans="1:12" s="110" customFormat="1" ht="15" customHeight="1" x14ac:dyDescent="0.2">
      <c r="A42" s="381"/>
      <c r="B42" s="384" t="s">
        <v>113</v>
      </c>
      <c r="C42" s="384" t="s">
        <v>353</v>
      </c>
      <c r="D42" s="385"/>
      <c r="E42" s="383"/>
      <c r="F42" s="548">
        <v>734</v>
      </c>
      <c r="G42" s="548">
        <v>673</v>
      </c>
      <c r="H42" s="548">
        <v>1115</v>
      </c>
      <c r="I42" s="548">
        <v>508</v>
      </c>
      <c r="J42" s="548">
        <v>821</v>
      </c>
      <c r="K42" s="549">
        <v>-87</v>
      </c>
      <c r="L42" s="380">
        <v>-10.596833130328868</v>
      </c>
    </row>
    <row r="43" spans="1:12" s="110" customFormat="1" ht="15" customHeight="1" x14ac:dyDescent="0.2">
      <c r="A43" s="381"/>
      <c r="B43" s="385"/>
      <c r="C43" s="382" t="s">
        <v>352</v>
      </c>
      <c r="D43" s="385"/>
      <c r="E43" s="383"/>
      <c r="F43" s="548">
        <v>302</v>
      </c>
      <c r="G43" s="548">
        <v>318</v>
      </c>
      <c r="H43" s="548">
        <v>602</v>
      </c>
      <c r="I43" s="548">
        <v>268</v>
      </c>
      <c r="J43" s="548">
        <v>370</v>
      </c>
      <c r="K43" s="549">
        <v>-68</v>
      </c>
      <c r="L43" s="380">
        <v>-18.378378378378379</v>
      </c>
    </row>
    <row r="44" spans="1:12" s="110" customFormat="1" ht="15" customHeight="1" x14ac:dyDescent="0.2">
      <c r="A44" s="381"/>
      <c r="B44" s="384"/>
      <c r="C44" s="366" t="s">
        <v>109</v>
      </c>
      <c r="D44" s="385"/>
      <c r="E44" s="383"/>
      <c r="F44" s="548">
        <v>2112</v>
      </c>
      <c r="G44" s="548">
        <v>2003</v>
      </c>
      <c r="H44" s="548">
        <v>2075</v>
      </c>
      <c r="I44" s="548">
        <v>1989</v>
      </c>
      <c r="J44" s="550">
        <v>3368</v>
      </c>
      <c r="K44" s="549">
        <v>-1256</v>
      </c>
      <c r="L44" s="380">
        <v>-37.292161520190021</v>
      </c>
    </row>
    <row r="45" spans="1:12" s="110" customFormat="1" ht="15" customHeight="1" x14ac:dyDescent="0.2">
      <c r="A45" s="381"/>
      <c r="B45" s="385"/>
      <c r="C45" s="382" t="s">
        <v>352</v>
      </c>
      <c r="D45" s="385"/>
      <c r="E45" s="383"/>
      <c r="F45" s="548">
        <v>544</v>
      </c>
      <c r="G45" s="548">
        <v>579</v>
      </c>
      <c r="H45" s="548">
        <v>697</v>
      </c>
      <c r="I45" s="548">
        <v>624</v>
      </c>
      <c r="J45" s="548">
        <v>1231</v>
      </c>
      <c r="K45" s="549">
        <v>-687</v>
      </c>
      <c r="L45" s="380">
        <v>-55.808285946385055</v>
      </c>
    </row>
    <row r="46" spans="1:12" s="110" customFormat="1" ht="15" customHeight="1" x14ac:dyDescent="0.2">
      <c r="A46" s="381"/>
      <c r="B46" s="384"/>
      <c r="C46" s="366" t="s">
        <v>110</v>
      </c>
      <c r="D46" s="385"/>
      <c r="E46" s="383"/>
      <c r="F46" s="548">
        <v>264</v>
      </c>
      <c r="G46" s="548">
        <v>302</v>
      </c>
      <c r="H46" s="548">
        <v>233</v>
      </c>
      <c r="I46" s="548">
        <v>271</v>
      </c>
      <c r="J46" s="548">
        <v>580</v>
      </c>
      <c r="K46" s="549">
        <v>-316</v>
      </c>
      <c r="L46" s="380">
        <v>-54.482758620689658</v>
      </c>
    </row>
    <row r="47" spans="1:12" s="110" customFormat="1" ht="15" customHeight="1" x14ac:dyDescent="0.2">
      <c r="A47" s="381"/>
      <c r="B47" s="385"/>
      <c r="C47" s="382" t="s">
        <v>352</v>
      </c>
      <c r="D47" s="385"/>
      <c r="E47" s="383"/>
      <c r="F47" s="548">
        <v>65</v>
      </c>
      <c r="G47" s="548">
        <v>49</v>
      </c>
      <c r="H47" s="548">
        <v>69</v>
      </c>
      <c r="I47" s="548">
        <v>40</v>
      </c>
      <c r="J47" s="550">
        <v>162</v>
      </c>
      <c r="K47" s="549">
        <v>-97</v>
      </c>
      <c r="L47" s="380">
        <v>-59.876543209876544</v>
      </c>
    </row>
    <row r="48" spans="1:12" s="110" customFormat="1" ht="15" customHeight="1" x14ac:dyDescent="0.2">
      <c r="A48" s="381"/>
      <c r="B48" s="385"/>
      <c r="C48" s="366" t="s">
        <v>111</v>
      </c>
      <c r="D48" s="386"/>
      <c r="E48" s="387"/>
      <c r="F48" s="548">
        <v>48</v>
      </c>
      <c r="G48" s="548">
        <v>31</v>
      </c>
      <c r="H48" s="548">
        <v>26</v>
      </c>
      <c r="I48" s="548">
        <v>33</v>
      </c>
      <c r="J48" s="548">
        <v>45</v>
      </c>
      <c r="K48" s="549">
        <v>3</v>
      </c>
      <c r="L48" s="380">
        <v>6.666666666666667</v>
      </c>
    </row>
    <row r="49" spans="1:12" s="110" customFormat="1" ht="15" customHeight="1" x14ac:dyDescent="0.2">
      <c r="A49" s="381"/>
      <c r="B49" s="385"/>
      <c r="C49" s="382" t="s">
        <v>352</v>
      </c>
      <c r="D49" s="385"/>
      <c r="E49" s="383"/>
      <c r="F49" s="548">
        <v>16</v>
      </c>
      <c r="G49" s="548">
        <v>8</v>
      </c>
      <c r="H49" s="548">
        <v>15</v>
      </c>
      <c r="I49" s="548">
        <v>10</v>
      </c>
      <c r="J49" s="548">
        <v>10</v>
      </c>
      <c r="K49" s="549">
        <v>6</v>
      </c>
      <c r="L49" s="380">
        <v>60</v>
      </c>
    </row>
    <row r="50" spans="1:12" s="110" customFormat="1" ht="15" customHeight="1" x14ac:dyDescent="0.2">
      <c r="A50" s="381"/>
      <c r="B50" s="384" t="s">
        <v>113</v>
      </c>
      <c r="C50" s="382" t="s">
        <v>181</v>
      </c>
      <c r="D50" s="385"/>
      <c r="E50" s="383"/>
      <c r="F50" s="548">
        <v>2175</v>
      </c>
      <c r="G50" s="548">
        <v>1961</v>
      </c>
      <c r="H50" s="548">
        <v>2419</v>
      </c>
      <c r="I50" s="548">
        <v>1935</v>
      </c>
      <c r="J50" s="550">
        <v>3691</v>
      </c>
      <c r="K50" s="549">
        <v>-1516</v>
      </c>
      <c r="L50" s="380">
        <v>-41.072879978325659</v>
      </c>
    </row>
    <row r="51" spans="1:12" s="110" customFormat="1" ht="15" customHeight="1" x14ac:dyDescent="0.2">
      <c r="A51" s="381"/>
      <c r="B51" s="385"/>
      <c r="C51" s="382" t="s">
        <v>352</v>
      </c>
      <c r="D51" s="385"/>
      <c r="E51" s="383"/>
      <c r="F51" s="548">
        <v>578</v>
      </c>
      <c r="G51" s="548">
        <v>612</v>
      </c>
      <c r="H51" s="548">
        <v>977</v>
      </c>
      <c r="I51" s="548">
        <v>605</v>
      </c>
      <c r="J51" s="548">
        <v>1395</v>
      </c>
      <c r="K51" s="549">
        <v>-817</v>
      </c>
      <c r="L51" s="380">
        <v>-58.566308243727597</v>
      </c>
    </row>
    <row r="52" spans="1:12" s="110" customFormat="1" ht="15" customHeight="1" x14ac:dyDescent="0.2">
      <c r="A52" s="381"/>
      <c r="B52" s="384"/>
      <c r="C52" s="382" t="s">
        <v>182</v>
      </c>
      <c r="D52" s="385"/>
      <c r="E52" s="383"/>
      <c r="F52" s="548">
        <v>983</v>
      </c>
      <c r="G52" s="548">
        <v>1048</v>
      </c>
      <c r="H52" s="548">
        <v>1030</v>
      </c>
      <c r="I52" s="548">
        <v>866</v>
      </c>
      <c r="J52" s="548">
        <v>1123</v>
      </c>
      <c r="K52" s="549">
        <v>-140</v>
      </c>
      <c r="L52" s="380">
        <v>-12.466607301869992</v>
      </c>
    </row>
    <row r="53" spans="1:12" s="269" customFormat="1" ht="11.25" customHeight="1" x14ac:dyDescent="0.2">
      <c r="A53" s="381"/>
      <c r="B53" s="385"/>
      <c r="C53" s="382" t="s">
        <v>352</v>
      </c>
      <c r="D53" s="385"/>
      <c r="E53" s="383"/>
      <c r="F53" s="548">
        <v>349</v>
      </c>
      <c r="G53" s="548">
        <v>342</v>
      </c>
      <c r="H53" s="548">
        <v>406</v>
      </c>
      <c r="I53" s="548">
        <v>337</v>
      </c>
      <c r="J53" s="550">
        <v>378</v>
      </c>
      <c r="K53" s="549">
        <v>-29</v>
      </c>
      <c r="L53" s="380">
        <v>-7.6719576719576716</v>
      </c>
    </row>
    <row r="54" spans="1:12" s="151" customFormat="1" ht="12.75" customHeight="1" x14ac:dyDescent="0.2">
      <c r="A54" s="381"/>
      <c r="B54" s="384" t="s">
        <v>113</v>
      </c>
      <c r="C54" s="384" t="s">
        <v>116</v>
      </c>
      <c r="D54" s="385"/>
      <c r="E54" s="383"/>
      <c r="F54" s="548">
        <v>2094</v>
      </c>
      <c r="G54" s="548">
        <v>2126</v>
      </c>
      <c r="H54" s="548">
        <v>2456</v>
      </c>
      <c r="I54" s="548">
        <v>1835</v>
      </c>
      <c r="J54" s="548">
        <v>2889</v>
      </c>
      <c r="K54" s="549">
        <v>-795</v>
      </c>
      <c r="L54" s="380">
        <v>-27.518172377985461</v>
      </c>
    </row>
    <row r="55" spans="1:12" ht="11.25" x14ac:dyDescent="0.2">
      <c r="A55" s="381"/>
      <c r="B55" s="385"/>
      <c r="C55" s="382" t="s">
        <v>352</v>
      </c>
      <c r="D55" s="385"/>
      <c r="E55" s="383"/>
      <c r="F55" s="548">
        <v>611</v>
      </c>
      <c r="G55" s="548">
        <v>605</v>
      </c>
      <c r="H55" s="548">
        <v>977</v>
      </c>
      <c r="I55" s="548">
        <v>598</v>
      </c>
      <c r="J55" s="548">
        <v>892</v>
      </c>
      <c r="K55" s="549">
        <v>-281</v>
      </c>
      <c r="L55" s="380">
        <v>-31.502242152466369</v>
      </c>
    </row>
    <row r="56" spans="1:12" ht="14.25" customHeight="1" x14ac:dyDescent="0.2">
      <c r="A56" s="381"/>
      <c r="B56" s="385"/>
      <c r="C56" s="384" t="s">
        <v>117</v>
      </c>
      <c r="D56" s="385"/>
      <c r="E56" s="383"/>
      <c r="F56" s="548">
        <v>1061</v>
      </c>
      <c r="G56" s="548">
        <v>881</v>
      </c>
      <c r="H56" s="548">
        <v>992</v>
      </c>
      <c r="I56" s="548">
        <v>962</v>
      </c>
      <c r="J56" s="548">
        <v>1923</v>
      </c>
      <c r="K56" s="549">
        <v>-862</v>
      </c>
      <c r="L56" s="380">
        <v>-44.825793031721268</v>
      </c>
    </row>
    <row r="57" spans="1:12" ht="18.75" customHeight="1" x14ac:dyDescent="0.2">
      <c r="A57" s="388"/>
      <c r="B57" s="389"/>
      <c r="C57" s="390" t="s">
        <v>352</v>
      </c>
      <c r="D57" s="389"/>
      <c r="E57" s="391"/>
      <c r="F57" s="551">
        <v>315</v>
      </c>
      <c r="G57" s="552">
        <v>349</v>
      </c>
      <c r="H57" s="552">
        <v>406</v>
      </c>
      <c r="I57" s="552">
        <v>344</v>
      </c>
      <c r="J57" s="552">
        <v>881</v>
      </c>
      <c r="K57" s="553">
        <f t="shared" ref="K57" si="0">IF(OR(F57=".",J57=".")=TRUE,".",IF(OR(F57="*",J57="*")=TRUE,"*",IF(AND(F57="-",J57="-")=TRUE,"-",IF(AND(ISNUMBER(J57),ISNUMBER(F57))=TRUE,IF(F57-J57=0,0,F57-J57),IF(ISNUMBER(F57)=TRUE,F57,-J57)))))</f>
        <v>-566</v>
      </c>
      <c r="L57" s="392">
        <f t="shared" ref="L57" si="1">IF(K57 =".",".",IF(K57 ="*","*",IF(K57="-","-",IF(K57=0,0,IF(OR(J57="-",J57=".",F57="-",F57=".")=TRUE,"X",IF(J57=0,"0,0",IF(ABS(K57*100/J57)&gt;250,".X",(K57*100/J57))))))))</f>
        <v>-64.245175936435871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3220</v>
      </c>
      <c r="E11" s="114">
        <v>3219</v>
      </c>
      <c r="F11" s="114">
        <v>4558</v>
      </c>
      <c r="G11" s="114">
        <v>2963</v>
      </c>
      <c r="H11" s="140">
        <v>4911</v>
      </c>
      <c r="I11" s="115">
        <v>-1691</v>
      </c>
      <c r="J11" s="116">
        <v>-34.432905721848911</v>
      </c>
    </row>
    <row r="12" spans="1:15" s="110" customFormat="1" ht="24.95" customHeight="1" x14ac:dyDescent="0.2">
      <c r="A12" s="193" t="s">
        <v>132</v>
      </c>
      <c r="B12" s="194" t="s">
        <v>133</v>
      </c>
      <c r="C12" s="113">
        <v>0.65217391304347827</v>
      </c>
      <c r="D12" s="115">
        <v>21</v>
      </c>
      <c r="E12" s="114">
        <v>16</v>
      </c>
      <c r="F12" s="114">
        <v>31</v>
      </c>
      <c r="G12" s="114">
        <v>20</v>
      </c>
      <c r="H12" s="140">
        <v>14</v>
      </c>
      <c r="I12" s="115">
        <v>7</v>
      </c>
      <c r="J12" s="116">
        <v>50</v>
      </c>
    </row>
    <row r="13" spans="1:15" s="110" customFormat="1" ht="24.95" customHeight="1" x14ac:dyDescent="0.2">
      <c r="A13" s="193" t="s">
        <v>134</v>
      </c>
      <c r="B13" s="199" t="s">
        <v>214</v>
      </c>
      <c r="C13" s="113">
        <v>1.3664596273291925</v>
      </c>
      <c r="D13" s="115">
        <v>44</v>
      </c>
      <c r="E13" s="114">
        <v>30</v>
      </c>
      <c r="F13" s="114">
        <v>46</v>
      </c>
      <c r="G13" s="114">
        <v>47</v>
      </c>
      <c r="H13" s="140">
        <v>56</v>
      </c>
      <c r="I13" s="115">
        <v>-12</v>
      </c>
      <c r="J13" s="116">
        <v>-21.428571428571427</v>
      </c>
    </row>
    <row r="14" spans="1:15" s="287" customFormat="1" ht="24.95" customHeight="1" x14ac:dyDescent="0.2">
      <c r="A14" s="193" t="s">
        <v>215</v>
      </c>
      <c r="B14" s="199" t="s">
        <v>137</v>
      </c>
      <c r="C14" s="113">
        <v>20.590062111801242</v>
      </c>
      <c r="D14" s="115">
        <v>663</v>
      </c>
      <c r="E14" s="114">
        <v>560</v>
      </c>
      <c r="F14" s="114">
        <v>1118</v>
      </c>
      <c r="G14" s="114">
        <v>673</v>
      </c>
      <c r="H14" s="140">
        <v>2268</v>
      </c>
      <c r="I14" s="115">
        <v>-1605</v>
      </c>
      <c r="J14" s="116">
        <v>-70.767195767195773</v>
      </c>
      <c r="K14" s="110"/>
      <c r="L14" s="110"/>
      <c r="M14" s="110"/>
      <c r="N14" s="110"/>
      <c r="O14" s="110"/>
    </row>
    <row r="15" spans="1:15" s="110" customFormat="1" ht="24.95" customHeight="1" x14ac:dyDescent="0.2">
      <c r="A15" s="193" t="s">
        <v>216</v>
      </c>
      <c r="B15" s="199" t="s">
        <v>217</v>
      </c>
      <c r="C15" s="113">
        <v>6.0869565217391308</v>
      </c>
      <c r="D15" s="115">
        <v>196</v>
      </c>
      <c r="E15" s="114">
        <v>167</v>
      </c>
      <c r="F15" s="114">
        <v>275</v>
      </c>
      <c r="G15" s="114">
        <v>173</v>
      </c>
      <c r="H15" s="140">
        <v>206</v>
      </c>
      <c r="I15" s="115">
        <v>-10</v>
      </c>
      <c r="J15" s="116">
        <v>-4.8543689320388346</v>
      </c>
    </row>
    <row r="16" spans="1:15" s="287" customFormat="1" ht="24.95" customHeight="1" x14ac:dyDescent="0.2">
      <c r="A16" s="193" t="s">
        <v>218</v>
      </c>
      <c r="B16" s="199" t="s">
        <v>141</v>
      </c>
      <c r="C16" s="113">
        <v>11.801242236024844</v>
      </c>
      <c r="D16" s="115">
        <v>380</v>
      </c>
      <c r="E16" s="114">
        <v>327</v>
      </c>
      <c r="F16" s="114">
        <v>668</v>
      </c>
      <c r="G16" s="114">
        <v>417</v>
      </c>
      <c r="H16" s="140">
        <v>1937</v>
      </c>
      <c r="I16" s="115">
        <v>-1557</v>
      </c>
      <c r="J16" s="116">
        <v>-80.382034073309242</v>
      </c>
      <c r="K16" s="110"/>
      <c r="L16" s="110"/>
      <c r="M16" s="110"/>
      <c r="N16" s="110"/>
      <c r="O16" s="110"/>
    </row>
    <row r="17" spans="1:15" s="110" customFormat="1" ht="24.95" customHeight="1" x14ac:dyDescent="0.2">
      <c r="A17" s="193" t="s">
        <v>142</v>
      </c>
      <c r="B17" s="199" t="s">
        <v>220</v>
      </c>
      <c r="C17" s="113">
        <v>2.701863354037267</v>
      </c>
      <c r="D17" s="115">
        <v>87</v>
      </c>
      <c r="E17" s="114">
        <v>66</v>
      </c>
      <c r="F17" s="114">
        <v>175</v>
      </c>
      <c r="G17" s="114">
        <v>83</v>
      </c>
      <c r="H17" s="140">
        <v>125</v>
      </c>
      <c r="I17" s="115">
        <v>-38</v>
      </c>
      <c r="J17" s="116">
        <v>-30.4</v>
      </c>
    </row>
    <row r="18" spans="1:15" s="287" customFormat="1" ht="24.95" customHeight="1" x14ac:dyDescent="0.2">
      <c r="A18" s="201" t="s">
        <v>144</v>
      </c>
      <c r="B18" s="202" t="s">
        <v>145</v>
      </c>
      <c r="C18" s="113">
        <v>6.1490683229813667</v>
      </c>
      <c r="D18" s="115">
        <v>198</v>
      </c>
      <c r="E18" s="114">
        <v>123</v>
      </c>
      <c r="F18" s="114">
        <v>222</v>
      </c>
      <c r="G18" s="114">
        <v>168</v>
      </c>
      <c r="H18" s="140">
        <v>185</v>
      </c>
      <c r="I18" s="115">
        <v>13</v>
      </c>
      <c r="J18" s="116">
        <v>7.0270270270270272</v>
      </c>
      <c r="K18" s="110"/>
      <c r="L18" s="110"/>
      <c r="M18" s="110"/>
      <c r="N18" s="110"/>
      <c r="O18" s="110"/>
    </row>
    <row r="19" spans="1:15" s="110" customFormat="1" ht="24.95" customHeight="1" x14ac:dyDescent="0.2">
      <c r="A19" s="193" t="s">
        <v>146</v>
      </c>
      <c r="B19" s="199" t="s">
        <v>147</v>
      </c>
      <c r="C19" s="113">
        <v>14.316770186335404</v>
      </c>
      <c r="D19" s="115">
        <v>461</v>
      </c>
      <c r="E19" s="114">
        <v>389</v>
      </c>
      <c r="F19" s="114">
        <v>755</v>
      </c>
      <c r="G19" s="114">
        <v>330</v>
      </c>
      <c r="H19" s="140">
        <v>385</v>
      </c>
      <c r="I19" s="115">
        <v>76</v>
      </c>
      <c r="J19" s="116">
        <v>19.740259740259742</v>
      </c>
    </row>
    <row r="20" spans="1:15" s="287" customFormat="1" ht="24.95" customHeight="1" x14ac:dyDescent="0.2">
      <c r="A20" s="193" t="s">
        <v>148</v>
      </c>
      <c r="B20" s="199" t="s">
        <v>149</v>
      </c>
      <c r="C20" s="113">
        <v>5.4347826086956523</v>
      </c>
      <c r="D20" s="115">
        <v>175</v>
      </c>
      <c r="E20" s="114">
        <v>152</v>
      </c>
      <c r="F20" s="114">
        <v>184</v>
      </c>
      <c r="G20" s="114">
        <v>110</v>
      </c>
      <c r="H20" s="140">
        <v>173</v>
      </c>
      <c r="I20" s="115">
        <v>2</v>
      </c>
      <c r="J20" s="116">
        <v>1.1560693641618498</v>
      </c>
      <c r="K20" s="110"/>
      <c r="L20" s="110"/>
      <c r="M20" s="110"/>
      <c r="N20" s="110"/>
      <c r="O20" s="110"/>
    </row>
    <row r="21" spans="1:15" s="110" customFormat="1" ht="24.95" customHeight="1" x14ac:dyDescent="0.2">
      <c r="A21" s="201" t="s">
        <v>150</v>
      </c>
      <c r="B21" s="202" t="s">
        <v>151</v>
      </c>
      <c r="C21" s="113">
        <v>4.2236024844720497</v>
      </c>
      <c r="D21" s="115">
        <v>136</v>
      </c>
      <c r="E21" s="114">
        <v>149</v>
      </c>
      <c r="F21" s="114">
        <v>151</v>
      </c>
      <c r="G21" s="114">
        <v>166</v>
      </c>
      <c r="H21" s="140">
        <v>146</v>
      </c>
      <c r="I21" s="115">
        <v>-10</v>
      </c>
      <c r="J21" s="116">
        <v>-6.8493150684931505</v>
      </c>
    </row>
    <row r="22" spans="1:15" s="110" customFormat="1" ht="24.95" customHeight="1" x14ac:dyDescent="0.2">
      <c r="A22" s="201" t="s">
        <v>152</v>
      </c>
      <c r="B22" s="199" t="s">
        <v>153</v>
      </c>
      <c r="C22" s="113">
        <v>1.4596273291925466</v>
      </c>
      <c r="D22" s="115">
        <v>47</v>
      </c>
      <c r="E22" s="114">
        <v>482</v>
      </c>
      <c r="F22" s="114">
        <v>53</v>
      </c>
      <c r="G22" s="114">
        <v>24</v>
      </c>
      <c r="H22" s="140">
        <v>55</v>
      </c>
      <c r="I22" s="115">
        <v>-8</v>
      </c>
      <c r="J22" s="116">
        <v>-14.545454545454545</v>
      </c>
    </row>
    <row r="23" spans="1:15" s="110" customFormat="1" ht="24.95" customHeight="1" x14ac:dyDescent="0.2">
      <c r="A23" s="193" t="s">
        <v>154</v>
      </c>
      <c r="B23" s="199" t="s">
        <v>155</v>
      </c>
      <c r="C23" s="113">
        <v>0.93167701863354035</v>
      </c>
      <c r="D23" s="115">
        <v>30</v>
      </c>
      <c r="E23" s="114">
        <v>27</v>
      </c>
      <c r="F23" s="114">
        <v>49</v>
      </c>
      <c r="G23" s="114">
        <v>13</v>
      </c>
      <c r="H23" s="140">
        <v>38</v>
      </c>
      <c r="I23" s="115">
        <v>-8</v>
      </c>
      <c r="J23" s="116">
        <v>-21.05263157894737</v>
      </c>
    </row>
    <row r="24" spans="1:15" s="110" customFormat="1" ht="24.95" customHeight="1" x14ac:dyDescent="0.2">
      <c r="A24" s="193" t="s">
        <v>156</v>
      </c>
      <c r="B24" s="199" t="s">
        <v>221</v>
      </c>
      <c r="C24" s="113">
        <v>4.9068322981366457</v>
      </c>
      <c r="D24" s="115">
        <v>158</v>
      </c>
      <c r="E24" s="114">
        <v>117</v>
      </c>
      <c r="F24" s="114">
        <v>261</v>
      </c>
      <c r="G24" s="114">
        <v>317</v>
      </c>
      <c r="H24" s="140">
        <v>139</v>
      </c>
      <c r="I24" s="115">
        <v>19</v>
      </c>
      <c r="J24" s="116">
        <v>13.669064748201439</v>
      </c>
    </row>
    <row r="25" spans="1:15" s="110" customFormat="1" ht="24.95" customHeight="1" x14ac:dyDescent="0.2">
      <c r="A25" s="193" t="s">
        <v>222</v>
      </c>
      <c r="B25" s="204" t="s">
        <v>159</v>
      </c>
      <c r="C25" s="113">
        <v>5.9006211180124222</v>
      </c>
      <c r="D25" s="115">
        <v>190</v>
      </c>
      <c r="E25" s="114">
        <v>149</v>
      </c>
      <c r="F25" s="114">
        <v>228</v>
      </c>
      <c r="G25" s="114">
        <v>187</v>
      </c>
      <c r="H25" s="140">
        <v>288</v>
      </c>
      <c r="I25" s="115">
        <v>-98</v>
      </c>
      <c r="J25" s="116">
        <v>-34.027777777777779</v>
      </c>
    </row>
    <row r="26" spans="1:15" s="110" customFormat="1" ht="24.95" customHeight="1" x14ac:dyDescent="0.2">
      <c r="A26" s="201">
        <v>782.78300000000002</v>
      </c>
      <c r="B26" s="203" t="s">
        <v>160</v>
      </c>
      <c r="C26" s="113">
        <v>14.565217391304348</v>
      </c>
      <c r="D26" s="115">
        <v>469</v>
      </c>
      <c r="E26" s="114">
        <v>306</v>
      </c>
      <c r="F26" s="114">
        <v>388</v>
      </c>
      <c r="G26" s="114">
        <v>403</v>
      </c>
      <c r="H26" s="140">
        <v>510</v>
      </c>
      <c r="I26" s="115">
        <v>-41</v>
      </c>
      <c r="J26" s="116">
        <v>-8.0392156862745097</v>
      </c>
    </row>
    <row r="27" spans="1:15" s="110" customFormat="1" ht="24.95" customHeight="1" x14ac:dyDescent="0.2">
      <c r="A27" s="193" t="s">
        <v>161</v>
      </c>
      <c r="B27" s="199" t="s">
        <v>162</v>
      </c>
      <c r="C27" s="113">
        <v>2.298136645962733</v>
      </c>
      <c r="D27" s="115">
        <v>74</v>
      </c>
      <c r="E27" s="114">
        <v>63</v>
      </c>
      <c r="F27" s="114">
        <v>120</v>
      </c>
      <c r="G27" s="114">
        <v>60</v>
      </c>
      <c r="H27" s="140">
        <v>63</v>
      </c>
      <c r="I27" s="115">
        <v>11</v>
      </c>
      <c r="J27" s="116">
        <v>17.460317460317459</v>
      </c>
    </row>
    <row r="28" spans="1:15" s="110" customFormat="1" ht="24.95" customHeight="1" x14ac:dyDescent="0.2">
      <c r="A28" s="193" t="s">
        <v>163</v>
      </c>
      <c r="B28" s="199" t="s">
        <v>164</v>
      </c>
      <c r="C28" s="113">
        <v>2.1739130434782608</v>
      </c>
      <c r="D28" s="115">
        <v>70</v>
      </c>
      <c r="E28" s="114">
        <v>97</v>
      </c>
      <c r="F28" s="114">
        <v>217</v>
      </c>
      <c r="G28" s="114">
        <v>48</v>
      </c>
      <c r="H28" s="140">
        <v>59</v>
      </c>
      <c r="I28" s="115">
        <v>11</v>
      </c>
      <c r="J28" s="116">
        <v>18.64406779661017</v>
      </c>
    </row>
    <row r="29" spans="1:15" s="110" customFormat="1" ht="24.95" customHeight="1" x14ac:dyDescent="0.2">
      <c r="A29" s="193">
        <v>86</v>
      </c>
      <c r="B29" s="199" t="s">
        <v>165</v>
      </c>
      <c r="C29" s="113">
        <v>5.683229813664596</v>
      </c>
      <c r="D29" s="115">
        <v>183</v>
      </c>
      <c r="E29" s="114">
        <v>185</v>
      </c>
      <c r="F29" s="114">
        <v>251</v>
      </c>
      <c r="G29" s="114">
        <v>135</v>
      </c>
      <c r="H29" s="140">
        <v>203</v>
      </c>
      <c r="I29" s="115">
        <v>-20</v>
      </c>
      <c r="J29" s="116">
        <v>-9.8522167487684733</v>
      </c>
    </row>
    <row r="30" spans="1:15" s="110" customFormat="1" ht="24.95" customHeight="1" x14ac:dyDescent="0.2">
      <c r="A30" s="193">
        <v>87.88</v>
      </c>
      <c r="B30" s="204" t="s">
        <v>166</v>
      </c>
      <c r="C30" s="113">
        <v>5.4037267080745339</v>
      </c>
      <c r="D30" s="115">
        <v>174</v>
      </c>
      <c r="E30" s="114">
        <v>244</v>
      </c>
      <c r="F30" s="114">
        <v>347</v>
      </c>
      <c r="G30" s="114">
        <v>176</v>
      </c>
      <c r="H30" s="140">
        <v>218</v>
      </c>
      <c r="I30" s="115">
        <v>-44</v>
      </c>
      <c r="J30" s="116">
        <v>-20.183486238532112</v>
      </c>
    </row>
    <row r="31" spans="1:15" s="110" customFormat="1" ht="24.95" customHeight="1" x14ac:dyDescent="0.2">
      <c r="A31" s="193" t="s">
        <v>167</v>
      </c>
      <c r="B31" s="199" t="s">
        <v>168</v>
      </c>
      <c r="C31" s="113">
        <v>3.9440993788819876</v>
      </c>
      <c r="D31" s="115">
        <v>127</v>
      </c>
      <c r="E31" s="114">
        <v>130</v>
      </c>
      <c r="F31" s="114">
        <v>137</v>
      </c>
      <c r="G31" s="114">
        <v>86</v>
      </c>
      <c r="H31" s="140">
        <v>111</v>
      </c>
      <c r="I31" s="115">
        <v>16</v>
      </c>
      <c r="J31" s="116">
        <v>14.414414414414415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0.65217391304347827</v>
      </c>
      <c r="D34" s="115">
        <v>21</v>
      </c>
      <c r="E34" s="114">
        <v>16</v>
      </c>
      <c r="F34" s="114">
        <v>31</v>
      </c>
      <c r="G34" s="114">
        <v>20</v>
      </c>
      <c r="H34" s="140">
        <v>14</v>
      </c>
      <c r="I34" s="115">
        <v>7</v>
      </c>
      <c r="J34" s="116">
        <v>50</v>
      </c>
    </row>
    <row r="35" spans="1:10" s="110" customFormat="1" ht="24.95" customHeight="1" x14ac:dyDescent="0.2">
      <c r="A35" s="292" t="s">
        <v>171</v>
      </c>
      <c r="B35" s="293" t="s">
        <v>172</v>
      </c>
      <c r="C35" s="113">
        <v>28.105590062111801</v>
      </c>
      <c r="D35" s="115">
        <v>905</v>
      </c>
      <c r="E35" s="114">
        <v>713</v>
      </c>
      <c r="F35" s="114">
        <v>1386</v>
      </c>
      <c r="G35" s="114">
        <v>888</v>
      </c>
      <c r="H35" s="140">
        <v>2509</v>
      </c>
      <c r="I35" s="115">
        <v>-1604</v>
      </c>
      <c r="J35" s="116">
        <v>-63.929852530888802</v>
      </c>
    </row>
    <row r="36" spans="1:10" s="110" customFormat="1" ht="24.95" customHeight="1" x14ac:dyDescent="0.2">
      <c r="A36" s="294" t="s">
        <v>173</v>
      </c>
      <c r="B36" s="295" t="s">
        <v>174</v>
      </c>
      <c r="C36" s="125">
        <v>71.242236024844715</v>
      </c>
      <c r="D36" s="143">
        <v>2294</v>
      </c>
      <c r="E36" s="144">
        <v>2490</v>
      </c>
      <c r="F36" s="144">
        <v>3141</v>
      </c>
      <c r="G36" s="144">
        <v>2055</v>
      </c>
      <c r="H36" s="145">
        <v>2388</v>
      </c>
      <c r="I36" s="143">
        <v>-94</v>
      </c>
      <c r="J36" s="146">
        <v>-3.9363484087102178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3220</v>
      </c>
      <c r="F11" s="264">
        <v>3219</v>
      </c>
      <c r="G11" s="264">
        <v>4558</v>
      </c>
      <c r="H11" s="264">
        <v>2963</v>
      </c>
      <c r="I11" s="265">
        <v>4911</v>
      </c>
      <c r="J11" s="263">
        <v>-1691</v>
      </c>
      <c r="K11" s="266">
        <v>-34.432905721848911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30.962732919254659</v>
      </c>
      <c r="E13" s="115">
        <v>997</v>
      </c>
      <c r="F13" s="114">
        <v>829</v>
      </c>
      <c r="G13" s="114">
        <v>1164</v>
      </c>
      <c r="H13" s="114">
        <v>975</v>
      </c>
      <c r="I13" s="140">
        <v>2223</v>
      </c>
      <c r="J13" s="115">
        <v>-1226</v>
      </c>
      <c r="K13" s="116">
        <v>-55.150697255960416</v>
      </c>
    </row>
    <row r="14" spans="1:15" ht="15.95" customHeight="1" x14ac:dyDescent="0.2">
      <c r="A14" s="306" t="s">
        <v>230</v>
      </c>
      <c r="B14" s="307"/>
      <c r="C14" s="308"/>
      <c r="D14" s="113">
        <v>49.254658385093165</v>
      </c>
      <c r="E14" s="115">
        <v>1586</v>
      </c>
      <c r="F14" s="114">
        <v>1578</v>
      </c>
      <c r="G14" s="114">
        <v>2735</v>
      </c>
      <c r="H14" s="114">
        <v>1446</v>
      </c>
      <c r="I14" s="140">
        <v>1930</v>
      </c>
      <c r="J14" s="115">
        <v>-344</v>
      </c>
      <c r="K14" s="116">
        <v>-17.823834196891191</v>
      </c>
    </row>
    <row r="15" spans="1:15" ht="15.95" customHeight="1" x14ac:dyDescent="0.2">
      <c r="A15" s="306" t="s">
        <v>231</v>
      </c>
      <c r="B15" s="307"/>
      <c r="C15" s="308"/>
      <c r="D15" s="113">
        <v>9.2546583850931672</v>
      </c>
      <c r="E15" s="115">
        <v>298</v>
      </c>
      <c r="F15" s="114">
        <v>457</v>
      </c>
      <c r="G15" s="114">
        <v>359</v>
      </c>
      <c r="H15" s="114">
        <v>255</v>
      </c>
      <c r="I15" s="140">
        <v>419</v>
      </c>
      <c r="J15" s="115">
        <v>-121</v>
      </c>
      <c r="K15" s="116">
        <v>-28.878281622911693</v>
      </c>
    </row>
    <row r="16" spans="1:15" ht="15.95" customHeight="1" x14ac:dyDescent="0.2">
      <c r="A16" s="306" t="s">
        <v>232</v>
      </c>
      <c r="B16" s="307"/>
      <c r="C16" s="308"/>
      <c r="D16" s="113">
        <v>10.403726708074535</v>
      </c>
      <c r="E16" s="115">
        <v>335</v>
      </c>
      <c r="F16" s="114">
        <v>351</v>
      </c>
      <c r="G16" s="114">
        <v>291</v>
      </c>
      <c r="H16" s="114">
        <v>285</v>
      </c>
      <c r="I16" s="140">
        <v>333</v>
      </c>
      <c r="J16" s="115">
        <v>2</v>
      </c>
      <c r="K16" s="116">
        <v>0.60060060060060061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0.68322981366459623</v>
      </c>
      <c r="E18" s="115">
        <v>22</v>
      </c>
      <c r="F18" s="114">
        <v>17</v>
      </c>
      <c r="G18" s="114">
        <v>44</v>
      </c>
      <c r="H18" s="114">
        <v>18</v>
      </c>
      <c r="I18" s="140">
        <v>14</v>
      </c>
      <c r="J18" s="115">
        <v>8</v>
      </c>
      <c r="K18" s="116">
        <v>57.142857142857146</v>
      </c>
    </row>
    <row r="19" spans="1:11" ht="14.1" customHeight="1" x14ac:dyDescent="0.2">
      <c r="A19" s="306" t="s">
        <v>235</v>
      </c>
      <c r="B19" s="307" t="s">
        <v>236</v>
      </c>
      <c r="C19" s="308"/>
      <c r="D19" s="113">
        <v>0.34161490683229812</v>
      </c>
      <c r="E19" s="115">
        <v>11</v>
      </c>
      <c r="F19" s="114">
        <v>14</v>
      </c>
      <c r="G19" s="114">
        <v>24</v>
      </c>
      <c r="H19" s="114">
        <v>10</v>
      </c>
      <c r="I19" s="140">
        <v>11</v>
      </c>
      <c r="J19" s="115">
        <v>0</v>
      </c>
      <c r="K19" s="116">
        <v>0</v>
      </c>
    </row>
    <row r="20" spans="1:11" ht="14.1" customHeight="1" x14ac:dyDescent="0.2">
      <c r="A20" s="306">
        <v>12</v>
      </c>
      <c r="B20" s="307" t="s">
        <v>237</v>
      </c>
      <c r="C20" s="308"/>
      <c r="D20" s="113">
        <v>0.86956521739130432</v>
      </c>
      <c r="E20" s="115">
        <v>28</v>
      </c>
      <c r="F20" s="114">
        <v>8</v>
      </c>
      <c r="G20" s="114">
        <v>42</v>
      </c>
      <c r="H20" s="114">
        <v>44</v>
      </c>
      <c r="I20" s="140">
        <v>28</v>
      </c>
      <c r="J20" s="115">
        <v>0</v>
      </c>
      <c r="K20" s="116">
        <v>0</v>
      </c>
    </row>
    <row r="21" spans="1:11" ht="14.1" customHeight="1" x14ac:dyDescent="0.2">
      <c r="A21" s="306">
        <v>21</v>
      </c>
      <c r="B21" s="307" t="s">
        <v>238</v>
      </c>
      <c r="C21" s="308"/>
      <c r="D21" s="113">
        <v>0.49689440993788819</v>
      </c>
      <c r="E21" s="115">
        <v>16</v>
      </c>
      <c r="F21" s="114">
        <v>6</v>
      </c>
      <c r="G21" s="114">
        <v>13</v>
      </c>
      <c r="H21" s="114">
        <v>4</v>
      </c>
      <c r="I21" s="140">
        <v>20</v>
      </c>
      <c r="J21" s="115">
        <v>-4</v>
      </c>
      <c r="K21" s="116">
        <v>-20</v>
      </c>
    </row>
    <row r="22" spans="1:11" ht="14.1" customHeight="1" x14ac:dyDescent="0.2">
      <c r="A22" s="306">
        <v>22</v>
      </c>
      <c r="B22" s="307" t="s">
        <v>239</v>
      </c>
      <c r="C22" s="308"/>
      <c r="D22" s="113">
        <v>1.3354037267080745</v>
      </c>
      <c r="E22" s="115">
        <v>43</v>
      </c>
      <c r="F22" s="114">
        <v>31</v>
      </c>
      <c r="G22" s="114">
        <v>76</v>
      </c>
      <c r="H22" s="114">
        <v>40</v>
      </c>
      <c r="I22" s="140">
        <v>58</v>
      </c>
      <c r="J22" s="115">
        <v>-15</v>
      </c>
      <c r="K22" s="116">
        <v>-25.862068965517242</v>
      </c>
    </row>
    <row r="23" spans="1:11" ht="14.1" customHeight="1" x14ac:dyDescent="0.2">
      <c r="A23" s="306">
        <v>23</v>
      </c>
      <c r="B23" s="307" t="s">
        <v>240</v>
      </c>
      <c r="C23" s="308"/>
      <c r="D23" s="113">
        <v>0.74534161490683226</v>
      </c>
      <c r="E23" s="115">
        <v>24</v>
      </c>
      <c r="F23" s="114">
        <v>30</v>
      </c>
      <c r="G23" s="114">
        <v>76</v>
      </c>
      <c r="H23" s="114">
        <v>37</v>
      </c>
      <c r="I23" s="140">
        <v>52</v>
      </c>
      <c r="J23" s="115">
        <v>-28</v>
      </c>
      <c r="K23" s="116">
        <v>-53.846153846153847</v>
      </c>
    </row>
    <row r="24" spans="1:11" ht="14.1" customHeight="1" x14ac:dyDescent="0.2">
      <c r="A24" s="306">
        <v>24</v>
      </c>
      <c r="B24" s="307" t="s">
        <v>241</v>
      </c>
      <c r="C24" s="308"/>
      <c r="D24" s="113">
        <v>9.4720496894409933</v>
      </c>
      <c r="E24" s="115">
        <v>305</v>
      </c>
      <c r="F24" s="114">
        <v>194</v>
      </c>
      <c r="G24" s="114">
        <v>319</v>
      </c>
      <c r="H24" s="114">
        <v>290</v>
      </c>
      <c r="I24" s="140">
        <v>1366</v>
      </c>
      <c r="J24" s="115">
        <v>-1061</v>
      </c>
      <c r="K24" s="116">
        <v>-77.672035139092245</v>
      </c>
    </row>
    <row r="25" spans="1:11" ht="14.1" customHeight="1" x14ac:dyDescent="0.2">
      <c r="A25" s="306">
        <v>25</v>
      </c>
      <c r="B25" s="307" t="s">
        <v>242</v>
      </c>
      <c r="C25" s="308"/>
      <c r="D25" s="113">
        <v>5.0931677018633543</v>
      </c>
      <c r="E25" s="115">
        <v>164</v>
      </c>
      <c r="F25" s="114">
        <v>168</v>
      </c>
      <c r="G25" s="114">
        <v>366</v>
      </c>
      <c r="H25" s="114">
        <v>217</v>
      </c>
      <c r="I25" s="140">
        <v>234</v>
      </c>
      <c r="J25" s="115">
        <v>-70</v>
      </c>
      <c r="K25" s="116">
        <v>-29.914529914529915</v>
      </c>
    </row>
    <row r="26" spans="1:11" ht="14.1" customHeight="1" x14ac:dyDescent="0.2">
      <c r="A26" s="306">
        <v>26</v>
      </c>
      <c r="B26" s="307" t="s">
        <v>243</v>
      </c>
      <c r="C26" s="308"/>
      <c r="D26" s="113">
        <v>3.6956521739130435</v>
      </c>
      <c r="E26" s="115">
        <v>119</v>
      </c>
      <c r="F26" s="114">
        <v>124</v>
      </c>
      <c r="G26" s="114">
        <v>244</v>
      </c>
      <c r="H26" s="114">
        <v>96</v>
      </c>
      <c r="I26" s="140">
        <v>159</v>
      </c>
      <c r="J26" s="115">
        <v>-40</v>
      </c>
      <c r="K26" s="116">
        <v>-25.157232704402517</v>
      </c>
    </row>
    <row r="27" spans="1:11" ht="14.1" customHeight="1" x14ac:dyDescent="0.2">
      <c r="A27" s="306">
        <v>27</v>
      </c>
      <c r="B27" s="307" t="s">
        <v>244</v>
      </c>
      <c r="C27" s="308"/>
      <c r="D27" s="113">
        <v>2.6086956521739131</v>
      </c>
      <c r="E27" s="115">
        <v>84</v>
      </c>
      <c r="F27" s="114">
        <v>71</v>
      </c>
      <c r="G27" s="114">
        <v>101</v>
      </c>
      <c r="H27" s="114">
        <v>84</v>
      </c>
      <c r="I27" s="140">
        <v>222</v>
      </c>
      <c r="J27" s="115">
        <v>-138</v>
      </c>
      <c r="K27" s="116">
        <v>-62.162162162162161</v>
      </c>
    </row>
    <row r="28" spans="1:11" ht="14.1" customHeight="1" x14ac:dyDescent="0.2">
      <c r="A28" s="306">
        <v>28</v>
      </c>
      <c r="B28" s="307" t="s">
        <v>245</v>
      </c>
      <c r="C28" s="308"/>
      <c r="D28" s="113">
        <v>1.4285714285714286</v>
      </c>
      <c r="E28" s="115">
        <v>46</v>
      </c>
      <c r="F28" s="114">
        <v>26</v>
      </c>
      <c r="G28" s="114">
        <v>56</v>
      </c>
      <c r="H28" s="114">
        <v>41</v>
      </c>
      <c r="I28" s="140">
        <v>67</v>
      </c>
      <c r="J28" s="115">
        <v>-21</v>
      </c>
      <c r="K28" s="116">
        <v>-31.343283582089551</v>
      </c>
    </row>
    <row r="29" spans="1:11" ht="14.1" customHeight="1" x14ac:dyDescent="0.2">
      <c r="A29" s="306">
        <v>29</v>
      </c>
      <c r="B29" s="307" t="s">
        <v>246</v>
      </c>
      <c r="C29" s="308"/>
      <c r="D29" s="113">
        <v>2.670807453416149</v>
      </c>
      <c r="E29" s="115">
        <v>86</v>
      </c>
      <c r="F29" s="114">
        <v>82</v>
      </c>
      <c r="G29" s="114">
        <v>114</v>
      </c>
      <c r="H29" s="114">
        <v>89</v>
      </c>
      <c r="I29" s="140">
        <v>84</v>
      </c>
      <c r="J29" s="115">
        <v>2</v>
      </c>
      <c r="K29" s="116">
        <v>2.3809523809523809</v>
      </c>
    </row>
    <row r="30" spans="1:11" ht="14.1" customHeight="1" x14ac:dyDescent="0.2">
      <c r="A30" s="306" t="s">
        <v>247</v>
      </c>
      <c r="B30" s="307" t="s">
        <v>248</v>
      </c>
      <c r="C30" s="308"/>
      <c r="D30" s="113" t="s">
        <v>513</v>
      </c>
      <c r="E30" s="115" t="s">
        <v>513</v>
      </c>
      <c r="F30" s="114">
        <v>13</v>
      </c>
      <c r="G30" s="114">
        <v>33</v>
      </c>
      <c r="H30" s="114" t="s">
        <v>513</v>
      </c>
      <c r="I30" s="140">
        <v>25</v>
      </c>
      <c r="J30" s="115" t="s">
        <v>513</v>
      </c>
      <c r="K30" s="116" t="s">
        <v>513</v>
      </c>
    </row>
    <row r="31" spans="1:11" ht="14.1" customHeight="1" x14ac:dyDescent="0.2">
      <c r="A31" s="306" t="s">
        <v>249</v>
      </c>
      <c r="B31" s="307" t="s">
        <v>250</v>
      </c>
      <c r="C31" s="308"/>
      <c r="D31" s="113">
        <v>1.8944099378881987</v>
      </c>
      <c r="E31" s="115">
        <v>61</v>
      </c>
      <c r="F31" s="114">
        <v>69</v>
      </c>
      <c r="G31" s="114">
        <v>78</v>
      </c>
      <c r="H31" s="114">
        <v>73</v>
      </c>
      <c r="I31" s="140">
        <v>59</v>
      </c>
      <c r="J31" s="115">
        <v>2</v>
      </c>
      <c r="K31" s="116">
        <v>3.3898305084745761</v>
      </c>
    </row>
    <row r="32" spans="1:11" ht="14.1" customHeight="1" x14ac:dyDescent="0.2">
      <c r="A32" s="306">
        <v>31</v>
      </c>
      <c r="B32" s="307" t="s">
        <v>251</v>
      </c>
      <c r="C32" s="308"/>
      <c r="D32" s="113">
        <v>0.46583850931677018</v>
      </c>
      <c r="E32" s="115">
        <v>15</v>
      </c>
      <c r="F32" s="114">
        <v>18</v>
      </c>
      <c r="G32" s="114">
        <v>19</v>
      </c>
      <c r="H32" s="114">
        <v>13</v>
      </c>
      <c r="I32" s="140">
        <v>12</v>
      </c>
      <c r="J32" s="115">
        <v>3</v>
      </c>
      <c r="K32" s="116">
        <v>25</v>
      </c>
    </row>
    <row r="33" spans="1:11" ht="14.1" customHeight="1" x14ac:dyDescent="0.2">
      <c r="A33" s="306">
        <v>32</v>
      </c>
      <c r="B33" s="307" t="s">
        <v>252</v>
      </c>
      <c r="C33" s="308"/>
      <c r="D33" s="113">
        <v>1.7391304347826086</v>
      </c>
      <c r="E33" s="115">
        <v>56</v>
      </c>
      <c r="F33" s="114">
        <v>34</v>
      </c>
      <c r="G33" s="114">
        <v>54</v>
      </c>
      <c r="H33" s="114">
        <v>60</v>
      </c>
      <c r="I33" s="140">
        <v>60</v>
      </c>
      <c r="J33" s="115">
        <v>-4</v>
      </c>
      <c r="K33" s="116">
        <v>-6.666666666666667</v>
      </c>
    </row>
    <row r="34" spans="1:11" ht="14.1" customHeight="1" x14ac:dyDescent="0.2">
      <c r="A34" s="306">
        <v>33</v>
      </c>
      <c r="B34" s="307" t="s">
        <v>253</v>
      </c>
      <c r="C34" s="308"/>
      <c r="D34" s="113">
        <v>1.5217391304347827</v>
      </c>
      <c r="E34" s="115">
        <v>49</v>
      </c>
      <c r="F34" s="114">
        <v>33</v>
      </c>
      <c r="G34" s="114">
        <v>82</v>
      </c>
      <c r="H34" s="114">
        <v>60</v>
      </c>
      <c r="I34" s="140">
        <v>56</v>
      </c>
      <c r="J34" s="115">
        <v>-7</v>
      </c>
      <c r="K34" s="116">
        <v>-12.5</v>
      </c>
    </row>
    <row r="35" spans="1:11" ht="14.1" customHeight="1" x14ac:dyDescent="0.2">
      <c r="A35" s="306">
        <v>34</v>
      </c>
      <c r="B35" s="307" t="s">
        <v>254</v>
      </c>
      <c r="C35" s="308"/>
      <c r="D35" s="113">
        <v>1.6149068322981366</v>
      </c>
      <c r="E35" s="115">
        <v>52</v>
      </c>
      <c r="F35" s="114">
        <v>42</v>
      </c>
      <c r="G35" s="114">
        <v>66</v>
      </c>
      <c r="H35" s="114">
        <v>48</v>
      </c>
      <c r="I35" s="140">
        <v>53</v>
      </c>
      <c r="J35" s="115">
        <v>-1</v>
      </c>
      <c r="K35" s="116">
        <v>-1.8867924528301887</v>
      </c>
    </row>
    <row r="36" spans="1:11" ht="14.1" customHeight="1" x14ac:dyDescent="0.2">
      <c r="A36" s="306">
        <v>41</v>
      </c>
      <c r="B36" s="307" t="s">
        <v>255</v>
      </c>
      <c r="C36" s="308"/>
      <c r="D36" s="113">
        <v>0.43478260869565216</v>
      </c>
      <c r="E36" s="115">
        <v>14</v>
      </c>
      <c r="F36" s="114">
        <v>9</v>
      </c>
      <c r="G36" s="114">
        <v>13</v>
      </c>
      <c r="H36" s="114">
        <v>8</v>
      </c>
      <c r="I36" s="140">
        <v>11</v>
      </c>
      <c r="J36" s="115">
        <v>3</v>
      </c>
      <c r="K36" s="116">
        <v>27.272727272727273</v>
      </c>
    </row>
    <row r="37" spans="1:11" ht="14.1" customHeight="1" x14ac:dyDescent="0.2">
      <c r="A37" s="306">
        <v>42</v>
      </c>
      <c r="B37" s="307" t="s">
        <v>256</v>
      </c>
      <c r="C37" s="308"/>
      <c r="D37" s="113" t="s">
        <v>513</v>
      </c>
      <c r="E37" s="115" t="s">
        <v>513</v>
      </c>
      <c r="F37" s="114">
        <v>4</v>
      </c>
      <c r="G37" s="114" t="s">
        <v>513</v>
      </c>
      <c r="H37" s="114" t="s">
        <v>513</v>
      </c>
      <c r="I37" s="140">
        <v>3</v>
      </c>
      <c r="J37" s="115" t="s">
        <v>513</v>
      </c>
      <c r="K37" s="116" t="s">
        <v>513</v>
      </c>
    </row>
    <row r="38" spans="1:11" ht="14.1" customHeight="1" x14ac:dyDescent="0.2">
      <c r="A38" s="306">
        <v>43</v>
      </c>
      <c r="B38" s="307" t="s">
        <v>257</v>
      </c>
      <c r="C38" s="308"/>
      <c r="D38" s="113">
        <v>0.99378881987577639</v>
      </c>
      <c r="E38" s="115">
        <v>32</v>
      </c>
      <c r="F38" s="114">
        <v>36</v>
      </c>
      <c r="G38" s="114">
        <v>90</v>
      </c>
      <c r="H38" s="114">
        <v>13</v>
      </c>
      <c r="I38" s="140">
        <v>34</v>
      </c>
      <c r="J38" s="115">
        <v>-2</v>
      </c>
      <c r="K38" s="116">
        <v>-5.882352941176471</v>
      </c>
    </row>
    <row r="39" spans="1:11" ht="14.1" customHeight="1" x14ac:dyDescent="0.2">
      <c r="A39" s="306">
        <v>51</v>
      </c>
      <c r="B39" s="307" t="s">
        <v>258</v>
      </c>
      <c r="C39" s="308"/>
      <c r="D39" s="113">
        <v>8.6024844720496887</v>
      </c>
      <c r="E39" s="115">
        <v>277</v>
      </c>
      <c r="F39" s="114">
        <v>247</v>
      </c>
      <c r="G39" s="114">
        <v>375</v>
      </c>
      <c r="H39" s="114">
        <v>243</v>
      </c>
      <c r="I39" s="140">
        <v>451</v>
      </c>
      <c r="J39" s="115">
        <v>-174</v>
      </c>
      <c r="K39" s="116">
        <v>-38.580931263858091</v>
      </c>
    </row>
    <row r="40" spans="1:11" ht="14.1" customHeight="1" x14ac:dyDescent="0.2">
      <c r="A40" s="306" t="s">
        <v>259</v>
      </c>
      <c r="B40" s="307" t="s">
        <v>260</v>
      </c>
      <c r="C40" s="308"/>
      <c r="D40" s="113">
        <v>8.0745341614906838</v>
      </c>
      <c r="E40" s="115">
        <v>260</v>
      </c>
      <c r="F40" s="114">
        <v>231</v>
      </c>
      <c r="G40" s="114">
        <v>338</v>
      </c>
      <c r="H40" s="114">
        <v>231</v>
      </c>
      <c r="I40" s="140">
        <v>413</v>
      </c>
      <c r="J40" s="115">
        <v>-153</v>
      </c>
      <c r="K40" s="116">
        <v>-37.046004842615012</v>
      </c>
    </row>
    <row r="41" spans="1:11" ht="14.1" customHeight="1" x14ac:dyDescent="0.2">
      <c r="A41" s="306"/>
      <c r="B41" s="307" t="s">
        <v>261</v>
      </c>
      <c r="C41" s="308"/>
      <c r="D41" s="113">
        <v>5.6521739130434785</v>
      </c>
      <c r="E41" s="115">
        <v>182</v>
      </c>
      <c r="F41" s="114">
        <v>168</v>
      </c>
      <c r="G41" s="114">
        <v>289</v>
      </c>
      <c r="H41" s="114">
        <v>208</v>
      </c>
      <c r="I41" s="140">
        <v>376</v>
      </c>
      <c r="J41" s="115">
        <v>-194</v>
      </c>
      <c r="K41" s="116">
        <v>-51.595744680851062</v>
      </c>
    </row>
    <row r="42" spans="1:11" ht="14.1" customHeight="1" x14ac:dyDescent="0.2">
      <c r="A42" s="306">
        <v>52</v>
      </c>
      <c r="B42" s="307" t="s">
        <v>262</v>
      </c>
      <c r="C42" s="308"/>
      <c r="D42" s="113">
        <v>4.658385093167702</v>
      </c>
      <c r="E42" s="115">
        <v>150</v>
      </c>
      <c r="F42" s="114">
        <v>120</v>
      </c>
      <c r="G42" s="114">
        <v>137</v>
      </c>
      <c r="H42" s="114">
        <v>146</v>
      </c>
      <c r="I42" s="140">
        <v>180</v>
      </c>
      <c r="J42" s="115">
        <v>-30</v>
      </c>
      <c r="K42" s="116">
        <v>-16.666666666666668</v>
      </c>
    </row>
    <row r="43" spans="1:11" ht="14.1" customHeight="1" x14ac:dyDescent="0.2">
      <c r="A43" s="306" t="s">
        <v>263</v>
      </c>
      <c r="B43" s="307" t="s">
        <v>264</v>
      </c>
      <c r="C43" s="308"/>
      <c r="D43" s="113">
        <v>3.1366459627329193</v>
      </c>
      <c r="E43" s="115">
        <v>101</v>
      </c>
      <c r="F43" s="114">
        <v>92</v>
      </c>
      <c r="G43" s="114">
        <v>101</v>
      </c>
      <c r="H43" s="114">
        <v>105</v>
      </c>
      <c r="I43" s="140">
        <v>134</v>
      </c>
      <c r="J43" s="115">
        <v>-33</v>
      </c>
      <c r="K43" s="116">
        <v>-24.626865671641792</v>
      </c>
    </row>
    <row r="44" spans="1:11" ht="14.1" customHeight="1" x14ac:dyDescent="0.2">
      <c r="A44" s="306">
        <v>53</v>
      </c>
      <c r="B44" s="307" t="s">
        <v>265</v>
      </c>
      <c r="C44" s="308"/>
      <c r="D44" s="113">
        <v>0.65217391304347827</v>
      </c>
      <c r="E44" s="115">
        <v>21</v>
      </c>
      <c r="F44" s="114">
        <v>39</v>
      </c>
      <c r="G44" s="114">
        <v>29</v>
      </c>
      <c r="H44" s="114">
        <v>29</v>
      </c>
      <c r="I44" s="140">
        <v>35</v>
      </c>
      <c r="J44" s="115">
        <v>-14</v>
      </c>
      <c r="K44" s="116">
        <v>-40</v>
      </c>
    </row>
    <row r="45" spans="1:11" ht="14.1" customHeight="1" x14ac:dyDescent="0.2">
      <c r="A45" s="306" t="s">
        <v>266</v>
      </c>
      <c r="B45" s="307" t="s">
        <v>267</v>
      </c>
      <c r="C45" s="308"/>
      <c r="D45" s="113">
        <v>0.65217391304347827</v>
      </c>
      <c r="E45" s="115">
        <v>21</v>
      </c>
      <c r="F45" s="114">
        <v>38</v>
      </c>
      <c r="G45" s="114">
        <v>29</v>
      </c>
      <c r="H45" s="114">
        <v>29</v>
      </c>
      <c r="I45" s="140">
        <v>35</v>
      </c>
      <c r="J45" s="115">
        <v>-14</v>
      </c>
      <c r="K45" s="116">
        <v>-40</v>
      </c>
    </row>
    <row r="46" spans="1:11" ht="14.1" customHeight="1" x14ac:dyDescent="0.2">
      <c r="A46" s="306">
        <v>54</v>
      </c>
      <c r="B46" s="307" t="s">
        <v>268</v>
      </c>
      <c r="C46" s="308"/>
      <c r="D46" s="113">
        <v>5.3726708074534164</v>
      </c>
      <c r="E46" s="115">
        <v>173</v>
      </c>
      <c r="F46" s="114">
        <v>140</v>
      </c>
      <c r="G46" s="114">
        <v>173</v>
      </c>
      <c r="H46" s="114">
        <v>155</v>
      </c>
      <c r="I46" s="140">
        <v>258</v>
      </c>
      <c r="J46" s="115">
        <v>-85</v>
      </c>
      <c r="K46" s="116">
        <v>-32.945736434108525</v>
      </c>
    </row>
    <row r="47" spans="1:11" ht="14.1" customHeight="1" x14ac:dyDescent="0.2">
      <c r="A47" s="306">
        <v>61</v>
      </c>
      <c r="B47" s="307" t="s">
        <v>269</v>
      </c>
      <c r="C47" s="308"/>
      <c r="D47" s="113">
        <v>2.639751552795031</v>
      </c>
      <c r="E47" s="115">
        <v>85</v>
      </c>
      <c r="F47" s="114">
        <v>118</v>
      </c>
      <c r="G47" s="114">
        <v>118</v>
      </c>
      <c r="H47" s="114">
        <v>68</v>
      </c>
      <c r="I47" s="140">
        <v>99</v>
      </c>
      <c r="J47" s="115">
        <v>-14</v>
      </c>
      <c r="K47" s="116">
        <v>-14.141414141414142</v>
      </c>
    </row>
    <row r="48" spans="1:11" ht="14.1" customHeight="1" x14ac:dyDescent="0.2">
      <c r="A48" s="306">
        <v>62</v>
      </c>
      <c r="B48" s="307" t="s">
        <v>270</v>
      </c>
      <c r="C48" s="308"/>
      <c r="D48" s="113">
        <v>8.6645962732919255</v>
      </c>
      <c r="E48" s="115">
        <v>279</v>
      </c>
      <c r="F48" s="114">
        <v>240</v>
      </c>
      <c r="G48" s="114">
        <v>418</v>
      </c>
      <c r="H48" s="114">
        <v>199</v>
      </c>
      <c r="I48" s="140">
        <v>189</v>
      </c>
      <c r="J48" s="115">
        <v>90</v>
      </c>
      <c r="K48" s="116">
        <v>47.61904761904762</v>
      </c>
    </row>
    <row r="49" spans="1:11" ht="14.1" customHeight="1" x14ac:dyDescent="0.2">
      <c r="A49" s="306">
        <v>63</v>
      </c>
      <c r="B49" s="307" t="s">
        <v>271</v>
      </c>
      <c r="C49" s="308"/>
      <c r="D49" s="113">
        <v>2.701863354037267</v>
      </c>
      <c r="E49" s="115">
        <v>87</v>
      </c>
      <c r="F49" s="114">
        <v>124</v>
      </c>
      <c r="G49" s="114">
        <v>121</v>
      </c>
      <c r="H49" s="114">
        <v>139</v>
      </c>
      <c r="I49" s="140">
        <v>118</v>
      </c>
      <c r="J49" s="115">
        <v>-31</v>
      </c>
      <c r="K49" s="116">
        <v>-26.271186440677965</v>
      </c>
    </row>
    <row r="50" spans="1:11" ht="14.1" customHeight="1" x14ac:dyDescent="0.2">
      <c r="A50" s="306" t="s">
        <v>272</v>
      </c>
      <c r="B50" s="307" t="s">
        <v>273</v>
      </c>
      <c r="C50" s="308"/>
      <c r="D50" s="113">
        <v>0.52795031055900621</v>
      </c>
      <c r="E50" s="115">
        <v>17</v>
      </c>
      <c r="F50" s="114">
        <v>17</v>
      </c>
      <c r="G50" s="114">
        <v>26</v>
      </c>
      <c r="H50" s="114">
        <v>14</v>
      </c>
      <c r="I50" s="140">
        <v>13</v>
      </c>
      <c r="J50" s="115">
        <v>4</v>
      </c>
      <c r="K50" s="116">
        <v>30.76923076923077</v>
      </c>
    </row>
    <row r="51" spans="1:11" ht="14.1" customHeight="1" x14ac:dyDescent="0.2">
      <c r="A51" s="306" t="s">
        <v>274</v>
      </c>
      <c r="B51" s="307" t="s">
        <v>275</v>
      </c>
      <c r="C51" s="308"/>
      <c r="D51" s="113">
        <v>1.9254658385093169</v>
      </c>
      <c r="E51" s="115">
        <v>62</v>
      </c>
      <c r="F51" s="114">
        <v>95</v>
      </c>
      <c r="G51" s="114">
        <v>87</v>
      </c>
      <c r="H51" s="114">
        <v>119</v>
      </c>
      <c r="I51" s="140">
        <v>93</v>
      </c>
      <c r="J51" s="115">
        <v>-31</v>
      </c>
      <c r="K51" s="116">
        <v>-33.333333333333336</v>
      </c>
    </row>
    <row r="52" spans="1:11" ht="14.1" customHeight="1" x14ac:dyDescent="0.2">
      <c r="A52" s="306">
        <v>71</v>
      </c>
      <c r="B52" s="307" t="s">
        <v>276</v>
      </c>
      <c r="C52" s="308"/>
      <c r="D52" s="113">
        <v>8.695652173913043</v>
      </c>
      <c r="E52" s="115">
        <v>280</v>
      </c>
      <c r="F52" s="114">
        <v>366</v>
      </c>
      <c r="G52" s="114">
        <v>359</v>
      </c>
      <c r="H52" s="114">
        <v>285</v>
      </c>
      <c r="I52" s="140">
        <v>354</v>
      </c>
      <c r="J52" s="115">
        <v>-74</v>
      </c>
      <c r="K52" s="116">
        <v>-20.903954802259886</v>
      </c>
    </row>
    <row r="53" spans="1:11" ht="14.1" customHeight="1" x14ac:dyDescent="0.2">
      <c r="A53" s="306" t="s">
        <v>277</v>
      </c>
      <c r="B53" s="307" t="s">
        <v>278</v>
      </c>
      <c r="C53" s="308"/>
      <c r="D53" s="113">
        <v>4.0372670807453419</v>
      </c>
      <c r="E53" s="115">
        <v>130</v>
      </c>
      <c r="F53" s="114">
        <v>199</v>
      </c>
      <c r="G53" s="114">
        <v>187</v>
      </c>
      <c r="H53" s="114">
        <v>126</v>
      </c>
      <c r="I53" s="140">
        <v>147</v>
      </c>
      <c r="J53" s="115">
        <v>-17</v>
      </c>
      <c r="K53" s="116">
        <v>-11.564625850340136</v>
      </c>
    </row>
    <row r="54" spans="1:11" ht="14.1" customHeight="1" x14ac:dyDescent="0.2">
      <c r="A54" s="306" t="s">
        <v>279</v>
      </c>
      <c r="B54" s="307" t="s">
        <v>280</v>
      </c>
      <c r="C54" s="308"/>
      <c r="D54" s="113">
        <v>3.8819875776397517</v>
      </c>
      <c r="E54" s="115">
        <v>125</v>
      </c>
      <c r="F54" s="114">
        <v>109</v>
      </c>
      <c r="G54" s="114">
        <v>138</v>
      </c>
      <c r="H54" s="114">
        <v>118</v>
      </c>
      <c r="I54" s="140">
        <v>164</v>
      </c>
      <c r="J54" s="115">
        <v>-39</v>
      </c>
      <c r="K54" s="116">
        <v>-23.780487804878049</v>
      </c>
    </row>
    <row r="55" spans="1:11" ht="14.1" customHeight="1" x14ac:dyDescent="0.2">
      <c r="A55" s="306">
        <v>72</v>
      </c>
      <c r="B55" s="307" t="s">
        <v>281</v>
      </c>
      <c r="C55" s="308"/>
      <c r="D55" s="113">
        <v>2.018633540372671</v>
      </c>
      <c r="E55" s="115">
        <v>65</v>
      </c>
      <c r="F55" s="114">
        <v>143</v>
      </c>
      <c r="G55" s="114">
        <v>99</v>
      </c>
      <c r="H55" s="114">
        <v>42</v>
      </c>
      <c r="I55" s="140">
        <v>84</v>
      </c>
      <c r="J55" s="115">
        <v>-19</v>
      </c>
      <c r="K55" s="116">
        <v>-22.61904761904762</v>
      </c>
    </row>
    <row r="56" spans="1:11" ht="14.1" customHeight="1" x14ac:dyDescent="0.2">
      <c r="A56" s="306" t="s">
        <v>282</v>
      </c>
      <c r="B56" s="307" t="s">
        <v>283</v>
      </c>
      <c r="C56" s="308"/>
      <c r="D56" s="113">
        <v>0.59006211180124224</v>
      </c>
      <c r="E56" s="115">
        <v>19</v>
      </c>
      <c r="F56" s="114">
        <v>16</v>
      </c>
      <c r="G56" s="114">
        <v>41</v>
      </c>
      <c r="H56" s="114">
        <v>15</v>
      </c>
      <c r="I56" s="140">
        <v>28</v>
      </c>
      <c r="J56" s="115">
        <v>-9</v>
      </c>
      <c r="K56" s="116">
        <v>-32.142857142857146</v>
      </c>
    </row>
    <row r="57" spans="1:11" ht="14.1" customHeight="1" x14ac:dyDescent="0.2">
      <c r="A57" s="306" t="s">
        <v>284</v>
      </c>
      <c r="B57" s="307" t="s">
        <v>285</v>
      </c>
      <c r="C57" s="308"/>
      <c r="D57" s="113">
        <v>1.1490683229813665</v>
      </c>
      <c r="E57" s="115">
        <v>37</v>
      </c>
      <c r="F57" s="114">
        <v>119</v>
      </c>
      <c r="G57" s="114">
        <v>31</v>
      </c>
      <c r="H57" s="114">
        <v>21</v>
      </c>
      <c r="I57" s="140">
        <v>39</v>
      </c>
      <c r="J57" s="115">
        <v>-2</v>
      </c>
      <c r="K57" s="116">
        <v>-5.1282051282051286</v>
      </c>
    </row>
    <row r="58" spans="1:11" ht="14.1" customHeight="1" x14ac:dyDescent="0.2">
      <c r="A58" s="306">
        <v>73</v>
      </c>
      <c r="B58" s="307" t="s">
        <v>286</v>
      </c>
      <c r="C58" s="308"/>
      <c r="D58" s="113">
        <v>1.9565217391304348</v>
      </c>
      <c r="E58" s="115">
        <v>63</v>
      </c>
      <c r="F58" s="114">
        <v>55</v>
      </c>
      <c r="G58" s="114">
        <v>75</v>
      </c>
      <c r="H58" s="114">
        <v>32</v>
      </c>
      <c r="I58" s="140">
        <v>47</v>
      </c>
      <c r="J58" s="115">
        <v>16</v>
      </c>
      <c r="K58" s="116">
        <v>34.042553191489361</v>
      </c>
    </row>
    <row r="59" spans="1:11" ht="14.1" customHeight="1" x14ac:dyDescent="0.2">
      <c r="A59" s="306" t="s">
        <v>287</v>
      </c>
      <c r="B59" s="307" t="s">
        <v>288</v>
      </c>
      <c r="C59" s="308"/>
      <c r="D59" s="113">
        <v>1.6149068322981366</v>
      </c>
      <c r="E59" s="115">
        <v>52</v>
      </c>
      <c r="F59" s="114">
        <v>37</v>
      </c>
      <c r="G59" s="114">
        <v>61</v>
      </c>
      <c r="H59" s="114">
        <v>23</v>
      </c>
      <c r="I59" s="140">
        <v>34</v>
      </c>
      <c r="J59" s="115">
        <v>18</v>
      </c>
      <c r="K59" s="116">
        <v>52.941176470588232</v>
      </c>
    </row>
    <row r="60" spans="1:11" ht="14.1" customHeight="1" x14ac:dyDescent="0.2">
      <c r="A60" s="306">
        <v>81</v>
      </c>
      <c r="B60" s="307" t="s">
        <v>289</v>
      </c>
      <c r="C60" s="308"/>
      <c r="D60" s="113">
        <v>6.645962732919255</v>
      </c>
      <c r="E60" s="115">
        <v>214</v>
      </c>
      <c r="F60" s="114">
        <v>253</v>
      </c>
      <c r="G60" s="114">
        <v>264</v>
      </c>
      <c r="H60" s="114">
        <v>158</v>
      </c>
      <c r="I60" s="140">
        <v>199</v>
      </c>
      <c r="J60" s="115">
        <v>15</v>
      </c>
      <c r="K60" s="116">
        <v>7.5376884422110555</v>
      </c>
    </row>
    <row r="61" spans="1:11" ht="14.1" customHeight="1" x14ac:dyDescent="0.2">
      <c r="A61" s="306" t="s">
        <v>290</v>
      </c>
      <c r="B61" s="307" t="s">
        <v>291</v>
      </c>
      <c r="C61" s="308"/>
      <c r="D61" s="113">
        <v>2.7639751552795033</v>
      </c>
      <c r="E61" s="115">
        <v>89</v>
      </c>
      <c r="F61" s="114">
        <v>61</v>
      </c>
      <c r="G61" s="114">
        <v>126</v>
      </c>
      <c r="H61" s="114">
        <v>49</v>
      </c>
      <c r="I61" s="140">
        <v>89</v>
      </c>
      <c r="J61" s="115">
        <v>0</v>
      </c>
      <c r="K61" s="116">
        <v>0</v>
      </c>
    </row>
    <row r="62" spans="1:11" ht="14.1" customHeight="1" x14ac:dyDescent="0.2">
      <c r="A62" s="306" t="s">
        <v>292</v>
      </c>
      <c r="B62" s="307" t="s">
        <v>293</v>
      </c>
      <c r="C62" s="308"/>
      <c r="D62" s="113">
        <v>1.6459627329192548</v>
      </c>
      <c r="E62" s="115">
        <v>53</v>
      </c>
      <c r="F62" s="114">
        <v>110</v>
      </c>
      <c r="G62" s="114">
        <v>73</v>
      </c>
      <c r="H62" s="114">
        <v>60</v>
      </c>
      <c r="I62" s="140">
        <v>44</v>
      </c>
      <c r="J62" s="115">
        <v>9</v>
      </c>
      <c r="K62" s="116">
        <v>20.454545454545453</v>
      </c>
    </row>
    <row r="63" spans="1:11" ht="14.1" customHeight="1" x14ac:dyDescent="0.2">
      <c r="A63" s="306"/>
      <c r="B63" s="307" t="s">
        <v>294</v>
      </c>
      <c r="C63" s="308"/>
      <c r="D63" s="113">
        <v>1.4285714285714286</v>
      </c>
      <c r="E63" s="115">
        <v>46</v>
      </c>
      <c r="F63" s="114">
        <v>96</v>
      </c>
      <c r="G63" s="114">
        <v>65</v>
      </c>
      <c r="H63" s="114">
        <v>54</v>
      </c>
      <c r="I63" s="140">
        <v>41</v>
      </c>
      <c r="J63" s="115">
        <v>5</v>
      </c>
      <c r="K63" s="116">
        <v>12.195121951219512</v>
      </c>
    </row>
    <row r="64" spans="1:11" ht="14.1" customHeight="1" x14ac:dyDescent="0.2">
      <c r="A64" s="306" t="s">
        <v>295</v>
      </c>
      <c r="B64" s="307" t="s">
        <v>296</v>
      </c>
      <c r="C64" s="308"/>
      <c r="D64" s="113">
        <v>0.80745341614906829</v>
      </c>
      <c r="E64" s="115">
        <v>26</v>
      </c>
      <c r="F64" s="114">
        <v>24</v>
      </c>
      <c r="G64" s="114">
        <v>21</v>
      </c>
      <c r="H64" s="114">
        <v>14</v>
      </c>
      <c r="I64" s="140">
        <v>25</v>
      </c>
      <c r="J64" s="115">
        <v>1</v>
      </c>
      <c r="K64" s="116">
        <v>4</v>
      </c>
    </row>
    <row r="65" spans="1:11" ht="14.1" customHeight="1" x14ac:dyDescent="0.2">
      <c r="A65" s="306" t="s">
        <v>297</v>
      </c>
      <c r="B65" s="307" t="s">
        <v>298</v>
      </c>
      <c r="C65" s="308"/>
      <c r="D65" s="113">
        <v>0.40372670807453415</v>
      </c>
      <c r="E65" s="115">
        <v>13</v>
      </c>
      <c r="F65" s="114">
        <v>33</v>
      </c>
      <c r="G65" s="114">
        <v>15</v>
      </c>
      <c r="H65" s="114">
        <v>14</v>
      </c>
      <c r="I65" s="140">
        <v>21</v>
      </c>
      <c r="J65" s="115">
        <v>-8</v>
      </c>
      <c r="K65" s="116">
        <v>-38.095238095238095</v>
      </c>
    </row>
    <row r="66" spans="1:11" ht="14.1" customHeight="1" x14ac:dyDescent="0.2">
      <c r="A66" s="306">
        <v>82</v>
      </c>
      <c r="B66" s="307" t="s">
        <v>299</v>
      </c>
      <c r="C66" s="308"/>
      <c r="D66" s="113">
        <v>3.2608695652173911</v>
      </c>
      <c r="E66" s="115">
        <v>105</v>
      </c>
      <c r="F66" s="114">
        <v>152</v>
      </c>
      <c r="G66" s="114">
        <v>219</v>
      </c>
      <c r="H66" s="114">
        <v>80</v>
      </c>
      <c r="I66" s="140">
        <v>132</v>
      </c>
      <c r="J66" s="115">
        <v>-27</v>
      </c>
      <c r="K66" s="116">
        <v>-20.454545454545453</v>
      </c>
    </row>
    <row r="67" spans="1:11" ht="14.1" customHeight="1" x14ac:dyDescent="0.2">
      <c r="A67" s="306" t="s">
        <v>300</v>
      </c>
      <c r="B67" s="307" t="s">
        <v>301</v>
      </c>
      <c r="C67" s="308"/>
      <c r="D67" s="113">
        <v>2.2670807453416151</v>
      </c>
      <c r="E67" s="115">
        <v>73</v>
      </c>
      <c r="F67" s="114">
        <v>124</v>
      </c>
      <c r="G67" s="114">
        <v>170</v>
      </c>
      <c r="H67" s="114">
        <v>64</v>
      </c>
      <c r="I67" s="140">
        <v>100</v>
      </c>
      <c r="J67" s="115">
        <v>-27</v>
      </c>
      <c r="K67" s="116">
        <v>-27</v>
      </c>
    </row>
    <row r="68" spans="1:11" ht="14.1" customHeight="1" x14ac:dyDescent="0.2">
      <c r="A68" s="306" t="s">
        <v>302</v>
      </c>
      <c r="B68" s="307" t="s">
        <v>303</v>
      </c>
      <c r="C68" s="308"/>
      <c r="D68" s="113">
        <v>0.83850931677018636</v>
      </c>
      <c r="E68" s="115">
        <v>27</v>
      </c>
      <c r="F68" s="114">
        <v>16</v>
      </c>
      <c r="G68" s="114">
        <v>29</v>
      </c>
      <c r="H68" s="114">
        <v>9</v>
      </c>
      <c r="I68" s="140">
        <v>22</v>
      </c>
      <c r="J68" s="115">
        <v>5</v>
      </c>
      <c r="K68" s="116">
        <v>22.727272727272727</v>
      </c>
    </row>
    <row r="69" spans="1:11" ht="14.1" customHeight="1" x14ac:dyDescent="0.2">
      <c r="A69" s="306">
        <v>83</v>
      </c>
      <c r="B69" s="307" t="s">
        <v>304</v>
      </c>
      <c r="C69" s="308"/>
      <c r="D69" s="113">
        <v>5.3726708074534164</v>
      </c>
      <c r="E69" s="115">
        <v>173</v>
      </c>
      <c r="F69" s="114">
        <v>186</v>
      </c>
      <c r="G69" s="114">
        <v>277</v>
      </c>
      <c r="H69" s="114">
        <v>141</v>
      </c>
      <c r="I69" s="140">
        <v>145</v>
      </c>
      <c r="J69" s="115">
        <v>28</v>
      </c>
      <c r="K69" s="116">
        <v>19.310344827586206</v>
      </c>
    </row>
    <row r="70" spans="1:11" ht="14.1" customHeight="1" x14ac:dyDescent="0.2">
      <c r="A70" s="306" t="s">
        <v>305</v>
      </c>
      <c r="B70" s="307" t="s">
        <v>306</v>
      </c>
      <c r="C70" s="308"/>
      <c r="D70" s="113">
        <v>4.5341614906832302</v>
      </c>
      <c r="E70" s="115">
        <v>146</v>
      </c>
      <c r="F70" s="114">
        <v>165</v>
      </c>
      <c r="G70" s="114">
        <v>251</v>
      </c>
      <c r="H70" s="114">
        <v>124</v>
      </c>
      <c r="I70" s="140">
        <v>120</v>
      </c>
      <c r="J70" s="115">
        <v>26</v>
      </c>
      <c r="K70" s="116">
        <v>21.666666666666668</v>
      </c>
    </row>
    <row r="71" spans="1:11" ht="14.1" customHeight="1" x14ac:dyDescent="0.2">
      <c r="A71" s="306"/>
      <c r="B71" s="307" t="s">
        <v>307</v>
      </c>
      <c r="C71" s="308"/>
      <c r="D71" s="113">
        <v>1.7080745341614907</v>
      </c>
      <c r="E71" s="115">
        <v>55</v>
      </c>
      <c r="F71" s="114">
        <v>55</v>
      </c>
      <c r="G71" s="114">
        <v>159</v>
      </c>
      <c r="H71" s="114">
        <v>36</v>
      </c>
      <c r="I71" s="140">
        <v>34</v>
      </c>
      <c r="J71" s="115">
        <v>21</v>
      </c>
      <c r="K71" s="116">
        <v>61.764705882352942</v>
      </c>
    </row>
    <row r="72" spans="1:11" ht="14.1" customHeight="1" x14ac:dyDescent="0.2">
      <c r="A72" s="306">
        <v>84</v>
      </c>
      <c r="B72" s="307" t="s">
        <v>308</v>
      </c>
      <c r="C72" s="308"/>
      <c r="D72" s="113">
        <v>1.0559006211180124</v>
      </c>
      <c r="E72" s="115">
        <v>34</v>
      </c>
      <c r="F72" s="114">
        <v>34</v>
      </c>
      <c r="G72" s="114">
        <v>59</v>
      </c>
      <c r="H72" s="114">
        <v>39</v>
      </c>
      <c r="I72" s="140">
        <v>40</v>
      </c>
      <c r="J72" s="115">
        <v>-6</v>
      </c>
      <c r="K72" s="116">
        <v>-15</v>
      </c>
    </row>
    <row r="73" spans="1:11" ht="14.1" customHeight="1" x14ac:dyDescent="0.2">
      <c r="A73" s="306" t="s">
        <v>309</v>
      </c>
      <c r="B73" s="307" t="s">
        <v>310</v>
      </c>
      <c r="C73" s="308"/>
      <c r="D73" s="113">
        <v>0.49689440993788819</v>
      </c>
      <c r="E73" s="115">
        <v>16</v>
      </c>
      <c r="F73" s="114" t="s">
        <v>513</v>
      </c>
      <c r="G73" s="114">
        <v>37</v>
      </c>
      <c r="H73" s="114">
        <v>5</v>
      </c>
      <c r="I73" s="140">
        <v>12</v>
      </c>
      <c r="J73" s="115">
        <v>4</v>
      </c>
      <c r="K73" s="116">
        <v>33.333333333333336</v>
      </c>
    </row>
    <row r="74" spans="1:11" ht="14.1" customHeight="1" x14ac:dyDescent="0.2">
      <c r="A74" s="306" t="s">
        <v>311</v>
      </c>
      <c r="B74" s="307" t="s">
        <v>312</v>
      </c>
      <c r="C74" s="308"/>
      <c r="D74" s="113" t="s">
        <v>513</v>
      </c>
      <c r="E74" s="115" t="s">
        <v>513</v>
      </c>
      <c r="F74" s="114">
        <v>4</v>
      </c>
      <c r="G74" s="114">
        <v>11</v>
      </c>
      <c r="H74" s="114">
        <v>19</v>
      </c>
      <c r="I74" s="140" t="s">
        <v>513</v>
      </c>
      <c r="J74" s="115" t="s">
        <v>513</v>
      </c>
      <c r="K74" s="116" t="s">
        <v>513</v>
      </c>
    </row>
    <row r="75" spans="1:11" ht="14.1" customHeight="1" x14ac:dyDescent="0.2">
      <c r="A75" s="306" t="s">
        <v>313</v>
      </c>
      <c r="B75" s="307" t="s">
        <v>314</v>
      </c>
      <c r="C75" s="308"/>
      <c r="D75" s="113">
        <v>0.15527950310559005</v>
      </c>
      <c r="E75" s="115">
        <v>5</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5</v>
      </c>
      <c r="G76" s="114">
        <v>6</v>
      </c>
      <c r="H76" s="114">
        <v>11</v>
      </c>
      <c r="I76" s="140">
        <v>3</v>
      </c>
      <c r="J76" s="115" t="s">
        <v>513</v>
      </c>
      <c r="K76" s="116" t="s">
        <v>513</v>
      </c>
    </row>
    <row r="77" spans="1:11" ht="14.1" customHeight="1" x14ac:dyDescent="0.2">
      <c r="A77" s="306">
        <v>92</v>
      </c>
      <c r="B77" s="307" t="s">
        <v>316</v>
      </c>
      <c r="C77" s="308"/>
      <c r="D77" s="113">
        <v>0.93167701863354035</v>
      </c>
      <c r="E77" s="115">
        <v>30</v>
      </c>
      <c r="F77" s="114">
        <v>39</v>
      </c>
      <c r="G77" s="114">
        <v>27</v>
      </c>
      <c r="H77" s="114">
        <v>17</v>
      </c>
      <c r="I77" s="140">
        <v>25</v>
      </c>
      <c r="J77" s="115">
        <v>5</v>
      </c>
      <c r="K77" s="116">
        <v>20</v>
      </c>
    </row>
    <row r="78" spans="1:11" ht="14.1" customHeight="1" x14ac:dyDescent="0.2">
      <c r="A78" s="306">
        <v>93</v>
      </c>
      <c r="B78" s="307" t="s">
        <v>317</v>
      </c>
      <c r="C78" s="308"/>
      <c r="D78" s="113">
        <v>0.12422360248447205</v>
      </c>
      <c r="E78" s="115">
        <v>4</v>
      </c>
      <c r="F78" s="114">
        <v>4</v>
      </c>
      <c r="G78" s="114" t="s">
        <v>513</v>
      </c>
      <c r="H78" s="114" t="s">
        <v>513</v>
      </c>
      <c r="I78" s="140">
        <v>3</v>
      </c>
      <c r="J78" s="115">
        <v>1</v>
      </c>
      <c r="K78" s="116">
        <v>33.333333333333336</v>
      </c>
    </row>
    <row r="79" spans="1:11" ht="14.1" customHeight="1" x14ac:dyDescent="0.2">
      <c r="A79" s="306">
        <v>94</v>
      </c>
      <c r="B79" s="307" t="s">
        <v>318</v>
      </c>
      <c r="C79" s="308"/>
      <c r="D79" s="113">
        <v>0.49689440993788819</v>
      </c>
      <c r="E79" s="115">
        <v>16</v>
      </c>
      <c r="F79" s="114">
        <v>17</v>
      </c>
      <c r="G79" s="114">
        <v>13</v>
      </c>
      <c r="H79" s="114">
        <v>12</v>
      </c>
      <c r="I79" s="140">
        <v>10</v>
      </c>
      <c r="J79" s="115">
        <v>6</v>
      </c>
      <c r="K79" s="116">
        <v>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0.12422360248447205</v>
      </c>
      <c r="E81" s="143">
        <v>4</v>
      </c>
      <c r="F81" s="144">
        <v>4</v>
      </c>
      <c r="G81" s="144">
        <v>9</v>
      </c>
      <c r="H81" s="144" t="s">
        <v>513</v>
      </c>
      <c r="I81" s="145">
        <v>6</v>
      </c>
      <c r="J81" s="143">
        <v>-2</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3672</v>
      </c>
      <c r="E11" s="114">
        <v>3436</v>
      </c>
      <c r="F11" s="114">
        <v>4235</v>
      </c>
      <c r="G11" s="114">
        <v>3113</v>
      </c>
      <c r="H11" s="140">
        <v>3586</v>
      </c>
      <c r="I11" s="115">
        <v>86</v>
      </c>
      <c r="J11" s="116">
        <v>2.3982152816508644</v>
      </c>
    </row>
    <row r="12" spans="1:15" s="110" customFormat="1" ht="24.95" customHeight="1" x14ac:dyDescent="0.2">
      <c r="A12" s="193" t="s">
        <v>132</v>
      </c>
      <c r="B12" s="194" t="s">
        <v>133</v>
      </c>
      <c r="C12" s="113">
        <v>0.38126361655773422</v>
      </c>
      <c r="D12" s="115">
        <v>14</v>
      </c>
      <c r="E12" s="114">
        <v>22</v>
      </c>
      <c r="F12" s="114">
        <v>32</v>
      </c>
      <c r="G12" s="114">
        <v>17</v>
      </c>
      <c r="H12" s="140">
        <v>18</v>
      </c>
      <c r="I12" s="115">
        <v>-4</v>
      </c>
      <c r="J12" s="116">
        <v>-22.222222222222221</v>
      </c>
    </row>
    <row r="13" spans="1:15" s="110" customFormat="1" ht="24.95" customHeight="1" x14ac:dyDescent="0.2">
      <c r="A13" s="193" t="s">
        <v>134</v>
      </c>
      <c r="B13" s="199" t="s">
        <v>214</v>
      </c>
      <c r="C13" s="113">
        <v>1.5522875816993464</v>
      </c>
      <c r="D13" s="115">
        <v>57</v>
      </c>
      <c r="E13" s="114">
        <v>31</v>
      </c>
      <c r="F13" s="114">
        <v>33</v>
      </c>
      <c r="G13" s="114">
        <v>32</v>
      </c>
      <c r="H13" s="140">
        <v>45</v>
      </c>
      <c r="I13" s="115">
        <v>12</v>
      </c>
      <c r="J13" s="116">
        <v>26.666666666666668</v>
      </c>
    </row>
    <row r="14" spans="1:15" s="287" customFormat="1" ht="24.95" customHeight="1" x14ac:dyDescent="0.2">
      <c r="A14" s="193" t="s">
        <v>215</v>
      </c>
      <c r="B14" s="199" t="s">
        <v>137</v>
      </c>
      <c r="C14" s="113">
        <v>25.272331154684096</v>
      </c>
      <c r="D14" s="115">
        <v>928</v>
      </c>
      <c r="E14" s="114">
        <v>691</v>
      </c>
      <c r="F14" s="114">
        <v>1117</v>
      </c>
      <c r="G14" s="114">
        <v>720</v>
      </c>
      <c r="H14" s="140">
        <v>919</v>
      </c>
      <c r="I14" s="115">
        <v>9</v>
      </c>
      <c r="J14" s="116">
        <v>0.97932535364526663</v>
      </c>
      <c r="K14" s="110"/>
      <c r="L14" s="110"/>
      <c r="M14" s="110"/>
      <c r="N14" s="110"/>
      <c r="O14" s="110"/>
    </row>
    <row r="15" spans="1:15" s="110" customFormat="1" ht="24.95" customHeight="1" x14ac:dyDescent="0.2">
      <c r="A15" s="193" t="s">
        <v>216</v>
      </c>
      <c r="B15" s="199" t="s">
        <v>217</v>
      </c>
      <c r="C15" s="113">
        <v>5.3104575163398691</v>
      </c>
      <c r="D15" s="115">
        <v>195</v>
      </c>
      <c r="E15" s="114">
        <v>163</v>
      </c>
      <c r="F15" s="114">
        <v>236</v>
      </c>
      <c r="G15" s="114">
        <v>159</v>
      </c>
      <c r="H15" s="140">
        <v>205</v>
      </c>
      <c r="I15" s="115">
        <v>-10</v>
      </c>
      <c r="J15" s="116">
        <v>-4.8780487804878048</v>
      </c>
    </row>
    <row r="16" spans="1:15" s="287" customFormat="1" ht="24.95" customHeight="1" x14ac:dyDescent="0.2">
      <c r="A16" s="193" t="s">
        <v>218</v>
      </c>
      <c r="B16" s="199" t="s">
        <v>141</v>
      </c>
      <c r="C16" s="113">
        <v>17.347494553376908</v>
      </c>
      <c r="D16" s="115">
        <v>637</v>
      </c>
      <c r="E16" s="114">
        <v>462</v>
      </c>
      <c r="F16" s="114">
        <v>749</v>
      </c>
      <c r="G16" s="114">
        <v>492</v>
      </c>
      <c r="H16" s="140">
        <v>634</v>
      </c>
      <c r="I16" s="115">
        <v>3</v>
      </c>
      <c r="J16" s="116">
        <v>0.47318611987381703</v>
      </c>
      <c r="K16" s="110"/>
      <c r="L16" s="110"/>
      <c r="M16" s="110"/>
      <c r="N16" s="110"/>
      <c r="O16" s="110"/>
    </row>
    <row r="17" spans="1:15" s="110" customFormat="1" ht="24.95" customHeight="1" x14ac:dyDescent="0.2">
      <c r="A17" s="193" t="s">
        <v>142</v>
      </c>
      <c r="B17" s="199" t="s">
        <v>220</v>
      </c>
      <c r="C17" s="113">
        <v>2.6143790849673203</v>
      </c>
      <c r="D17" s="115">
        <v>96</v>
      </c>
      <c r="E17" s="114">
        <v>66</v>
      </c>
      <c r="F17" s="114">
        <v>132</v>
      </c>
      <c r="G17" s="114">
        <v>69</v>
      </c>
      <c r="H17" s="140">
        <v>80</v>
      </c>
      <c r="I17" s="115">
        <v>16</v>
      </c>
      <c r="J17" s="116">
        <v>20</v>
      </c>
    </row>
    <row r="18" spans="1:15" s="287" customFormat="1" ht="24.95" customHeight="1" x14ac:dyDescent="0.2">
      <c r="A18" s="201" t="s">
        <v>144</v>
      </c>
      <c r="B18" s="202" t="s">
        <v>145</v>
      </c>
      <c r="C18" s="113">
        <v>4.738562091503268</v>
      </c>
      <c r="D18" s="115">
        <v>174</v>
      </c>
      <c r="E18" s="114">
        <v>127</v>
      </c>
      <c r="F18" s="114">
        <v>176</v>
      </c>
      <c r="G18" s="114">
        <v>126</v>
      </c>
      <c r="H18" s="140">
        <v>164</v>
      </c>
      <c r="I18" s="115">
        <v>10</v>
      </c>
      <c r="J18" s="116">
        <v>6.0975609756097562</v>
      </c>
      <c r="K18" s="110"/>
      <c r="L18" s="110"/>
      <c r="M18" s="110"/>
      <c r="N18" s="110"/>
      <c r="O18" s="110"/>
    </row>
    <row r="19" spans="1:15" s="110" customFormat="1" ht="24.95" customHeight="1" x14ac:dyDescent="0.2">
      <c r="A19" s="193" t="s">
        <v>146</v>
      </c>
      <c r="B19" s="199" t="s">
        <v>147</v>
      </c>
      <c r="C19" s="113">
        <v>13.044662309368192</v>
      </c>
      <c r="D19" s="115">
        <v>479</v>
      </c>
      <c r="E19" s="114">
        <v>347</v>
      </c>
      <c r="F19" s="114">
        <v>621</v>
      </c>
      <c r="G19" s="114">
        <v>373</v>
      </c>
      <c r="H19" s="140">
        <v>405</v>
      </c>
      <c r="I19" s="115">
        <v>74</v>
      </c>
      <c r="J19" s="116">
        <v>18.271604938271604</v>
      </c>
    </row>
    <row r="20" spans="1:15" s="287" customFormat="1" ht="24.95" customHeight="1" x14ac:dyDescent="0.2">
      <c r="A20" s="193" t="s">
        <v>148</v>
      </c>
      <c r="B20" s="199" t="s">
        <v>149</v>
      </c>
      <c r="C20" s="113">
        <v>5.0653594771241828</v>
      </c>
      <c r="D20" s="115">
        <v>186</v>
      </c>
      <c r="E20" s="114">
        <v>159</v>
      </c>
      <c r="F20" s="114">
        <v>187</v>
      </c>
      <c r="G20" s="114">
        <v>194</v>
      </c>
      <c r="H20" s="140">
        <v>251</v>
      </c>
      <c r="I20" s="115">
        <v>-65</v>
      </c>
      <c r="J20" s="116">
        <v>-25.89641434262948</v>
      </c>
      <c r="K20" s="110"/>
      <c r="L20" s="110"/>
      <c r="M20" s="110"/>
      <c r="N20" s="110"/>
      <c r="O20" s="110"/>
    </row>
    <row r="21" spans="1:15" s="110" customFormat="1" ht="24.95" customHeight="1" x14ac:dyDescent="0.2">
      <c r="A21" s="201" t="s">
        <v>150</v>
      </c>
      <c r="B21" s="202" t="s">
        <v>151</v>
      </c>
      <c r="C21" s="113">
        <v>4.4934640522875817</v>
      </c>
      <c r="D21" s="115">
        <v>165</v>
      </c>
      <c r="E21" s="114">
        <v>163</v>
      </c>
      <c r="F21" s="114">
        <v>170</v>
      </c>
      <c r="G21" s="114">
        <v>121</v>
      </c>
      <c r="H21" s="140">
        <v>154</v>
      </c>
      <c r="I21" s="115">
        <v>11</v>
      </c>
      <c r="J21" s="116">
        <v>7.1428571428571432</v>
      </c>
    </row>
    <row r="22" spans="1:15" s="110" customFormat="1" ht="24.95" customHeight="1" x14ac:dyDescent="0.2">
      <c r="A22" s="201" t="s">
        <v>152</v>
      </c>
      <c r="B22" s="199" t="s">
        <v>153</v>
      </c>
      <c r="C22" s="113">
        <v>2.1241830065359477</v>
      </c>
      <c r="D22" s="115">
        <v>78</v>
      </c>
      <c r="E22" s="114">
        <v>244</v>
      </c>
      <c r="F22" s="114">
        <v>71</v>
      </c>
      <c r="G22" s="114">
        <v>194</v>
      </c>
      <c r="H22" s="140">
        <v>59</v>
      </c>
      <c r="I22" s="115">
        <v>19</v>
      </c>
      <c r="J22" s="116">
        <v>32.203389830508478</v>
      </c>
    </row>
    <row r="23" spans="1:15" s="110" customFormat="1" ht="24.95" customHeight="1" x14ac:dyDescent="0.2">
      <c r="A23" s="193" t="s">
        <v>154</v>
      </c>
      <c r="B23" s="199" t="s">
        <v>155</v>
      </c>
      <c r="C23" s="113">
        <v>1.3344226579520697</v>
      </c>
      <c r="D23" s="115">
        <v>49</v>
      </c>
      <c r="E23" s="114">
        <v>23</v>
      </c>
      <c r="F23" s="114">
        <v>31</v>
      </c>
      <c r="G23" s="114">
        <v>55</v>
      </c>
      <c r="H23" s="140">
        <v>66</v>
      </c>
      <c r="I23" s="115">
        <v>-17</v>
      </c>
      <c r="J23" s="116">
        <v>-25.757575757575758</v>
      </c>
    </row>
    <row r="24" spans="1:15" s="110" customFormat="1" ht="24.95" customHeight="1" x14ac:dyDescent="0.2">
      <c r="A24" s="193" t="s">
        <v>156</v>
      </c>
      <c r="B24" s="199" t="s">
        <v>221</v>
      </c>
      <c r="C24" s="113">
        <v>4.9019607843137258</v>
      </c>
      <c r="D24" s="115">
        <v>180</v>
      </c>
      <c r="E24" s="114">
        <v>385</v>
      </c>
      <c r="F24" s="114">
        <v>204</v>
      </c>
      <c r="G24" s="114">
        <v>159</v>
      </c>
      <c r="H24" s="140">
        <v>132</v>
      </c>
      <c r="I24" s="115">
        <v>48</v>
      </c>
      <c r="J24" s="116">
        <v>36.363636363636367</v>
      </c>
    </row>
    <row r="25" spans="1:15" s="110" customFormat="1" ht="24.95" customHeight="1" x14ac:dyDescent="0.2">
      <c r="A25" s="193" t="s">
        <v>222</v>
      </c>
      <c r="B25" s="204" t="s">
        <v>159</v>
      </c>
      <c r="C25" s="113">
        <v>5.1470588235294121</v>
      </c>
      <c r="D25" s="115">
        <v>189</v>
      </c>
      <c r="E25" s="114">
        <v>185</v>
      </c>
      <c r="F25" s="114">
        <v>185</v>
      </c>
      <c r="G25" s="114">
        <v>163</v>
      </c>
      <c r="H25" s="140">
        <v>240</v>
      </c>
      <c r="I25" s="115">
        <v>-51</v>
      </c>
      <c r="J25" s="116">
        <v>-21.25</v>
      </c>
    </row>
    <row r="26" spans="1:15" s="110" customFormat="1" ht="24.95" customHeight="1" x14ac:dyDescent="0.2">
      <c r="A26" s="201">
        <v>782.78300000000002</v>
      </c>
      <c r="B26" s="203" t="s">
        <v>160</v>
      </c>
      <c r="C26" s="113">
        <v>13.453159041394336</v>
      </c>
      <c r="D26" s="115">
        <v>494</v>
      </c>
      <c r="E26" s="114">
        <v>398</v>
      </c>
      <c r="F26" s="114">
        <v>481</v>
      </c>
      <c r="G26" s="114">
        <v>438</v>
      </c>
      <c r="H26" s="140">
        <v>536</v>
      </c>
      <c r="I26" s="115">
        <v>-42</v>
      </c>
      <c r="J26" s="116">
        <v>-7.8358208955223878</v>
      </c>
    </row>
    <row r="27" spans="1:15" s="110" customFormat="1" ht="24.95" customHeight="1" x14ac:dyDescent="0.2">
      <c r="A27" s="193" t="s">
        <v>161</v>
      </c>
      <c r="B27" s="199" t="s">
        <v>162</v>
      </c>
      <c r="C27" s="113">
        <v>3.2407407407407409</v>
      </c>
      <c r="D27" s="115">
        <v>119</v>
      </c>
      <c r="E27" s="114">
        <v>75</v>
      </c>
      <c r="F27" s="114">
        <v>96</v>
      </c>
      <c r="G27" s="114">
        <v>52</v>
      </c>
      <c r="H27" s="140">
        <v>61</v>
      </c>
      <c r="I27" s="115">
        <v>58</v>
      </c>
      <c r="J27" s="116">
        <v>95.081967213114751</v>
      </c>
    </row>
    <row r="28" spans="1:15" s="110" customFormat="1" ht="24.95" customHeight="1" x14ac:dyDescent="0.2">
      <c r="A28" s="193" t="s">
        <v>163</v>
      </c>
      <c r="B28" s="199" t="s">
        <v>164</v>
      </c>
      <c r="C28" s="113">
        <v>2.3148148148148149</v>
      </c>
      <c r="D28" s="115">
        <v>85</v>
      </c>
      <c r="E28" s="114">
        <v>82</v>
      </c>
      <c r="F28" s="114">
        <v>199</v>
      </c>
      <c r="G28" s="114">
        <v>57</v>
      </c>
      <c r="H28" s="140">
        <v>65</v>
      </c>
      <c r="I28" s="115">
        <v>20</v>
      </c>
      <c r="J28" s="116">
        <v>30.76923076923077</v>
      </c>
    </row>
    <row r="29" spans="1:15" s="110" customFormat="1" ht="24.95" customHeight="1" x14ac:dyDescent="0.2">
      <c r="A29" s="193">
        <v>86</v>
      </c>
      <c r="B29" s="199" t="s">
        <v>165</v>
      </c>
      <c r="C29" s="113">
        <v>4.5479302832244013</v>
      </c>
      <c r="D29" s="115">
        <v>167</v>
      </c>
      <c r="E29" s="114">
        <v>154</v>
      </c>
      <c r="F29" s="114">
        <v>211</v>
      </c>
      <c r="G29" s="114">
        <v>173</v>
      </c>
      <c r="H29" s="140">
        <v>198</v>
      </c>
      <c r="I29" s="115">
        <v>-31</v>
      </c>
      <c r="J29" s="116">
        <v>-15.656565656565656</v>
      </c>
    </row>
    <row r="30" spans="1:15" s="110" customFormat="1" ht="24.95" customHeight="1" x14ac:dyDescent="0.2">
      <c r="A30" s="193">
        <v>87.88</v>
      </c>
      <c r="B30" s="204" t="s">
        <v>166</v>
      </c>
      <c r="C30" s="113">
        <v>4.4389978213507622</v>
      </c>
      <c r="D30" s="115">
        <v>163</v>
      </c>
      <c r="E30" s="114">
        <v>232</v>
      </c>
      <c r="F30" s="114">
        <v>291</v>
      </c>
      <c r="G30" s="114">
        <v>154</v>
      </c>
      <c r="H30" s="140">
        <v>176</v>
      </c>
      <c r="I30" s="115">
        <v>-13</v>
      </c>
      <c r="J30" s="116">
        <v>-7.3863636363636367</v>
      </c>
    </row>
    <row r="31" spans="1:15" s="110" customFormat="1" ht="24.95" customHeight="1" x14ac:dyDescent="0.2">
      <c r="A31" s="193" t="s">
        <v>167</v>
      </c>
      <c r="B31" s="199" t="s">
        <v>168</v>
      </c>
      <c r="C31" s="113">
        <v>3.94880174291939</v>
      </c>
      <c r="D31" s="115">
        <v>145</v>
      </c>
      <c r="E31" s="114">
        <v>118</v>
      </c>
      <c r="F31" s="114">
        <v>130</v>
      </c>
      <c r="G31" s="114">
        <v>85</v>
      </c>
      <c r="H31" s="140">
        <v>97</v>
      </c>
      <c r="I31" s="115">
        <v>48</v>
      </c>
      <c r="J31" s="116">
        <v>49.484536082474229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0.38126361655773422</v>
      </c>
      <c r="D34" s="115">
        <v>14</v>
      </c>
      <c r="E34" s="114">
        <v>22</v>
      </c>
      <c r="F34" s="114">
        <v>32</v>
      </c>
      <c r="G34" s="114">
        <v>17</v>
      </c>
      <c r="H34" s="140">
        <v>18</v>
      </c>
      <c r="I34" s="115">
        <v>-4</v>
      </c>
      <c r="J34" s="116">
        <v>-22.222222222222221</v>
      </c>
    </row>
    <row r="35" spans="1:10" s="110" customFormat="1" ht="24.95" customHeight="1" x14ac:dyDescent="0.2">
      <c r="A35" s="292" t="s">
        <v>171</v>
      </c>
      <c r="B35" s="293" t="s">
        <v>172</v>
      </c>
      <c r="C35" s="113">
        <v>31.563180827886711</v>
      </c>
      <c r="D35" s="115">
        <v>1159</v>
      </c>
      <c r="E35" s="114">
        <v>849</v>
      </c>
      <c r="F35" s="114">
        <v>1326</v>
      </c>
      <c r="G35" s="114">
        <v>878</v>
      </c>
      <c r="H35" s="140">
        <v>1128</v>
      </c>
      <c r="I35" s="115">
        <v>31</v>
      </c>
      <c r="J35" s="116">
        <v>2.74822695035461</v>
      </c>
    </row>
    <row r="36" spans="1:10" s="110" customFormat="1" ht="24.95" customHeight="1" x14ac:dyDescent="0.2">
      <c r="A36" s="294" t="s">
        <v>173</v>
      </c>
      <c r="B36" s="295" t="s">
        <v>174</v>
      </c>
      <c r="C36" s="125">
        <v>68.055555555555557</v>
      </c>
      <c r="D36" s="143">
        <v>2499</v>
      </c>
      <c r="E36" s="144">
        <v>2565</v>
      </c>
      <c r="F36" s="144">
        <v>2877</v>
      </c>
      <c r="G36" s="144">
        <v>2218</v>
      </c>
      <c r="H36" s="145">
        <v>2440</v>
      </c>
      <c r="I36" s="143">
        <v>59</v>
      </c>
      <c r="J36" s="146">
        <v>2.418032786885246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3672</v>
      </c>
      <c r="F11" s="264">
        <v>3436</v>
      </c>
      <c r="G11" s="264">
        <v>4235</v>
      </c>
      <c r="H11" s="264">
        <v>3113</v>
      </c>
      <c r="I11" s="265">
        <v>3586</v>
      </c>
      <c r="J11" s="263">
        <v>86</v>
      </c>
      <c r="K11" s="266">
        <v>2.3982152816508644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28.94880174291939</v>
      </c>
      <c r="E13" s="115">
        <v>1063</v>
      </c>
      <c r="F13" s="114">
        <v>968</v>
      </c>
      <c r="G13" s="114">
        <v>1296</v>
      </c>
      <c r="H13" s="114">
        <v>919</v>
      </c>
      <c r="I13" s="140">
        <v>1140</v>
      </c>
      <c r="J13" s="115">
        <v>-77</v>
      </c>
      <c r="K13" s="116">
        <v>-6.7543859649122808</v>
      </c>
    </row>
    <row r="14" spans="1:17" ht="15.95" customHeight="1" x14ac:dyDescent="0.2">
      <c r="A14" s="306" t="s">
        <v>230</v>
      </c>
      <c r="B14" s="307"/>
      <c r="C14" s="308"/>
      <c r="D14" s="113">
        <v>53.622004357298472</v>
      </c>
      <c r="E14" s="115">
        <v>1969</v>
      </c>
      <c r="F14" s="114">
        <v>1680</v>
      </c>
      <c r="G14" s="114">
        <v>2267</v>
      </c>
      <c r="H14" s="114">
        <v>1658</v>
      </c>
      <c r="I14" s="140">
        <v>1875</v>
      </c>
      <c r="J14" s="115">
        <v>94</v>
      </c>
      <c r="K14" s="116">
        <v>5.0133333333333336</v>
      </c>
    </row>
    <row r="15" spans="1:17" ht="15.95" customHeight="1" x14ac:dyDescent="0.2">
      <c r="A15" s="306" t="s">
        <v>231</v>
      </c>
      <c r="B15" s="307"/>
      <c r="C15" s="308"/>
      <c r="D15" s="113">
        <v>8.7690631808278869</v>
      </c>
      <c r="E15" s="115">
        <v>322</v>
      </c>
      <c r="F15" s="114">
        <v>476</v>
      </c>
      <c r="G15" s="114">
        <v>329</v>
      </c>
      <c r="H15" s="114">
        <v>275</v>
      </c>
      <c r="I15" s="140">
        <v>277</v>
      </c>
      <c r="J15" s="115">
        <v>45</v>
      </c>
      <c r="K15" s="116">
        <v>16.245487364620939</v>
      </c>
    </row>
    <row r="16" spans="1:17" ht="15.95" customHeight="1" x14ac:dyDescent="0.2">
      <c r="A16" s="306" t="s">
        <v>232</v>
      </c>
      <c r="B16" s="307"/>
      <c r="C16" s="308"/>
      <c r="D16" s="113">
        <v>8.5784313725490193</v>
      </c>
      <c r="E16" s="115">
        <v>315</v>
      </c>
      <c r="F16" s="114">
        <v>309</v>
      </c>
      <c r="G16" s="114">
        <v>335</v>
      </c>
      <c r="H16" s="114">
        <v>253</v>
      </c>
      <c r="I16" s="140">
        <v>288</v>
      </c>
      <c r="J16" s="115">
        <v>27</v>
      </c>
      <c r="K16" s="116">
        <v>9.375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1.7973856209150327</v>
      </c>
      <c r="E18" s="115">
        <v>66</v>
      </c>
      <c r="F18" s="114">
        <v>18</v>
      </c>
      <c r="G18" s="114">
        <v>43</v>
      </c>
      <c r="H18" s="114">
        <v>19</v>
      </c>
      <c r="I18" s="140">
        <v>24</v>
      </c>
      <c r="J18" s="115">
        <v>42</v>
      </c>
      <c r="K18" s="116">
        <v>175</v>
      </c>
    </row>
    <row r="19" spans="1:11" ht="14.1" customHeight="1" x14ac:dyDescent="0.2">
      <c r="A19" s="306" t="s">
        <v>235</v>
      </c>
      <c r="B19" s="307" t="s">
        <v>236</v>
      </c>
      <c r="C19" s="308"/>
      <c r="D19" s="113">
        <v>0.3540305010893246</v>
      </c>
      <c r="E19" s="115">
        <v>13</v>
      </c>
      <c r="F19" s="114">
        <v>13</v>
      </c>
      <c r="G19" s="114">
        <v>26</v>
      </c>
      <c r="H19" s="114">
        <v>9</v>
      </c>
      <c r="I19" s="140">
        <v>21</v>
      </c>
      <c r="J19" s="115">
        <v>-8</v>
      </c>
      <c r="K19" s="116">
        <v>-38.095238095238095</v>
      </c>
    </row>
    <row r="20" spans="1:11" ht="14.1" customHeight="1" x14ac:dyDescent="0.2">
      <c r="A20" s="306">
        <v>12</v>
      </c>
      <c r="B20" s="307" t="s">
        <v>237</v>
      </c>
      <c r="C20" s="308"/>
      <c r="D20" s="113">
        <v>0.57189542483660127</v>
      </c>
      <c r="E20" s="115">
        <v>21</v>
      </c>
      <c r="F20" s="114">
        <v>28</v>
      </c>
      <c r="G20" s="114">
        <v>40</v>
      </c>
      <c r="H20" s="114">
        <v>24</v>
      </c>
      <c r="I20" s="140">
        <v>25</v>
      </c>
      <c r="J20" s="115">
        <v>-4</v>
      </c>
      <c r="K20" s="116">
        <v>-16</v>
      </c>
    </row>
    <row r="21" spans="1:11" ht="14.1" customHeight="1" x14ac:dyDescent="0.2">
      <c r="A21" s="306">
        <v>21</v>
      </c>
      <c r="B21" s="307" t="s">
        <v>238</v>
      </c>
      <c r="C21" s="308"/>
      <c r="D21" s="113">
        <v>0.27233115468409586</v>
      </c>
      <c r="E21" s="115">
        <v>10</v>
      </c>
      <c r="F21" s="114">
        <v>11</v>
      </c>
      <c r="G21" s="114" t="s">
        <v>513</v>
      </c>
      <c r="H21" s="114" t="s">
        <v>513</v>
      </c>
      <c r="I21" s="140">
        <v>12</v>
      </c>
      <c r="J21" s="115">
        <v>-2</v>
      </c>
      <c r="K21" s="116">
        <v>-16.666666666666668</v>
      </c>
    </row>
    <row r="22" spans="1:11" ht="14.1" customHeight="1" x14ac:dyDescent="0.2">
      <c r="A22" s="306">
        <v>22</v>
      </c>
      <c r="B22" s="307" t="s">
        <v>239</v>
      </c>
      <c r="C22" s="308"/>
      <c r="D22" s="113">
        <v>1.5522875816993464</v>
      </c>
      <c r="E22" s="115">
        <v>57</v>
      </c>
      <c r="F22" s="114">
        <v>40</v>
      </c>
      <c r="G22" s="114">
        <v>90</v>
      </c>
      <c r="H22" s="114">
        <v>44</v>
      </c>
      <c r="I22" s="140">
        <v>46</v>
      </c>
      <c r="J22" s="115">
        <v>11</v>
      </c>
      <c r="K22" s="116">
        <v>23.913043478260871</v>
      </c>
    </row>
    <row r="23" spans="1:11" ht="14.1" customHeight="1" x14ac:dyDescent="0.2">
      <c r="A23" s="306">
        <v>23</v>
      </c>
      <c r="B23" s="307" t="s">
        <v>240</v>
      </c>
      <c r="C23" s="308"/>
      <c r="D23" s="113">
        <v>1.443355119825708</v>
      </c>
      <c r="E23" s="115">
        <v>53</v>
      </c>
      <c r="F23" s="114">
        <v>35</v>
      </c>
      <c r="G23" s="114">
        <v>57</v>
      </c>
      <c r="H23" s="114">
        <v>39</v>
      </c>
      <c r="I23" s="140">
        <v>39</v>
      </c>
      <c r="J23" s="115">
        <v>14</v>
      </c>
      <c r="K23" s="116">
        <v>35.897435897435898</v>
      </c>
    </row>
    <row r="24" spans="1:11" ht="14.1" customHeight="1" x14ac:dyDescent="0.2">
      <c r="A24" s="306">
        <v>24</v>
      </c>
      <c r="B24" s="307" t="s">
        <v>241</v>
      </c>
      <c r="C24" s="308"/>
      <c r="D24" s="113">
        <v>12.254901960784315</v>
      </c>
      <c r="E24" s="115">
        <v>450</v>
      </c>
      <c r="F24" s="114">
        <v>321</v>
      </c>
      <c r="G24" s="114">
        <v>405</v>
      </c>
      <c r="H24" s="114">
        <v>377</v>
      </c>
      <c r="I24" s="140">
        <v>381</v>
      </c>
      <c r="J24" s="115">
        <v>69</v>
      </c>
      <c r="K24" s="116">
        <v>18.110236220472441</v>
      </c>
    </row>
    <row r="25" spans="1:11" ht="14.1" customHeight="1" x14ac:dyDescent="0.2">
      <c r="A25" s="306">
        <v>25</v>
      </c>
      <c r="B25" s="307" t="s">
        <v>242</v>
      </c>
      <c r="C25" s="308"/>
      <c r="D25" s="113">
        <v>5.4466230936819171</v>
      </c>
      <c r="E25" s="115">
        <v>200</v>
      </c>
      <c r="F25" s="114">
        <v>201</v>
      </c>
      <c r="G25" s="114">
        <v>313</v>
      </c>
      <c r="H25" s="114">
        <v>194</v>
      </c>
      <c r="I25" s="140">
        <v>217</v>
      </c>
      <c r="J25" s="115">
        <v>-17</v>
      </c>
      <c r="K25" s="116">
        <v>-7.8341013824884795</v>
      </c>
    </row>
    <row r="26" spans="1:11" ht="14.1" customHeight="1" x14ac:dyDescent="0.2">
      <c r="A26" s="306">
        <v>26</v>
      </c>
      <c r="B26" s="307" t="s">
        <v>243</v>
      </c>
      <c r="C26" s="308"/>
      <c r="D26" s="113">
        <v>4.5479302832244013</v>
      </c>
      <c r="E26" s="115">
        <v>167</v>
      </c>
      <c r="F26" s="114">
        <v>132</v>
      </c>
      <c r="G26" s="114">
        <v>196</v>
      </c>
      <c r="H26" s="114">
        <v>91</v>
      </c>
      <c r="I26" s="140">
        <v>155</v>
      </c>
      <c r="J26" s="115">
        <v>12</v>
      </c>
      <c r="K26" s="116">
        <v>7.741935483870968</v>
      </c>
    </row>
    <row r="27" spans="1:11" ht="14.1" customHeight="1" x14ac:dyDescent="0.2">
      <c r="A27" s="306">
        <v>27</v>
      </c>
      <c r="B27" s="307" t="s">
        <v>244</v>
      </c>
      <c r="C27" s="308"/>
      <c r="D27" s="113">
        <v>3.3769063180827885</v>
      </c>
      <c r="E27" s="115">
        <v>124</v>
      </c>
      <c r="F27" s="114">
        <v>90</v>
      </c>
      <c r="G27" s="114">
        <v>108</v>
      </c>
      <c r="H27" s="114">
        <v>99</v>
      </c>
      <c r="I27" s="140">
        <v>98</v>
      </c>
      <c r="J27" s="115">
        <v>26</v>
      </c>
      <c r="K27" s="116">
        <v>26.530612244897959</v>
      </c>
    </row>
    <row r="28" spans="1:11" ht="14.1" customHeight="1" x14ac:dyDescent="0.2">
      <c r="A28" s="306">
        <v>28</v>
      </c>
      <c r="B28" s="307" t="s">
        <v>245</v>
      </c>
      <c r="C28" s="308"/>
      <c r="D28" s="113">
        <v>1.252723311546841</v>
      </c>
      <c r="E28" s="115">
        <v>46</v>
      </c>
      <c r="F28" s="114">
        <v>36</v>
      </c>
      <c r="G28" s="114">
        <v>65</v>
      </c>
      <c r="H28" s="114">
        <v>36</v>
      </c>
      <c r="I28" s="140">
        <v>37</v>
      </c>
      <c r="J28" s="115">
        <v>9</v>
      </c>
      <c r="K28" s="116">
        <v>24.324324324324323</v>
      </c>
    </row>
    <row r="29" spans="1:11" ht="14.1" customHeight="1" x14ac:dyDescent="0.2">
      <c r="A29" s="306">
        <v>29</v>
      </c>
      <c r="B29" s="307" t="s">
        <v>246</v>
      </c>
      <c r="C29" s="308"/>
      <c r="D29" s="113">
        <v>2.8322440087145968</v>
      </c>
      <c r="E29" s="115">
        <v>104</v>
      </c>
      <c r="F29" s="114">
        <v>76</v>
      </c>
      <c r="G29" s="114">
        <v>113</v>
      </c>
      <c r="H29" s="114">
        <v>88</v>
      </c>
      <c r="I29" s="140">
        <v>94</v>
      </c>
      <c r="J29" s="115">
        <v>10</v>
      </c>
      <c r="K29" s="116">
        <v>10.638297872340425</v>
      </c>
    </row>
    <row r="30" spans="1:11" ht="14.1" customHeight="1" x14ac:dyDescent="0.2">
      <c r="A30" s="306" t="s">
        <v>247</v>
      </c>
      <c r="B30" s="307" t="s">
        <v>248</v>
      </c>
      <c r="C30" s="308"/>
      <c r="D30" s="113">
        <v>0.54466230936819171</v>
      </c>
      <c r="E30" s="115">
        <v>20</v>
      </c>
      <c r="F30" s="114">
        <v>17</v>
      </c>
      <c r="G30" s="114">
        <v>26</v>
      </c>
      <c r="H30" s="114">
        <v>26</v>
      </c>
      <c r="I30" s="140" t="s">
        <v>513</v>
      </c>
      <c r="J30" s="115" t="s">
        <v>513</v>
      </c>
      <c r="K30" s="116" t="s">
        <v>513</v>
      </c>
    </row>
    <row r="31" spans="1:11" ht="14.1" customHeight="1" x14ac:dyDescent="0.2">
      <c r="A31" s="306" t="s">
        <v>249</v>
      </c>
      <c r="B31" s="307" t="s">
        <v>250</v>
      </c>
      <c r="C31" s="308"/>
      <c r="D31" s="113">
        <v>2.2875816993464051</v>
      </c>
      <c r="E31" s="115">
        <v>84</v>
      </c>
      <c r="F31" s="114">
        <v>59</v>
      </c>
      <c r="G31" s="114">
        <v>84</v>
      </c>
      <c r="H31" s="114">
        <v>62</v>
      </c>
      <c r="I31" s="140">
        <v>66</v>
      </c>
      <c r="J31" s="115">
        <v>18</v>
      </c>
      <c r="K31" s="116">
        <v>27.272727272727273</v>
      </c>
    </row>
    <row r="32" spans="1:11" ht="14.1" customHeight="1" x14ac:dyDescent="0.2">
      <c r="A32" s="306">
        <v>31</v>
      </c>
      <c r="B32" s="307" t="s">
        <v>251</v>
      </c>
      <c r="C32" s="308"/>
      <c r="D32" s="113">
        <v>0.68082788671023964</v>
      </c>
      <c r="E32" s="115">
        <v>25</v>
      </c>
      <c r="F32" s="114">
        <v>11</v>
      </c>
      <c r="G32" s="114">
        <v>13</v>
      </c>
      <c r="H32" s="114">
        <v>6</v>
      </c>
      <c r="I32" s="140">
        <v>7</v>
      </c>
      <c r="J32" s="115">
        <v>18</v>
      </c>
      <c r="K32" s="116" t="s">
        <v>514</v>
      </c>
    </row>
    <row r="33" spans="1:11" ht="14.1" customHeight="1" x14ac:dyDescent="0.2">
      <c r="A33" s="306">
        <v>32</v>
      </c>
      <c r="B33" s="307" t="s">
        <v>252</v>
      </c>
      <c r="C33" s="308"/>
      <c r="D33" s="113">
        <v>1.116557734204793</v>
      </c>
      <c r="E33" s="115">
        <v>41</v>
      </c>
      <c r="F33" s="114">
        <v>56</v>
      </c>
      <c r="G33" s="114">
        <v>49</v>
      </c>
      <c r="H33" s="114">
        <v>37</v>
      </c>
      <c r="I33" s="140">
        <v>30</v>
      </c>
      <c r="J33" s="115">
        <v>11</v>
      </c>
      <c r="K33" s="116">
        <v>36.666666666666664</v>
      </c>
    </row>
    <row r="34" spans="1:11" ht="14.1" customHeight="1" x14ac:dyDescent="0.2">
      <c r="A34" s="306">
        <v>33</v>
      </c>
      <c r="B34" s="307" t="s">
        <v>253</v>
      </c>
      <c r="C34" s="308"/>
      <c r="D34" s="113">
        <v>1.7429193899782136</v>
      </c>
      <c r="E34" s="115">
        <v>64</v>
      </c>
      <c r="F34" s="114">
        <v>49</v>
      </c>
      <c r="G34" s="114">
        <v>85</v>
      </c>
      <c r="H34" s="114">
        <v>50</v>
      </c>
      <c r="I34" s="140">
        <v>58</v>
      </c>
      <c r="J34" s="115">
        <v>6</v>
      </c>
      <c r="K34" s="116">
        <v>10.344827586206897</v>
      </c>
    </row>
    <row r="35" spans="1:11" ht="14.1" customHeight="1" x14ac:dyDescent="0.2">
      <c r="A35" s="306">
        <v>34</v>
      </c>
      <c r="B35" s="307" t="s">
        <v>254</v>
      </c>
      <c r="C35" s="308"/>
      <c r="D35" s="113">
        <v>1.5250544662309369</v>
      </c>
      <c r="E35" s="115">
        <v>56</v>
      </c>
      <c r="F35" s="114">
        <v>63</v>
      </c>
      <c r="G35" s="114">
        <v>47</v>
      </c>
      <c r="H35" s="114">
        <v>47</v>
      </c>
      <c r="I35" s="140">
        <v>68</v>
      </c>
      <c r="J35" s="115">
        <v>-12</v>
      </c>
      <c r="K35" s="116">
        <v>-17.647058823529413</v>
      </c>
    </row>
    <row r="36" spans="1:11" ht="14.1" customHeight="1" x14ac:dyDescent="0.2">
      <c r="A36" s="306">
        <v>41</v>
      </c>
      <c r="B36" s="307" t="s">
        <v>255</v>
      </c>
      <c r="C36" s="308"/>
      <c r="D36" s="113">
        <v>0.38126361655773422</v>
      </c>
      <c r="E36" s="115">
        <v>14</v>
      </c>
      <c r="F36" s="114">
        <v>6</v>
      </c>
      <c r="G36" s="114">
        <v>16</v>
      </c>
      <c r="H36" s="114" t="s">
        <v>513</v>
      </c>
      <c r="I36" s="140">
        <v>11</v>
      </c>
      <c r="J36" s="115">
        <v>3</v>
      </c>
      <c r="K36" s="116">
        <v>27.272727272727273</v>
      </c>
    </row>
    <row r="37" spans="1:11" ht="14.1" customHeight="1" x14ac:dyDescent="0.2">
      <c r="A37" s="306">
        <v>42</v>
      </c>
      <c r="B37" s="307" t="s">
        <v>256</v>
      </c>
      <c r="C37" s="308"/>
      <c r="D37" s="113">
        <v>0.10893246187363835</v>
      </c>
      <c r="E37" s="115">
        <v>4</v>
      </c>
      <c r="F37" s="114">
        <v>5</v>
      </c>
      <c r="G37" s="114" t="s">
        <v>513</v>
      </c>
      <c r="H37" s="114" t="s">
        <v>513</v>
      </c>
      <c r="I37" s="140" t="s">
        <v>513</v>
      </c>
      <c r="J37" s="115" t="s">
        <v>513</v>
      </c>
      <c r="K37" s="116" t="s">
        <v>513</v>
      </c>
    </row>
    <row r="38" spans="1:11" ht="14.1" customHeight="1" x14ac:dyDescent="0.2">
      <c r="A38" s="306">
        <v>43</v>
      </c>
      <c r="B38" s="307" t="s">
        <v>257</v>
      </c>
      <c r="C38" s="308"/>
      <c r="D38" s="113">
        <v>0.81699346405228757</v>
      </c>
      <c r="E38" s="115">
        <v>30</v>
      </c>
      <c r="F38" s="114">
        <v>32</v>
      </c>
      <c r="G38" s="114">
        <v>77</v>
      </c>
      <c r="H38" s="114">
        <v>26</v>
      </c>
      <c r="I38" s="140">
        <v>18</v>
      </c>
      <c r="J38" s="115">
        <v>12</v>
      </c>
      <c r="K38" s="116">
        <v>66.666666666666671</v>
      </c>
    </row>
    <row r="39" spans="1:11" ht="14.1" customHeight="1" x14ac:dyDescent="0.2">
      <c r="A39" s="306">
        <v>51</v>
      </c>
      <c r="B39" s="307" t="s">
        <v>258</v>
      </c>
      <c r="C39" s="308"/>
      <c r="D39" s="113">
        <v>8.1971677559912859</v>
      </c>
      <c r="E39" s="115">
        <v>301</v>
      </c>
      <c r="F39" s="114">
        <v>266</v>
      </c>
      <c r="G39" s="114">
        <v>374</v>
      </c>
      <c r="H39" s="114">
        <v>323</v>
      </c>
      <c r="I39" s="140">
        <v>433</v>
      </c>
      <c r="J39" s="115">
        <v>-132</v>
      </c>
      <c r="K39" s="116">
        <v>-30.484988452655887</v>
      </c>
    </row>
    <row r="40" spans="1:11" ht="14.1" customHeight="1" x14ac:dyDescent="0.2">
      <c r="A40" s="306" t="s">
        <v>259</v>
      </c>
      <c r="B40" s="307" t="s">
        <v>260</v>
      </c>
      <c r="C40" s="308"/>
      <c r="D40" s="113">
        <v>7.8431372549019605</v>
      </c>
      <c r="E40" s="115">
        <v>288</v>
      </c>
      <c r="F40" s="114">
        <v>251</v>
      </c>
      <c r="G40" s="114">
        <v>353</v>
      </c>
      <c r="H40" s="114">
        <v>310</v>
      </c>
      <c r="I40" s="140">
        <v>425</v>
      </c>
      <c r="J40" s="115">
        <v>-137</v>
      </c>
      <c r="K40" s="116">
        <v>-32.235294117647058</v>
      </c>
    </row>
    <row r="41" spans="1:11" ht="14.1" customHeight="1" x14ac:dyDescent="0.2">
      <c r="A41" s="306"/>
      <c r="B41" s="307" t="s">
        <v>261</v>
      </c>
      <c r="C41" s="308"/>
      <c r="D41" s="113">
        <v>5.9095860566448799</v>
      </c>
      <c r="E41" s="115">
        <v>217</v>
      </c>
      <c r="F41" s="114">
        <v>196</v>
      </c>
      <c r="G41" s="114">
        <v>304</v>
      </c>
      <c r="H41" s="114">
        <v>268</v>
      </c>
      <c r="I41" s="140">
        <v>375</v>
      </c>
      <c r="J41" s="115">
        <v>-158</v>
      </c>
      <c r="K41" s="116">
        <v>-42.133333333333333</v>
      </c>
    </row>
    <row r="42" spans="1:11" ht="14.1" customHeight="1" x14ac:dyDescent="0.2">
      <c r="A42" s="306">
        <v>52</v>
      </c>
      <c r="B42" s="307" t="s">
        <v>262</v>
      </c>
      <c r="C42" s="308"/>
      <c r="D42" s="113">
        <v>4.3300653594771239</v>
      </c>
      <c r="E42" s="115">
        <v>159</v>
      </c>
      <c r="F42" s="114">
        <v>133</v>
      </c>
      <c r="G42" s="114">
        <v>127</v>
      </c>
      <c r="H42" s="114">
        <v>157</v>
      </c>
      <c r="I42" s="140">
        <v>169</v>
      </c>
      <c r="J42" s="115">
        <v>-10</v>
      </c>
      <c r="K42" s="116">
        <v>-5.9171597633136095</v>
      </c>
    </row>
    <row r="43" spans="1:11" ht="14.1" customHeight="1" x14ac:dyDescent="0.2">
      <c r="A43" s="306" t="s">
        <v>263</v>
      </c>
      <c r="B43" s="307" t="s">
        <v>264</v>
      </c>
      <c r="C43" s="308"/>
      <c r="D43" s="113">
        <v>2.9956427015250546</v>
      </c>
      <c r="E43" s="115">
        <v>110</v>
      </c>
      <c r="F43" s="114">
        <v>105</v>
      </c>
      <c r="G43" s="114">
        <v>96</v>
      </c>
      <c r="H43" s="114">
        <v>130</v>
      </c>
      <c r="I43" s="140">
        <v>142</v>
      </c>
      <c r="J43" s="115">
        <v>-32</v>
      </c>
      <c r="K43" s="116">
        <v>-22.535211267605632</v>
      </c>
    </row>
    <row r="44" spans="1:11" ht="14.1" customHeight="1" x14ac:dyDescent="0.2">
      <c r="A44" s="306">
        <v>53</v>
      </c>
      <c r="B44" s="307" t="s">
        <v>265</v>
      </c>
      <c r="C44" s="308"/>
      <c r="D44" s="113">
        <v>0.49019607843137253</v>
      </c>
      <c r="E44" s="115">
        <v>18</v>
      </c>
      <c r="F44" s="114">
        <v>51</v>
      </c>
      <c r="G44" s="114">
        <v>28</v>
      </c>
      <c r="H44" s="114">
        <v>17</v>
      </c>
      <c r="I44" s="140">
        <v>36</v>
      </c>
      <c r="J44" s="115">
        <v>-18</v>
      </c>
      <c r="K44" s="116">
        <v>-50</v>
      </c>
    </row>
    <row r="45" spans="1:11" ht="14.1" customHeight="1" x14ac:dyDescent="0.2">
      <c r="A45" s="306" t="s">
        <v>266</v>
      </c>
      <c r="B45" s="307" t="s">
        <v>267</v>
      </c>
      <c r="C45" s="308"/>
      <c r="D45" s="113">
        <v>0.46296296296296297</v>
      </c>
      <c r="E45" s="115">
        <v>17</v>
      </c>
      <c r="F45" s="114">
        <v>51</v>
      </c>
      <c r="G45" s="114">
        <v>28</v>
      </c>
      <c r="H45" s="114">
        <v>17</v>
      </c>
      <c r="I45" s="140">
        <v>36</v>
      </c>
      <c r="J45" s="115">
        <v>-19</v>
      </c>
      <c r="K45" s="116">
        <v>-52.777777777777779</v>
      </c>
    </row>
    <row r="46" spans="1:11" ht="14.1" customHeight="1" x14ac:dyDescent="0.2">
      <c r="A46" s="306">
        <v>54</v>
      </c>
      <c r="B46" s="307" t="s">
        <v>268</v>
      </c>
      <c r="C46" s="308"/>
      <c r="D46" s="113">
        <v>4.2755991285403052</v>
      </c>
      <c r="E46" s="115">
        <v>157</v>
      </c>
      <c r="F46" s="114">
        <v>148</v>
      </c>
      <c r="G46" s="114">
        <v>142</v>
      </c>
      <c r="H46" s="114">
        <v>146</v>
      </c>
      <c r="I46" s="140">
        <v>221</v>
      </c>
      <c r="J46" s="115">
        <v>-64</v>
      </c>
      <c r="K46" s="116">
        <v>-28.959276018099548</v>
      </c>
    </row>
    <row r="47" spans="1:11" ht="14.1" customHeight="1" x14ac:dyDescent="0.2">
      <c r="A47" s="306">
        <v>61</v>
      </c>
      <c r="B47" s="307" t="s">
        <v>269</v>
      </c>
      <c r="C47" s="308"/>
      <c r="D47" s="113">
        <v>2.5871459694989105</v>
      </c>
      <c r="E47" s="115">
        <v>95</v>
      </c>
      <c r="F47" s="114">
        <v>107</v>
      </c>
      <c r="G47" s="114">
        <v>114</v>
      </c>
      <c r="H47" s="114">
        <v>76</v>
      </c>
      <c r="I47" s="140">
        <v>94</v>
      </c>
      <c r="J47" s="115">
        <v>1</v>
      </c>
      <c r="K47" s="116">
        <v>1.0638297872340425</v>
      </c>
    </row>
    <row r="48" spans="1:11" ht="14.1" customHeight="1" x14ac:dyDescent="0.2">
      <c r="A48" s="306">
        <v>62</v>
      </c>
      <c r="B48" s="307" t="s">
        <v>270</v>
      </c>
      <c r="C48" s="308"/>
      <c r="D48" s="113">
        <v>7.9520697167755987</v>
      </c>
      <c r="E48" s="115">
        <v>292</v>
      </c>
      <c r="F48" s="114">
        <v>228</v>
      </c>
      <c r="G48" s="114">
        <v>338</v>
      </c>
      <c r="H48" s="114">
        <v>234</v>
      </c>
      <c r="I48" s="140">
        <v>242</v>
      </c>
      <c r="J48" s="115">
        <v>50</v>
      </c>
      <c r="K48" s="116">
        <v>20.66115702479339</v>
      </c>
    </row>
    <row r="49" spans="1:11" ht="14.1" customHeight="1" x14ac:dyDescent="0.2">
      <c r="A49" s="306">
        <v>63</v>
      </c>
      <c r="B49" s="307" t="s">
        <v>271</v>
      </c>
      <c r="C49" s="308"/>
      <c r="D49" s="113">
        <v>2.9956427015250546</v>
      </c>
      <c r="E49" s="115">
        <v>110</v>
      </c>
      <c r="F49" s="114">
        <v>131</v>
      </c>
      <c r="G49" s="114">
        <v>122</v>
      </c>
      <c r="H49" s="114">
        <v>102</v>
      </c>
      <c r="I49" s="140">
        <v>105</v>
      </c>
      <c r="J49" s="115">
        <v>5</v>
      </c>
      <c r="K49" s="116">
        <v>4.7619047619047619</v>
      </c>
    </row>
    <row r="50" spans="1:11" ht="14.1" customHeight="1" x14ac:dyDescent="0.2">
      <c r="A50" s="306" t="s">
        <v>272</v>
      </c>
      <c r="B50" s="307" t="s">
        <v>273</v>
      </c>
      <c r="C50" s="308"/>
      <c r="D50" s="113">
        <v>0.32679738562091504</v>
      </c>
      <c r="E50" s="115">
        <v>12</v>
      </c>
      <c r="F50" s="114">
        <v>20</v>
      </c>
      <c r="G50" s="114">
        <v>21</v>
      </c>
      <c r="H50" s="114">
        <v>14</v>
      </c>
      <c r="I50" s="140">
        <v>9</v>
      </c>
      <c r="J50" s="115">
        <v>3</v>
      </c>
      <c r="K50" s="116">
        <v>33.333333333333336</v>
      </c>
    </row>
    <row r="51" spans="1:11" ht="14.1" customHeight="1" x14ac:dyDescent="0.2">
      <c r="A51" s="306" t="s">
        <v>274</v>
      </c>
      <c r="B51" s="307" t="s">
        <v>275</v>
      </c>
      <c r="C51" s="308"/>
      <c r="D51" s="113">
        <v>2.3420479302832242</v>
      </c>
      <c r="E51" s="115">
        <v>86</v>
      </c>
      <c r="F51" s="114">
        <v>98</v>
      </c>
      <c r="G51" s="114">
        <v>89</v>
      </c>
      <c r="H51" s="114">
        <v>82</v>
      </c>
      <c r="I51" s="140">
        <v>86</v>
      </c>
      <c r="J51" s="115">
        <v>0</v>
      </c>
      <c r="K51" s="116">
        <v>0</v>
      </c>
    </row>
    <row r="52" spans="1:11" ht="14.1" customHeight="1" x14ac:dyDescent="0.2">
      <c r="A52" s="306">
        <v>71</v>
      </c>
      <c r="B52" s="307" t="s">
        <v>276</v>
      </c>
      <c r="C52" s="308"/>
      <c r="D52" s="113">
        <v>8.1427015250544663</v>
      </c>
      <c r="E52" s="115">
        <v>299</v>
      </c>
      <c r="F52" s="114">
        <v>387</v>
      </c>
      <c r="G52" s="114">
        <v>330</v>
      </c>
      <c r="H52" s="114">
        <v>303</v>
      </c>
      <c r="I52" s="140">
        <v>295</v>
      </c>
      <c r="J52" s="115">
        <v>4</v>
      </c>
      <c r="K52" s="116">
        <v>1.3559322033898304</v>
      </c>
    </row>
    <row r="53" spans="1:11" ht="14.1" customHeight="1" x14ac:dyDescent="0.2">
      <c r="A53" s="306" t="s">
        <v>277</v>
      </c>
      <c r="B53" s="307" t="s">
        <v>278</v>
      </c>
      <c r="C53" s="308"/>
      <c r="D53" s="113">
        <v>4.0577342047930287</v>
      </c>
      <c r="E53" s="115">
        <v>149</v>
      </c>
      <c r="F53" s="114">
        <v>211</v>
      </c>
      <c r="G53" s="114">
        <v>145</v>
      </c>
      <c r="H53" s="114">
        <v>126</v>
      </c>
      <c r="I53" s="140">
        <v>121</v>
      </c>
      <c r="J53" s="115">
        <v>28</v>
      </c>
      <c r="K53" s="116">
        <v>23.140495867768596</v>
      </c>
    </row>
    <row r="54" spans="1:11" ht="14.1" customHeight="1" x14ac:dyDescent="0.2">
      <c r="A54" s="306" t="s">
        <v>279</v>
      </c>
      <c r="B54" s="307" t="s">
        <v>280</v>
      </c>
      <c r="C54" s="308"/>
      <c r="D54" s="113">
        <v>3.5130718954248366</v>
      </c>
      <c r="E54" s="115">
        <v>129</v>
      </c>
      <c r="F54" s="114">
        <v>124</v>
      </c>
      <c r="G54" s="114">
        <v>148</v>
      </c>
      <c r="H54" s="114">
        <v>132</v>
      </c>
      <c r="I54" s="140">
        <v>139</v>
      </c>
      <c r="J54" s="115">
        <v>-10</v>
      </c>
      <c r="K54" s="116">
        <v>-7.1942446043165464</v>
      </c>
    </row>
    <row r="55" spans="1:11" ht="14.1" customHeight="1" x14ac:dyDescent="0.2">
      <c r="A55" s="306">
        <v>72</v>
      </c>
      <c r="B55" s="307" t="s">
        <v>281</v>
      </c>
      <c r="C55" s="308"/>
      <c r="D55" s="113">
        <v>2.1514161220043575</v>
      </c>
      <c r="E55" s="115">
        <v>79</v>
      </c>
      <c r="F55" s="114">
        <v>155</v>
      </c>
      <c r="G55" s="114">
        <v>64</v>
      </c>
      <c r="H55" s="114">
        <v>60</v>
      </c>
      <c r="I55" s="140">
        <v>92</v>
      </c>
      <c r="J55" s="115">
        <v>-13</v>
      </c>
      <c r="K55" s="116">
        <v>-14.130434782608695</v>
      </c>
    </row>
    <row r="56" spans="1:11" ht="14.1" customHeight="1" x14ac:dyDescent="0.2">
      <c r="A56" s="306" t="s">
        <v>282</v>
      </c>
      <c r="B56" s="307" t="s">
        <v>283</v>
      </c>
      <c r="C56" s="308"/>
      <c r="D56" s="113">
        <v>1.0348583877995643</v>
      </c>
      <c r="E56" s="115">
        <v>38</v>
      </c>
      <c r="F56" s="114">
        <v>19</v>
      </c>
      <c r="G56" s="114">
        <v>17</v>
      </c>
      <c r="H56" s="114">
        <v>32</v>
      </c>
      <c r="I56" s="140">
        <v>53</v>
      </c>
      <c r="J56" s="115">
        <v>-15</v>
      </c>
      <c r="K56" s="116">
        <v>-28.30188679245283</v>
      </c>
    </row>
    <row r="57" spans="1:11" ht="14.1" customHeight="1" x14ac:dyDescent="0.2">
      <c r="A57" s="306" t="s">
        <v>284</v>
      </c>
      <c r="B57" s="307" t="s">
        <v>285</v>
      </c>
      <c r="C57" s="308"/>
      <c r="D57" s="113">
        <v>0.76252723311546844</v>
      </c>
      <c r="E57" s="115">
        <v>28</v>
      </c>
      <c r="F57" s="114">
        <v>121</v>
      </c>
      <c r="G57" s="114">
        <v>24</v>
      </c>
      <c r="H57" s="114">
        <v>20</v>
      </c>
      <c r="I57" s="140">
        <v>23</v>
      </c>
      <c r="J57" s="115">
        <v>5</v>
      </c>
      <c r="K57" s="116">
        <v>21.739130434782609</v>
      </c>
    </row>
    <row r="58" spans="1:11" ht="14.1" customHeight="1" x14ac:dyDescent="0.2">
      <c r="A58" s="306">
        <v>73</v>
      </c>
      <c r="B58" s="307" t="s">
        <v>286</v>
      </c>
      <c r="C58" s="308"/>
      <c r="D58" s="113">
        <v>1.7701525054466232</v>
      </c>
      <c r="E58" s="115">
        <v>65</v>
      </c>
      <c r="F58" s="114">
        <v>48</v>
      </c>
      <c r="G58" s="114">
        <v>53</v>
      </c>
      <c r="H58" s="114">
        <v>35</v>
      </c>
      <c r="I58" s="140">
        <v>56</v>
      </c>
      <c r="J58" s="115">
        <v>9</v>
      </c>
      <c r="K58" s="116">
        <v>16.071428571428573</v>
      </c>
    </row>
    <row r="59" spans="1:11" ht="14.1" customHeight="1" x14ac:dyDescent="0.2">
      <c r="A59" s="306" t="s">
        <v>287</v>
      </c>
      <c r="B59" s="307" t="s">
        <v>288</v>
      </c>
      <c r="C59" s="308"/>
      <c r="D59" s="113">
        <v>1.5522875816993464</v>
      </c>
      <c r="E59" s="115">
        <v>57</v>
      </c>
      <c r="F59" s="114">
        <v>33</v>
      </c>
      <c r="G59" s="114">
        <v>43</v>
      </c>
      <c r="H59" s="114">
        <v>29</v>
      </c>
      <c r="I59" s="140">
        <v>39</v>
      </c>
      <c r="J59" s="115">
        <v>18</v>
      </c>
      <c r="K59" s="116">
        <v>46.153846153846153</v>
      </c>
    </row>
    <row r="60" spans="1:11" ht="14.1" customHeight="1" x14ac:dyDescent="0.2">
      <c r="A60" s="306">
        <v>81</v>
      </c>
      <c r="B60" s="307" t="s">
        <v>289</v>
      </c>
      <c r="C60" s="308"/>
      <c r="D60" s="113">
        <v>6.3453159041394338</v>
      </c>
      <c r="E60" s="115">
        <v>233</v>
      </c>
      <c r="F60" s="114">
        <v>188</v>
      </c>
      <c r="G60" s="114">
        <v>223</v>
      </c>
      <c r="H60" s="114">
        <v>174</v>
      </c>
      <c r="I60" s="140">
        <v>204</v>
      </c>
      <c r="J60" s="115">
        <v>29</v>
      </c>
      <c r="K60" s="116">
        <v>14.215686274509803</v>
      </c>
    </row>
    <row r="61" spans="1:11" ht="14.1" customHeight="1" x14ac:dyDescent="0.2">
      <c r="A61" s="306" t="s">
        <v>290</v>
      </c>
      <c r="B61" s="307" t="s">
        <v>291</v>
      </c>
      <c r="C61" s="308"/>
      <c r="D61" s="113">
        <v>2.6960784313725492</v>
      </c>
      <c r="E61" s="115">
        <v>99</v>
      </c>
      <c r="F61" s="114">
        <v>63</v>
      </c>
      <c r="G61" s="114">
        <v>92</v>
      </c>
      <c r="H61" s="114">
        <v>53</v>
      </c>
      <c r="I61" s="140">
        <v>90</v>
      </c>
      <c r="J61" s="115">
        <v>9</v>
      </c>
      <c r="K61" s="116">
        <v>10</v>
      </c>
    </row>
    <row r="62" spans="1:11" ht="14.1" customHeight="1" x14ac:dyDescent="0.2">
      <c r="A62" s="306" t="s">
        <v>292</v>
      </c>
      <c r="B62" s="307" t="s">
        <v>293</v>
      </c>
      <c r="C62" s="308"/>
      <c r="D62" s="113">
        <v>1.3071895424836601</v>
      </c>
      <c r="E62" s="115">
        <v>48</v>
      </c>
      <c r="F62" s="114">
        <v>62</v>
      </c>
      <c r="G62" s="114">
        <v>86</v>
      </c>
      <c r="H62" s="114">
        <v>68</v>
      </c>
      <c r="I62" s="140">
        <v>59</v>
      </c>
      <c r="J62" s="115">
        <v>-11</v>
      </c>
      <c r="K62" s="116">
        <v>-18.64406779661017</v>
      </c>
    </row>
    <row r="63" spans="1:11" ht="14.1" customHeight="1" x14ac:dyDescent="0.2">
      <c r="A63" s="306"/>
      <c r="B63" s="307" t="s">
        <v>294</v>
      </c>
      <c r="C63" s="308"/>
      <c r="D63" s="113">
        <v>1.1437908496732025</v>
      </c>
      <c r="E63" s="115">
        <v>42</v>
      </c>
      <c r="F63" s="114">
        <v>59</v>
      </c>
      <c r="G63" s="114">
        <v>75</v>
      </c>
      <c r="H63" s="114">
        <v>63</v>
      </c>
      <c r="I63" s="140">
        <v>52</v>
      </c>
      <c r="J63" s="115">
        <v>-10</v>
      </c>
      <c r="K63" s="116">
        <v>-19.23076923076923</v>
      </c>
    </row>
    <row r="64" spans="1:11" ht="14.1" customHeight="1" x14ac:dyDescent="0.2">
      <c r="A64" s="306" t="s">
        <v>295</v>
      </c>
      <c r="B64" s="307" t="s">
        <v>296</v>
      </c>
      <c r="C64" s="308"/>
      <c r="D64" s="113">
        <v>0.57189542483660127</v>
      </c>
      <c r="E64" s="115">
        <v>21</v>
      </c>
      <c r="F64" s="114">
        <v>26</v>
      </c>
      <c r="G64" s="114">
        <v>11</v>
      </c>
      <c r="H64" s="114">
        <v>16</v>
      </c>
      <c r="I64" s="140">
        <v>19</v>
      </c>
      <c r="J64" s="115">
        <v>2</v>
      </c>
      <c r="K64" s="116">
        <v>10.526315789473685</v>
      </c>
    </row>
    <row r="65" spans="1:11" ht="14.1" customHeight="1" x14ac:dyDescent="0.2">
      <c r="A65" s="306" t="s">
        <v>297</v>
      </c>
      <c r="B65" s="307" t="s">
        <v>298</v>
      </c>
      <c r="C65" s="308"/>
      <c r="D65" s="113">
        <v>0.46296296296296297</v>
      </c>
      <c r="E65" s="115">
        <v>17</v>
      </c>
      <c r="F65" s="114">
        <v>18</v>
      </c>
      <c r="G65" s="114">
        <v>20</v>
      </c>
      <c r="H65" s="114">
        <v>19</v>
      </c>
      <c r="I65" s="140">
        <v>13</v>
      </c>
      <c r="J65" s="115">
        <v>4</v>
      </c>
      <c r="K65" s="116">
        <v>30.76923076923077</v>
      </c>
    </row>
    <row r="66" spans="1:11" ht="14.1" customHeight="1" x14ac:dyDescent="0.2">
      <c r="A66" s="306">
        <v>82</v>
      </c>
      <c r="B66" s="307" t="s">
        <v>299</v>
      </c>
      <c r="C66" s="308"/>
      <c r="D66" s="113">
        <v>2.6960784313725492</v>
      </c>
      <c r="E66" s="115">
        <v>99</v>
      </c>
      <c r="F66" s="114">
        <v>162</v>
      </c>
      <c r="G66" s="114">
        <v>172</v>
      </c>
      <c r="H66" s="114">
        <v>99</v>
      </c>
      <c r="I66" s="140">
        <v>103</v>
      </c>
      <c r="J66" s="115">
        <v>-4</v>
      </c>
      <c r="K66" s="116">
        <v>-3.883495145631068</v>
      </c>
    </row>
    <row r="67" spans="1:11" ht="14.1" customHeight="1" x14ac:dyDescent="0.2">
      <c r="A67" s="306" t="s">
        <v>300</v>
      </c>
      <c r="B67" s="307" t="s">
        <v>301</v>
      </c>
      <c r="C67" s="308"/>
      <c r="D67" s="113">
        <v>1.6067538126361656</v>
      </c>
      <c r="E67" s="115">
        <v>59</v>
      </c>
      <c r="F67" s="114">
        <v>130</v>
      </c>
      <c r="G67" s="114">
        <v>133</v>
      </c>
      <c r="H67" s="114">
        <v>69</v>
      </c>
      <c r="I67" s="140">
        <v>82</v>
      </c>
      <c r="J67" s="115">
        <v>-23</v>
      </c>
      <c r="K67" s="116">
        <v>-28.048780487804876</v>
      </c>
    </row>
    <row r="68" spans="1:11" ht="14.1" customHeight="1" x14ac:dyDescent="0.2">
      <c r="A68" s="306" t="s">
        <v>302</v>
      </c>
      <c r="B68" s="307" t="s">
        <v>303</v>
      </c>
      <c r="C68" s="308"/>
      <c r="D68" s="113">
        <v>0.89869281045751637</v>
      </c>
      <c r="E68" s="115">
        <v>33</v>
      </c>
      <c r="F68" s="114">
        <v>22</v>
      </c>
      <c r="G68" s="114">
        <v>25</v>
      </c>
      <c r="H68" s="114">
        <v>19</v>
      </c>
      <c r="I68" s="140">
        <v>15</v>
      </c>
      <c r="J68" s="115">
        <v>18</v>
      </c>
      <c r="K68" s="116">
        <v>120</v>
      </c>
    </row>
    <row r="69" spans="1:11" ht="14.1" customHeight="1" x14ac:dyDescent="0.2">
      <c r="A69" s="306">
        <v>83</v>
      </c>
      <c r="B69" s="307" t="s">
        <v>304</v>
      </c>
      <c r="C69" s="308"/>
      <c r="D69" s="113">
        <v>4.5206971677559915</v>
      </c>
      <c r="E69" s="115">
        <v>166</v>
      </c>
      <c r="F69" s="114">
        <v>144</v>
      </c>
      <c r="G69" s="114">
        <v>268</v>
      </c>
      <c r="H69" s="114">
        <v>123</v>
      </c>
      <c r="I69" s="140">
        <v>119</v>
      </c>
      <c r="J69" s="115">
        <v>47</v>
      </c>
      <c r="K69" s="116">
        <v>39.495798319327733</v>
      </c>
    </row>
    <row r="70" spans="1:11" ht="14.1" customHeight="1" x14ac:dyDescent="0.2">
      <c r="A70" s="306" t="s">
        <v>305</v>
      </c>
      <c r="B70" s="307" t="s">
        <v>306</v>
      </c>
      <c r="C70" s="308"/>
      <c r="D70" s="113">
        <v>3.5403050108932463</v>
      </c>
      <c r="E70" s="115">
        <v>130</v>
      </c>
      <c r="F70" s="114">
        <v>127</v>
      </c>
      <c r="G70" s="114">
        <v>244</v>
      </c>
      <c r="H70" s="114">
        <v>106</v>
      </c>
      <c r="I70" s="140">
        <v>101</v>
      </c>
      <c r="J70" s="115">
        <v>29</v>
      </c>
      <c r="K70" s="116">
        <v>28.712871287128714</v>
      </c>
    </row>
    <row r="71" spans="1:11" ht="14.1" customHeight="1" x14ac:dyDescent="0.2">
      <c r="A71" s="306"/>
      <c r="B71" s="307" t="s">
        <v>307</v>
      </c>
      <c r="C71" s="308"/>
      <c r="D71" s="113">
        <v>1.579520697167756</v>
      </c>
      <c r="E71" s="115">
        <v>58</v>
      </c>
      <c r="F71" s="114">
        <v>42</v>
      </c>
      <c r="G71" s="114">
        <v>129</v>
      </c>
      <c r="H71" s="114">
        <v>33</v>
      </c>
      <c r="I71" s="140">
        <v>34</v>
      </c>
      <c r="J71" s="115">
        <v>24</v>
      </c>
      <c r="K71" s="116">
        <v>70.588235294117652</v>
      </c>
    </row>
    <row r="72" spans="1:11" ht="14.1" customHeight="1" x14ac:dyDescent="0.2">
      <c r="A72" s="306">
        <v>84</v>
      </c>
      <c r="B72" s="307" t="s">
        <v>308</v>
      </c>
      <c r="C72" s="308"/>
      <c r="D72" s="113">
        <v>0.54466230936819171</v>
      </c>
      <c r="E72" s="115">
        <v>20</v>
      </c>
      <c r="F72" s="114">
        <v>35</v>
      </c>
      <c r="G72" s="114">
        <v>85</v>
      </c>
      <c r="H72" s="114">
        <v>41</v>
      </c>
      <c r="I72" s="140">
        <v>35</v>
      </c>
      <c r="J72" s="115">
        <v>-15</v>
      </c>
      <c r="K72" s="116">
        <v>-42.857142857142854</v>
      </c>
    </row>
    <row r="73" spans="1:11" ht="14.1" customHeight="1" x14ac:dyDescent="0.2">
      <c r="A73" s="306" t="s">
        <v>309</v>
      </c>
      <c r="B73" s="307" t="s">
        <v>310</v>
      </c>
      <c r="C73" s="308"/>
      <c r="D73" s="113">
        <v>0.10893246187363835</v>
      </c>
      <c r="E73" s="115">
        <v>4</v>
      </c>
      <c r="F73" s="114">
        <v>4</v>
      </c>
      <c r="G73" s="114">
        <v>56</v>
      </c>
      <c r="H73" s="114">
        <v>0</v>
      </c>
      <c r="I73" s="140">
        <v>10</v>
      </c>
      <c r="J73" s="115">
        <v>-6</v>
      </c>
      <c r="K73" s="116">
        <v>-60</v>
      </c>
    </row>
    <row r="74" spans="1:11" ht="14.1" customHeight="1" x14ac:dyDescent="0.2">
      <c r="A74" s="306" t="s">
        <v>311</v>
      </c>
      <c r="B74" s="307" t="s">
        <v>312</v>
      </c>
      <c r="C74" s="308"/>
      <c r="D74" s="113">
        <v>8.1699346405228759E-2</v>
      </c>
      <c r="E74" s="115">
        <v>3</v>
      </c>
      <c r="F74" s="114">
        <v>6</v>
      </c>
      <c r="G74" s="114">
        <v>16</v>
      </c>
      <c r="H74" s="114">
        <v>20</v>
      </c>
      <c r="I74" s="140">
        <v>5</v>
      </c>
      <c r="J74" s="115">
        <v>-2</v>
      </c>
      <c r="K74" s="116">
        <v>-40</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0.13616557734204793</v>
      </c>
      <c r="E76" s="115">
        <v>5</v>
      </c>
      <c r="F76" s="114">
        <v>4</v>
      </c>
      <c r="G76" s="114">
        <v>6</v>
      </c>
      <c r="H76" s="114">
        <v>0</v>
      </c>
      <c r="I76" s="140" t="s">
        <v>513</v>
      </c>
      <c r="J76" s="115" t="s">
        <v>513</v>
      </c>
      <c r="K76" s="116" t="s">
        <v>513</v>
      </c>
    </row>
    <row r="77" spans="1:11" ht="14.1" customHeight="1" x14ac:dyDescent="0.2">
      <c r="A77" s="306">
        <v>92</v>
      </c>
      <c r="B77" s="307" t="s">
        <v>316</v>
      </c>
      <c r="C77" s="308"/>
      <c r="D77" s="113">
        <v>0.4357298474945534</v>
      </c>
      <c r="E77" s="115">
        <v>16</v>
      </c>
      <c r="F77" s="114">
        <v>20</v>
      </c>
      <c r="G77" s="114">
        <v>28</v>
      </c>
      <c r="H77" s="114">
        <v>18</v>
      </c>
      <c r="I77" s="140">
        <v>30</v>
      </c>
      <c r="J77" s="115">
        <v>-14</v>
      </c>
      <c r="K77" s="116">
        <v>-46.666666666666664</v>
      </c>
    </row>
    <row r="78" spans="1:11" ht="14.1" customHeight="1" x14ac:dyDescent="0.2">
      <c r="A78" s="306">
        <v>93</v>
      </c>
      <c r="B78" s="307" t="s">
        <v>317</v>
      </c>
      <c r="C78" s="308"/>
      <c r="D78" s="113">
        <v>0.2178649237472767</v>
      </c>
      <c r="E78" s="115">
        <v>8</v>
      </c>
      <c r="F78" s="114" t="s">
        <v>513</v>
      </c>
      <c r="G78" s="114">
        <v>5</v>
      </c>
      <c r="H78" s="114" t="s">
        <v>513</v>
      </c>
      <c r="I78" s="140">
        <v>6</v>
      </c>
      <c r="J78" s="115">
        <v>2</v>
      </c>
      <c r="K78" s="116">
        <v>33.333333333333336</v>
      </c>
    </row>
    <row r="79" spans="1:11" ht="14.1" customHeight="1" x14ac:dyDescent="0.2">
      <c r="A79" s="306">
        <v>94</v>
      </c>
      <c r="B79" s="307" t="s">
        <v>318</v>
      </c>
      <c r="C79" s="308"/>
      <c r="D79" s="113">
        <v>0.40849673202614378</v>
      </c>
      <c r="E79" s="115">
        <v>15</v>
      </c>
      <c r="F79" s="114">
        <v>15</v>
      </c>
      <c r="G79" s="114">
        <v>26</v>
      </c>
      <c r="H79" s="114">
        <v>11</v>
      </c>
      <c r="I79" s="140">
        <v>14</v>
      </c>
      <c r="J79" s="115">
        <v>1</v>
      </c>
      <c r="K79" s="116">
        <v>7.1428571428571432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8.1699346405228759E-2</v>
      </c>
      <c r="E81" s="143">
        <v>3</v>
      </c>
      <c r="F81" s="144" t="s">
        <v>513</v>
      </c>
      <c r="G81" s="144">
        <v>8</v>
      </c>
      <c r="H81" s="144">
        <v>8</v>
      </c>
      <c r="I81" s="145">
        <v>6</v>
      </c>
      <c r="J81" s="143">
        <v>-3</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45391</v>
      </c>
      <c r="C10" s="114">
        <v>25811</v>
      </c>
      <c r="D10" s="114">
        <v>19580</v>
      </c>
      <c r="E10" s="114">
        <v>36345</v>
      </c>
      <c r="F10" s="114">
        <v>8561</v>
      </c>
      <c r="G10" s="114">
        <v>6023</v>
      </c>
      <c r="H10" s="114">
        <v>12037</v>
      </c>
      <c r="I10" s="115">
        <v>11893</v>
      </c>
      <c r="J10" s="114">
        <v>7891</v>
      </c>
      <c r="K10" s="114">
        <v>4002</v>
      </c>
      <c r="L10" s="423">
        <v>2704</v>
      </c>
      <c r="M10" s="424">
        <v>3056</v>
      </c>
    </row>
    <row r="11" spans="1:13" ht="11.1" customHeight="1" x14ac:dyDescent="0.2">
      <c r="A11" s="422" t="s">
        <v>387</v>
      </c>
      <c r="B11" s="115">
        <v>46506</v>
      </c>
      <c r="C11" s="114">
        <v>26405</v>
      </c>
      <c r="D11" s="114">
        <v>20101</v>
      </c>
      <c r="E11" s="114">
        <v>37207</v>
      </c>
      <c r="F11" s="114">
        <v>8818</v>
      </c>
      <c r="G11" s="114">
        <v>6057</v>
      </c>
      <c r="H11" s="114">
        <v>12519</v>
      </c>
      <c r="I11" s="115">
        <v>12069</v>
      </c>
      <c r="J11" s="114">
        <v>7915</v>
      </c>
      <c r="K11" s="114">
        <v>4154</v>
      </c>
      <c r="L11" s="423">
        <v>2317</v>
      </c>
      <c r="M11" s="424">
        <v>2086</v>
      </c>
    </row>
    <row r="12" spans="1:13" ht="11.1" customHeight="1" x14ac:dyDescent="0.2">
      <c r="A12" s="422" t="s">
        <v>388</v>
      </c>
      <c r="B12" s="115">
        <v>47017</v>
      </c>
      <c r="C12" s="114">
        <v>26730</v>
      </c>
      <c r="D12" s="114">
        <v>20287</v>
      </c>
      <c r="E12" s="114">
        <v>37697</v>
      </c>
      <c r="F12" s="114">
        <v>8840</v>
      </c>
      <c r="G12" s="114">
        <v>6451</v>
      </c>
      <c r="H12" s="114">
        <v>12672</v>
      </c>
      <c r="I12" s="115">
        <v>12158</v>
      </c>
      <c r="J12" s="114">
        <v>7832</v>
      </c>
      <c r="K12" s="114">
        <v>4326</v>
      </c>
      <c r="L12" s="423">
        <v>4107</v>
      </c>
      <c r="M12" s="424">
        <v>3680</v>
      </c>
    </row>
    <row r="13" spans="1:13" s="110" customFormat="1" ht="11.1" customHeight="1" x14ac:dyDescent="0.2">
      <c r="A13" s="422" t="s">
        <v>389</v>
      </c>
      <c r="B13" s="115">
        <v>46547</v>
      </c>
      <c r="C13" s="114">
        <v>26348</v>
      </c>
      <c r="D13" s="114">
        <v>20199</v>
      </c>
      <c r="E13" s="114">
        <v>37103</v>
      </c>
      <c r="F13" s="114">
        <v>8959</v>
      </c>
      <c r="G13" s="114">
        <v>6082</v>
      </c>
      <c r="H13" s="114">
        <v>12772</v>
      </c>
      <c r="I13" s="115">
        <v>12321</v>
      </c>
      <c r="J13" s="114">
        <v>7945</v>
      </c>
      <c r="K13" s="114">
        <v>4376</v>
      </c>
      <c r="L13" s="423">
        <v>2298</v>
      </c>
      <c r="M13" s="424">
        <v>2859</v>
      </c>
    </row>
    <row r="14" spans="1:13" ht="15" customHeight="1" x14ac:dyDescent="0.2">
      <c r="A14" s="422" t="s">
        <v>390</v>
      </c>
      <c r="B14" s="115">
        <v>46487</v>
      </c>
      <c r="C14" s="114">
        <v>26294</v>
      </c>
      <c r="D14" s="114">
        <v>20193</v>
      </c>
      <c r="E14" s="114">
        <v>35960</v>
      </c>
      <c r="F14" s="114">
        <v>10100</v>
      </c>
      <c r="G14" s="114">
        <v>5889</v>
      </c>
      <c r="H14" s="114">
        <v>12955</v>
      </c>
      <c r="I14" s="115">
        <v>12154</v>
      </c>
      <c r="J14" s="114">
        <v>7828</v>
      </c>
      <c r="K14" s="114">
        <v>4326</v>
      </c>
      <c r="L14" s="423">
        <v>2884</v>
      </c>
      <c r="M14" s="424">
        <v>2965</v>
      </c>
    </row>
    <row r="15" spans="1:13" ht="11.1" customHeight="1" x14ac:dyDescent="0.2">
      <c r="A15" s="422" t="s">
        <v>387</v>
      </c>
      <c r="B15" s="115">
        <v>46834</v>
      </c>
      <c r="C15" s="114">
        <v>26519</v>
      </c>
      <c r="D15" s="114">
        <v>20315</v>
      </c>
      <c r="E15" s="114">
        <v>36093</v>
      </c>
      <c r="F15" s="114">
        <v>10355</v>
      </c>
      <c r="G15" s="114">
        <v>5829</v>
      </c>
      <c r="H15" s="114">
        <v>13240</v>
      </c>
      <c r="I15" s="115">
        <v>12307</v>
      </c>
      <c r="J15" s="114">
        <v>7910</v>
      </c>
      <c r="K15" s="114">
        <v>4397</v>
      </c>
      <c r="L15" s="423">
        <v>2509</v>
      </c>
      <c r="M15" s="424">
        <v>2238</v>
      </c>
    </row>
    <row r="16" spans="1:13" ht="11.1" customHeight="1" x14ac:dyDescent="0.2">
      <c r="A16" s="422" t="s">
        <v>388</v>
      </c>
      <c r="B16" s="115">
        <v>47458</v>
      </c>
      <c r="C16" s="114">
        <v>26871</v>
      </c>
      <c r="D16" s="114">
        <v>20587</v>
      </c>
      <c r="E16" s="114">
        <v>36618</v>
      </c>
      <c r="F16" s="114">
        <v>10425</v>
      </c>
      <c r="G16" s="114">
        <v>6224</v>
      </c>
      <c r="H16" s="114">
        <v>13421</v>
      </c>
      <c r="I16" s="115">
        <v>12251</v>
      </c>
      <c r="J16" s="114">
        <v>7723</v>
      </c>
      <c r="K16" s="114">
        <v>4528</v>
      </c>
      <c r="L16" s="423">
        <v>4201</v>
      </c>
      <c r="M16" s="424">
        <v>3677</v>
      </c>
    </row>
    <row r="17" spans="1:13" s="110" customFormat="1" ht="11.1" customHeight="1" x14ac:dyDescent="0.2">
      <c r="A17" s="422" t="s">
        <v>389</v>
      </c>
      <c r="B17" s="115">
        <v>47252</v>
      </c>
      <c r="C17" s="114">
        <v>26642</v>
      </c>
      <c r="D17" s="114">
        <v>20610</v>
      </c>
      <c r="E17" s="114">
        <v>36798</v>
      </c>
      <c r="F17" s="114">
        <v>10434</v>
      </c>
      <c r="G17" s="114">
        <v>6037</v>
      </c>
      <c r="H17" s="114">
        <v>13495</v>
      </c>
      <c r="I17" s="115">
        <v>12249</v>
      </c>
      <c r="J17" s="114">
        <v>7732</v>
      </c>
      <c r="K17" s="114">
        <v>4517</v>
      </c>
      <c r="L17" s="423">
        <v>3015</v>
      </c>
      <c r="M17" s="424">
        <v>3285</v>
      </c>
    </row>
    <row r="18" spans="1:13" ht="15" customHeight="1" x14ac:dyDescent="0.2">
      <c r="A18" s="422" t="s">
        <v>391</v>
      </c>
      <c r="B18" s="115">
        <v>47564</v>
      </c>
      <c r="C18" s="114">
        <v>26785</v>
      </c>
      <c r="D18" s="114">
        <v>20779</v>
      </c>
      <c r="E18" s="114">
        <v>36863</v>
      </c>
      <c r="F18" s="114">
        <v>10678</v>
      </c>
      <c r="G18" s="114">
        <v>6041</v>
      </c>
      <c r="H18" s="114">
        <v>13746</v>
      </c>
      <c r="I18" s="115">
        <v>12101</v>
      </c>
      <c r="J18" s="114">
        <v>7609</v>
      </c>
      <c r="K18" s="114">
        <v>4492</v>
      </c>
      <c r="L18" s="423">
        <v>3230</v>
      </c>
      <c r="M18" s="424">
        <v>3064</v>
      </c>
    </row>
    <row r="19" spans="1:13" ht="11.1" customHeight="1" x14ac:dyDescent="0.2">
      <c r="A19" s="422" t="s">
        <v>387</v>
      </c>
      <c r="B19" s="115">
        <v>47615</v>
      </c>
      <c r="C19" s="114">
        <v>26840</v>
      </c>
      <c r="D19" s="114">
        <v>20775</v>
      </c>
      <c r="E19" s="114">
        <v>36775</v>
      </c>
      <c r="F19" s="114">
        <v>10814</v>
      </c>
      <c r="G19" s="114">
        <v>5923</v>
      </c>
      <c r="H19" s="114">
        <v>13933</v>
      </c>
      <c r="I19" s="115">
        <v>12383</v>
      </c>
      <c r="J19" s="114">
        <v>7776</v>
      </c>
      <c r="K19" s="114">
        <v>4607</v>
      </c>
      <c r="L19" s="423">
        <v>2310</v>
      </c>
      <c r="M19" s="424">
        <v>2323</v>
      </c>
    </row>
    <row r="20" spans="1:13" ht="11.1" customHeight="1" x14ac:dyDescent="0.2">
      <c r="A20" s="422" t="s">
        <v>388</v>
      </c>
      <c r="B20" s="115">
        <v>48270</v>
      </c>
      <c r="C20" s="114">
        <v>27181</v>
      </c>
      <c r="D20" s="114">
        <v>21089</v>
      </c>
      <c r="E20" s="114">
        <v>37317</v>
      </c>
      <c r="F20" s="114">
        <v>10886</v>
      </c>
      <c r="G20" s="114">
        <v>6365</v>
      </c>
      <c r="H20" s="114">
        <v>14138</v>
      </c>
      <c r="I20" s="115">
        <v>12339</v>
      </c>
      <c r="J20" s="114">
        <v>7571</v>
      </c>
      <c r="K20" s="114">
        <v>4768</v>
      </c>
      <c r="L20" s="423">
        <v>4162</v>
      </c>
      <c r="M20" s="424">
        <v>3644</v>
      </c>
    </row>
    <row r="21" spans="1:13" s="110" customFormat="1" ht="11.1" customHeight="1" x14ac:dyDescent="0.2">
      <c r="A21" s="422" t="s">
        <v>389</v>
      </c>
      <c r="B21" s="115">
        <v>48079</v>
      </c>
      <c r="C21" s="114">
        <v>26955</v>
      </c>
      <c r="D21" s="114">
        <v>21124</v>
      </c>
      <c r="E21" s="114">
        <v>37237</v>
      </c>
      <c r="F21" s="114">
        <v>10835</v>
      </c>
      <c r="G21" s="114">
        <v>6226</v>
      </c>
      <c r="H21" s="114">
        <v>14256</v>
      </c>
      <c r="I21" s="115">
        <v>12457</v>
      </c>
      <c r="J21" s="114">
        <v>7617</v>
      </c>
      <c r="K21" s="114">
        <v>4840</v>
      </c>
      <c r="L21" s="423">
        <v>2382</v>
      </c>
      <c r="M21" s="424">
        <v>2634</v>
      </c>
    </row>
    <row r="22" spans="1:13" ht="15" customHeight="1" x14ac:dyDescent="0.2">
      <c r="A22" s="422" t="s">
        <v>392</v>
      </c>
      <c r="B22" s="115">
        <v>47492</v>
      </c>
      <c r="C22" s="114">
        <v>26686</v>
      </c>
      <c r="D22" s="114">
        <v>20806</v>
      </c>
      <c r="E22" s="114">
        <v>36708</v>
      </c>
      <c r="F22" s="114">
        <v>10687</v>
      </c>
      <c r="G22" s="114">
        <v>5953</v>
      </c>
      <c r="H22" s="114">
        <v>14370</v>
      </c>
      <c r="I22" s="115">
        <v>12277</v>
      </c>
      <c r="J22" s="114">
        <v>7587</v>
      </c>
      <c r="K22" s="114">
        <v>4690</v>
      </c>
      <c r="L22" s="423">
        <v>2751</v>
      </c>
      <c r="M22" s="424">
        <v>3245</v>
      </c>
    </row>
    <row r="23" spans="1:13" ht="11.1" customHeight="1" x14ac:dyDescent="0.2">
      <c r="A23" s="422" t="s">
        <v>387</v>
      </c>
      <c r="B23" s="115">
        <v>47587</v>
      </c>
      <c r="C23" s="114">
        <v>26798</v>
      </c>
      <c r="D23" s="114">
        <v>20789</v>
      </c>
      <c r="E23" s="114">
        <v>36707</v>
      </c>
      <c r="F23" s="114">
        <v>10769</v>
      </c>
      <c r="G23" s="114">
        <v>5837</v>
      </c>
      <c r="H23" s="114">
        <v>14535</v>
      </c>
      <c r="I23" s="115">
        <v>12557</v>
      </c>
      <c r="J23" s="114">
        <v>7702</v>
      </c>
      <c r="K23" s="114">
        <v>4855</v>
      </c>
      <c r="L23" s="423">
        <v>2450</v>
      </c>
      <c r="M23" s="424">
        <v>2459</v>
      </c>
    </row>
    <row r="24" spans="1:13" ht="11.1" customHeight="1" x14ac:dyDescent="0.2">
      <c r="A24" s="422" t="s">
        <v>388</v>
      </c>
      <c r="B24" s="115">
        <v>48207</v>
      </c>
      <c r="C24" s="114">
        <v>27141</v>
      </c>
      <c r="D24" s="114">
        <v>21066</v>
      </c>
      <c r="E24" s="114">
        <v>36853</v>
      </c>
      <c r="F24" s="114">
        <v>10903</v>
      </c>
      <c r="G24" s="114">
        <v>6244</v>
      </c>
      <c r="H24" s="114">
        <v>14717</v>
      </c>
      <c r="I24" s="115">
        <v>12487</v>
      </c>
      <c r="J24" s="114">
        <v>7579</v>
      </c>
      <c r="K24" s="114">
        <v>4908</v>
      </c>
      <c r="L24" s="423">
        <v>4438</v>
      </c>
      <c r="M24" s="424">
        <v>4029</v>
      </c>
    </row>
    <row r="25" spans="1:13" s="110" customFormat="1" ht="11.1" customHeight="1" x14ac:dyDescent="0.2">
      <c r="A25" s="422" t="s">
        <v>389</v>
      </c>
      <c r="B25" s="115">
        <v>47737</v>
      </c>
      <c r="C25" s="114">
        <v>26810</v>
      </c>
      <c r="D25" s="114">
        <v>20927</v>
      </c>
      <c r="E25" s="114">
        <v>36353</v>
      </c>
      <c r="F25" s="114">
        <v>10937</v>
      </c>
      <c r="G25" s="114">
        <v>6045</v>
      </c>
      <c r="H25" s="114">
        <v>14804</v>
      </c>
      <c r="I25" s="115">
        <v>12552</v>
      </c>
      <c r="J25" s="114">
        <v>7673</v>
      </c>
      <c r="K25" s="114">
        <v>4879</v>
      </c>
      <c r="L25" s="423">
        <v>2855</v>
      </c>
      <c r="M25" s="424">
        <v>3334</v>
      </c>
    </row>
    <row r="26" spans="1:13" ht="15" customHeight="1" x14ac:dyDescent="0.2">
      <c r="A26" s="422" t="s">
        <v>393</v>
      </c>
      <c r="B26" s="115">
        <v>47809</v>
      </c>
      <c r="C26" s="114">
        <v>26592</v>
      </c>
      <c r="D26" s="114">
        <v>21217</v>
      </c>
      <c r="E26" s="114">
        <v>36166</v>
      </c>
      <c r="F26" s="114">
        <v>11195</v>
      </c>
      <c r="G26" s="114">
        <v>5842</v>
      </c>
      <c r="H26" s="114">
        <v>15042</v>
      </c>
      <c r="I26" s="115">
        <v>12518</v>
      </c>
      <c r="J26" s="114">
        <v>7721</v>
      </c>
      <c r="K26" s="114">
        <v>4797</v>
      </c>
      <c r="L26" s="423">
        <v>2874</v>
      </c>
      <c r="M26" s="424">
        <v>2984</v>
      </c>
    </row>
    <row r="27" spans="1:13" ht="11.1" customHeight="1" x14ac:dyDescent="0.2">
      <c r="A27" s="422" t="s">
        <v>387</v>
      </c>
      <c r="B27" s="115">
        <v>47999</v>
      </c>
      <c r="C27" s="114">
        <v>26772</v>
      </c>
      <c r="D27" s="114">
        <v>21227</v>
      </c>
      <c r="E27" s="114">
        <v>36290</v>
      </c>
      <c r="F27" s="114">
        <v>11264</v>
      </c>
      <c r="G27" s="114">
        <v>5787</v>
      </c>
      <c r="H27" s="114">
        <v>15280</v>
      </c>
      <c r="I27" s="115">
        <v>12675</v>
      </c>
      <c r="J27" s="114">
        <v>7817</v>
      </c>
      <c r="K27" s="114">
        <v>4858</v>
      </c>
      <c r="L27" s="423">
        <v>2446</v>
      </c>
      <c r="M27" s="424">
        <v>2357</v>
      </c>
    </row>
    <row r="28" spans="1:13" ht="11.1" customHeight="1" x14ac:dyDescent="0.2">
      <c r="A28" s="422" t="s">
        <v>388</v>
      </c>
      <c r="B28" s="115">
        <v>48595</v>
      </c>
      <c r="C28" s="114">
        <v>27128</v>
      </c>
      <c r="D28" s="114">
        <v>21467</v>
      </c>
      <c r="E28" s="114">
        <v>37260</v>
      </c>
      <c r="F28" s="114">
        <v>11295</v>
      </c>
      <c r="G28" s="114">
        <v>6176</v>
      </c>
      <c r="H28" s="114">
        <v>15384</v>
      </c>
      <c r="I28" s="115">
        <v>12812</v>
      </c>
      <c r="J28" s="114">
        <v>7764</v>
      </c>
      <c r="K28" s="114">
        <v>5048</v>
      </c>
      <c r="L28" s="423">
        <v>4341</v>
      </c>
      <c r="M28" s="424">
        <v>3893</v>
      </c>
    </row>
    <row r="29" spans="1:13" s="110" customFormat="1" ht="11.1" customHeight="1" x14ac:dyDescent="0.2">
      <c r="A29" s="422" t="s">
        <v>389</v>
      </c>
      <c r="B29" s="115">
        <v>48251</v>
      </c>
      <c r="C29" s="114">
        <v>26837</v>
      </c>
      <c r="D29" s="114">
        <v>21414</v>
      </c>
      <c r="E29" s="114">
        <v>36861</v>
      </c>
      <c r="F29" s="114">
        <v>11380</v>
      </c>
      <c r="G29" s="114">
        <v>5962</v>
      </c>
      <c r="H29" s="114">
        <v>15420</v>
      </c>
      <c r="I29" s="115">
        <v>12893</v>
      </c>
      <c r="J29" s="114">
        <v>7881</v>
      </c>
      <c r="K29" s="114">
        <v>5012</v>
      </c>
      <c r="L29" s="423">
        <v>2400</v>
      </c>
      <c r="M29" s="424">
        <v>2780</v>
      </c>
    </row>
    <row r="30" spans="1:13" ht="15" customHeight="1" x14ac:dyDescent="0.2">
      <c r="A30" s="422" t="s">
        <v>394</v>
      </c>
      <c r="B30" s="115">
        <v>48395</v>
      </c>
      <c r="C30" s="114">
        <v>26831</v>
      </c>
      <c r="D30" s="114">
        <v>21564</v>
      </c>
      <c r="E30" s="114">
        <v>36764</v>
      </c>
      <c r="F30" s="114">
        <v>11624</v>
      </c>
      <c r="G30" s="114">
        <v>5795</v>
      </c>
      <c r="H30" s="114">
        <v>15577</v>
      </c>
      <c r="I30" s="115">
        <v>12552</v>
      </c>
      <c r="J30" s="114">
        <v>7650</v>
      </c>
      <c r="K30" s="114">
        <v>4902</v>
      </c>
      <c r="L30" s="423">
        <v>3259</v>
      </c>
      <c r="M30" s="424">
        <v>3078</v>
      </c>
    </row>
    <row r="31" spans="1:13" ht="11.1" customHeight="1" x14ac:dyDescent="0.2">
      <c r="A31" s="422" t="s">
        <v>387</v>
      </c>
      <c r="B31" s="115">
        <v>48501</v>
      </c>
      <c r="C31" s="114">
        <v>26886</v>
      </c>
      <c r="D31" s="114">
        <v>21615</v>
      </c>
      <c r="E31" s="114">
        <v>36798</v>
      </c>
      <c r="F31" s="114">
        <v>11696</v>
      </c>
      <c r="G31" s="114">
        <v>5662</v>
      </c>
      <c r="H31" s="114">
        <v>15721</v>
      </c>
      <c r="I31" s="115">
        <v>12546</v>
      </c>
      <c r="J31" s="114">
        <v>7553</v>
      </c>
      <c r="K31" s="114">
        <v>4993</v>
      </c>
      <c r="L31" s="423">
        <v>2402</v>
      </c>
      <c r="M31" s="424">
        <v>2270</v>
      </c>
    </row>
    <row r="32" spans="1:13" ht="11.1" customHeight="1" x14ac:dyDescent="0.2">
      <c r="A32" s="422" t="s">
        <v>388</v>
      </c>
      <c r="B32" s="115">
        <v>49343</v>
      </c>
      <c r="C32" s="114">
        <v>27393</v>
      </c>
      <c r="D32" s="114">
        <v>21950</v>
      </c>
      <c r="E32" s="114">
        <v>37422</v>
      </c>
      <c r="F32" s="114">
        <v>11917</v>
      </c>
      <c r="G32" s="114">
        <v>6097</v>
      </c>
      <c r="H32" s="114">
        <v>15926</v>
      </c>
      <c r="I32" s="115">
        <v>12608</v>
      </c>
      <c r="J32" s="114">
        <v>7520</v>
      </c>
      <c r="K32" s="114">
        <v>5088</v>
      </c>
      <c r="L32" s="423">
        <v>4804</v>
      </c>
      <c r="M32" s="424">
        <v>4093</v>
      </c>
    </row>
    <row r="33" spans="1:13" s="110" customFormat="1" ht="11.1" customHeight="1" x14ac:dyDescent="0.2">
      <c r="A33" s="422" t="s">
        <v>389</v>
      </c>
      <c r="B33" s="115">
        <v>49252</v>
      </c>
      <c r="C33" s="114">
        <v>27285</v>
      </c>
      <c r="D33" s="114">
        <v>21967</v>
      </c>
      <c r="E33" s="114">
        <v>37239</v>
      </c>
      <c r="F33" s="114">
        <v>12011</v>
      </c>
      <c r="G33" s="114">
        <v>5936</v>
      </c>
      <c r="H33" s="114">
        <v>16074</v>
      </c>
      <c r="I33" s="115">
        <v>12703</v>
      </c>
      <c r="J33" s="114">
        <v>7564</v>
      </c>
      <c r="K33" s="114">
        <v>5139</v>
      </c>
      <c r="L33" s="423">
        <v>2917</v>
      </c>
      <c r="M33" s="424">
        <v>3062</v>
      </c>
    </row>
    <row r="34" spans="1:13" ht="15" customHeight="1" x14ac:dyDescent="0.2">
      <c r="A34" s="422" t="s">
        <v>395</v>
      </c>
      <c r="B34" s="115">
        <v>49199</v>
      </c>
      <c r="C34" s="114">
        <v>27180</v>
      </c>
      <c r="D34" s="114">
        <v>22019</v>
      </c>
      <c r="E34" s="114">
        <v>37091</v>
      </c>
      <c r="F34" s="114">
        <v>12107</v>
      </c>
      <c r="G34" s="114">
        <v>5664</v>
      </c>
      <c r="H34" s="114">
        <v>16267</v>
      </c>
      <c r="I34" s="115">
        <v>12651</v>
      </c>
      <c r="J34" s="114">
        <v>7520</v>
      </c>
      <c r="K34" s="114">
        <v>5131</v>
      </c>
      <c r="L34" s="423">
        <v>3313</v>
      </c>
      <c r="M34" s="424">
        <v>3371</v>
      </c>
    </row>
    <row r="35" spans="1:13" ht="11.1" customHeight="1" x14ac:dyDescent="0.2">
      <c r="A35" s="422" t="s">
        <v>387</v>
      </c>
      <c r="B35" s="115">
        <v>49604</v>
      </c>
      <c r="C35" s="114">
        <v>27486</v>
      </c>
      <c r="D35" s="114">
        <v>22118</v>
      </c>
      <c r="E35" s="114">
        <v>37413</v>
      </c>
      <c r="F35" s="114">
        <v>12191</v>
      </c>
      <c r="G35" s="114">
        <v>5582</v>
      </c>
      <c r="H35" s="114">
        <v>16550</v>
      </c>
      <c r="I35" s="115">
        <v>12748</v>
      </c>
      <c r="J35" s="114">
        <v>7591</v>
      </c>
      <c r="K35" s="114">
        <v>5157</v>
      </c>
      <c r="L35" s="423">
        <v>2862</v>
      </c>
      <c r="M35" s="424">
        <v>2488</v>
      </c>
    </row>
    <row r="36" spans="1:13" ht="11.1" customHeight="1" x14ac:dyDescent="0.2">
      <c r="A36" s="422" t="s">
        <v>388</v>
      </c>
      <c r="B36" s="115">
        <v>50348</v>
      </c>
      <c r="C36" s="114">
        <v>27955</v>
      </c>
      <c r="D36" s="114">
        <v>22393</v>
      </c>
      <c r="E36" s="114">
        <v>37999</v>
      </c>
      <c r="F36" s="114">
        <v>12349</v>
      </c>
      <c r="G36" s="114">
        <v>6063</v>
      </c>
      <c r="H36" s="114">
        <v>16703</v>
      </c>
      <c r="I36" s="115">
        <v>12712</v>
      </c>
      <c r="J36" s="114">
        <v>7503</v>
      </c>
      <c r="K36" s="114">
        <v>5209</v>
      </c>
      <c r="L36" s="423">
        <v>5151</v>
      </c>
      <c r="M36" s="424">
        <v>4491</v>
      </c>
    </row>
    <row r="37" spans="1:13" s="110" customFormat="1" ht="11.1" customHeight="1" x14ac:dyDescent="0.2">
      <c r="A37" s="422" t="s">
        <v>389</v>
      </c>
      <c r="B37" s="115">
        <v>50233</v>
      </c>
      <c r="C37" s="114">
        <v>27819</v>
      </c>
      <c r="D37" s="114">
        <v>22414</v>
      </c>
      <c r="E37" s="114">
        <v>37778</v>
      </c>
      <c r="F37" s="114">
        <v>12455</v>
      </c>
      <c r="G37" s="114">
        <v>5941</v>
      </c>
      <c r="H37" s="114">
        <v>16766</v>
      </c>
      <c r="I37" s="115">
        <v>12755</v>
      </c>
      <c r="J37" s="114">
        <v>7557</v>
      </c>
      <c r="K37" s="114">
        <v>5198</v>
      </c>
      <c r="L37" s="423">
        <v>2782</v>
      </c>
      <c r="M37" s="424">
        <v>2902</v>
      </c>
    </row>
    <row r="38" spans="1:13" ht="15" customHeight="1" x14ac:dyDescent="0.2">
      <c r="A38" s="425" t="s">
        <v>396</v>
      </c>
      <c r="B38" s="115">
        <v>50316</v>
      </c>
      <c r="C38" s="114">
        <v>27891</v>
      </c>
      <c r="D38" s="114">
        <v>22425</v>
      </c>
      <c r="E38" s="114">
        <v>37779</v>
      </c>
      <c r="F38" s="114">
        <v>12537</v>
      </c>
      <c r="G38" s="114">
        <v>5791</v>
      </c>
      <c r="H38" s="114">
        <v>16930</v>
      </c>
      <c r="I38" s="115">
        <v>12621</v>
      </c>
      <c r="J38" s="114">
        <v>7439</v>
      </c>
      <c r="K38" s="114">
        <v>5182</v>
      </c>
      <c r="L38" s="423">
        <v>3749</v>
      </c>
      <c r="M38" s="424">
        <v>3708</v>
      </c>
    </row>
    <row r="39" spans="1:13" ht="11.1" customHeight="1" x14ac:dyDescent="0.2">
      <c r="A39" s="422" t="s">
        <v>387</v>
      </c>
      <c r="B39" s="115">
        <v>50580</v>
      </c>
      <c r="C39" s="114">
        <v>28031</v>
      </c>
      <c r="D39" s="114">
        <v>22549</v>
      </c>
      <c r="E39" s="114">
        <v>37901</v>
      </c>
      <c r="F39" s="114">
        <v>12679</v>
      </c>
      <c r="G39" s="114">
        <v>5618</v>
      </c>
      <c r="H39" s="114">
        <v>17171</v>
      </c>
      <c r="I39" s="115">
        <v>12807</v>
      </c>
      <c r="J39" s="114">
        <v>7485</v>
      </c>
      <c r="K39" s="114">
        <v>5322</v>
      </c>
      <c r="L39" s="423">
        <v>3050</v>
      </c>
      <c r="M39" s="424">
        <v>2783</v>
      </c>
    </row>
    <row r="40" spans="1:13" ht="11.1" customHeight="1" x14ac:dyDescent="0.2">
      <c r="A40" s="425" t="s">
        <v>388</v>
      </c>
      <c r="B40" s="115">
        <v>51308</v>
      </c>
      <c r="C40" s="114">
        <v>28392</v>
      </c>
      <c r="D40" s="114">
        <v>22916</v>
      </c>
      <c r="E40" s="114">
        <v>38532</v>
      </c>
      <c r="F40" s="114">
        <v>12776</v>
      </c>
      <c r="G40" s="114">
        <v>6066</v>
      </c>
      <c r="H40" s="114">
        <v>17333</v>
      </c>
      <c r="I40" s="115">
        <v>12815</v>
      </c>
      <c r="J40" s="114">
        <v>7350</v>
      </c>
      <c r="K40" s="114">
        <v>5465</v>
      </c>
      <c r="L40" s="423">
        <v>4703</v>
      </c>
      <c r="M40" s="424">
        <v>4095</v>
      </c>
    </row>
    <row r="41" spans="1:13" s="110" customFormat="1" ht="11.1" customHeight="1" x14ac:dyDescent="0.2">
      <c r="A41" s="422" t="s">
        <v>389</v>
      </c>
      <c r="B41" s="115">
        <v>51232</v>
      </c>
      <c r="C41" s="114">
        <v>28227</v>
      </c>
      <c r="D41" s="114">
        <v>23005</v>
      </c>
      <c r="E41" s="114">
        <v>38329</v>
      </c>
      <c r="F41" s="114">
        <v>12903</v>
      </c>
      <c r="G41" s="114">
        <v>5961</v>
      </c>
      <c r="H41" s="114">
        <v>17427</v>
      </c>
      <c r="I41" s="115">
        <v>12839</v>
      </c>
      <c r="J41" s="114">
        <v>7364</v>
      </c>
      <c r="K41" s="114">
        <v>5475</v>
      </c>
      <c r="L41" s="423">
        <v>3020</v>
      </c>
      <c r="M41" s="424">
        <v>3228</v>
      </c>
    </row>
    <row r="42" spans="1:13" ht="15" customHeight="1" x14ac:dyDescent="0.2">
      <c r="A42" s="422" t="s">
        <v>397</v>
      </c>
      <c r="B42" s="115">
        <v>51531</v>
      </c>
      <c r="C42" s="114">
        <v>28267</v>
      </c>
      <c r="D42" s="114">
        <v>23264</v>
      </c>
      <c r="E42" s="114">
        <v>38404</v>
      </c>
      <c r="F42" s="114">
        <v>13127</v>
      </c>
      <c r="G42" s="114">
        <v>5745</v>
      </c>
      <c r="H42" s="114">
        <v>17659</v>
      </c>
      <c r="I42" s="115">
        <v>12669</v>
      </c>
      <c r="J42" s="114">
        <v>7213</v>
      </c>
      <c r="K42" s="114">
        <v>5456</v>
      </c>
      <c r="L42" s="423">
        <v>3402</v>
      </c>
      <c r="M42" s="424">
        <v>3526</v>
      </c>
    </row>
    <row r="43" spans="1:13" ht="11.1" customHeight="1" x14ac:dyDescent="0.2">
      <c r="A43" s="422" t="s">
        <v>387</v>
      </c>
      <c r="B43" s="115">
        <v>51286</v>
      </c>
      <c r="C43" s="114">
        <v>28298</v>
      </c>
      <c r="D43" s="114">
        <v>22988</v>
      </c>
      <c r="E43" s="114">
        <v>38224</v>
      </c>
      <c r="F43" s="114">
        <v>13062</v>
      </c>
      <c r="G43" s="114">
        <v>5628</v>
      </c>
      <c r="H43" s="114">
        <v>17795</v>
      </c>
      <c r="I43" s="115">
        <v>12903</v>
      </c>
      <c r="J43" s="114">
        <v>7320</v>
      </c>
      <c r="K43" s="114">
        <v>5583</v>
      </c>
      <c r="L43" s="423">
        <v>3341</v>
      </c>
      <c r="M43" s="424">
        <v>3208</v>
      </c>
    </row>
    <row r="44" spans="1:13" ht="11.1" customHeight="1" x14ac:dyDescent="0.2">
      <c r="A44" s="422" t="s">
        <v>388</v>
      </c>
      <c r="B44" s="115">
        <v>51987</v>
      </c>
      <c r="C44" s="114">
        <v>28618</v>
      </c>
      <c r="D44" s="114">
        <v>23369</v>
      </c>
      <c r="E44" s="114">
        <v>38820</v>
      </c>
      <c r="F44" s="114">
        <v>13167</v>
      </c>
      <c r="G44" s="114">
        <v>6103</v>
      </c>
      <c r="H44" s="114">
        <v>17941</v>
      </c>
      <c r="I44" s="115">
        <v>12866</v>
      </c>
      <c r="J44" s="114">
        <v>7130</v>
      </c>
      <c r="K44" s="114">
        <v>5736</v>
      </c>
      <c r="L44" s="423">
        <v>4864</v>
      </c>
      <c r="M44" s="424">
        <v>4377</v>
      </c>
    </row>
    <row r="45" spans="1:13" s="110" customFormat="1" ht="11.1" customHeight="1" x14ac:dyDescent="0.2">
      <c r="A45" s="422" t="s">
        <v>389</v>
      </c>
      <c r="B45" s="115">
        <v>51987</v>
      </c>
      <c r="C45" s="114">
        <v>28503</v>
      </c>
      <c r="D45" s="114">
        <v>23484</v>
      </c>
      <c r="E45" s="114">
        <v>38667</v>
      </c>
      <c r="F45" s="114">
        <v>13320</v>
      </c>
      <c r="G45" s="114">
        <v>6001</v>
      </c>
      <c r="H45" s="114">
        <v>18046</v>
      </c>
      <c r="I45" s="115">
        <v>12885</v>
      </c>
      <c r="J45" s="114">
        <v>7110</v>
      </c>
      <c r="K45" s="114">
        <v>5775</v>
      </c>
      <c r="L45" s="423">
        <v>6011</v>
      </c>
      <c r="M45" s="424">
        <v>6100</v>
      </c>
    </row>
    <row r="46" spans="1:13" ht="15" customHeight="1" x14ac:dyDescent="0.2">
      <c r="A46" s="422" t="s">
        <v>398</v>
      </c>
      <c r="B46" s="115">
        <v>53425</v>
      </c>
      <c r="C46" s="114">
        <v>29390</v>
      </c>
      <c r="D46" s="114">
        <v>24035</v>
      </c>
      <c r="E46" s="114">
        <v>39931</v>
      </c>
      <c r="F46" s="114">
        <v>13494</v>
      </c>
      <c r="G46" s="114">
        <v>5809</v>
      </c>
      <c r="H46" s="114">
        <v>18701</v>
      </c>
      <c r="I46" s="115">
        <v>12801</v>
      </c>
      <c r="J46" s="114">
        <v>7042</v>
      </c>
      <c r="K46" s="114">
        <v>5759</v>
      </c>
      <c r="L46" s="423">
        <v>4911</v>
      </c>
      <c r="M46" s="424">
        <v>3586</v>
      </c>
    </row>
    <row r="47" spans="1:13" ht="11.1" customHeight="1" x14ac:dyDescent="0.2">
      <c r="A47" s="422" t="s">
        <v>387</v>
      </c>
      <c r="B47" s="115">
        <v>53330</v>
      </c>
      <c r="C47" s="114">
        <v>29334</v>
      </c>
      <c r="D47" s="114">
        <v>23996</v>
      </c>
      <c r="E47" s="114">
        <v>39729</v>
      </c>
      <c r="F47" s="114">
        <v>13601</v>
      </c>
      <c r="G47" s="114">
        <v>5579</v>
      </c>
      <c r="H47" s="114">
        <v>18825</v>
      </c>
      <c r="I47" s="115">
        <v>12951</v>
      </c>
      <c r="J47" s="114">
        <v>7115</v>
      </c>
      <c r="K47" s="114">
        <v>5836</v>
      </c>
      <c r="L47" s="423">
        <v>2963</v>
      </c>
      <c r="M47" s="424">
        <v>3113</v>
      </c>
    </row>
    <row r="48" spans="1:13" ht="11.1" customHeight="1" x14ac:dyDescent="0.2">
      <c r="A48" s="422" t="s">
        <v>388</v>
      </c>
      <c r="B48" s="115">
        <v>53847</v>
      </c>
      <c r="C48" s="114">
        <v>29630</v>
      </c>
      <c r="D48" s="114">
        <v>24217</v>
      </c>
      <c r="E48" s="114">
        <v>40125</v>
      </c>
      <c r="F48" s="114">
        <v>13722</v>
      </c>
      <c r="G48" s="114">
        <v>5938</v>
      </c>
      <c r="H48" s="114">
        <v>18937</v>
      </c>
      <c r="I48" s="115">
        <v>12960</v>
      </c>
      <c r="J48" s="114">
        <v>6966</v>
      </c>
      <c r="K48" s="114">
        <v>5994</v>
      </c>
      <c r="L48" s="423">
        <v>4558</v>
      </c>
      <c r="M48" s="424">
        <v>4235</v>
      </c>
    </row>
    <row r="49" spans="1:17" s="110" customFormat="1" ht="11.1" customHeight="1" x14ac:dyDescent="0.2">
      <c r="A49" s="422" t="s">
        <v>389</v>
      </c>
      <c r="B49" s="115">
        <v>53664</v>
      </c>
      <c r="C49" s="114">
        <v>29426</v>
      </c>
      <c r="D49" s="114">
        <v>24238</v>
      </c>
      <c r="E49" s="114">
        <v>39835</v>
      </c>
      <c r="F49" s="114">
        <v>13829</v>
      </c>
      <c r="G49" s="114">
        <v>5885</v>
      </c>
      <c r="H49" s="114">
        <v>19049</v>
      </c>
      <c r="I49" s="115">
        <v>13181</v>
      </c>
      <c r="J49" s="114">
        <v>7137</v>
      </c>
      <c r="K49" s="114">
        <v>6044</v>
      </c>
      <c r="L49" s="423">
        <v>3219</v>
      </c>
      <c r="M49" s="424">
        <v>3436</v>
      </c>
    </row>
    <row r="50" spans="1:17" ht="15" customHeight="1" x14ac:dyDescent="0.2">
      <c r="A50" s="422" t="s">
        <v>399</v>
      </c>
      <c r="B50" s="143">
        <v>53249</v>
      </c>
      <c r="C50" s="144">
        <v>29148</v>
      </c>
      <c r="D50" s="144">
        <v>24101</v>
      </c>
      <c r="E50" s="144">
        <v>39425</v>
      </c>
      <c r="F50" s="144">
        <v>13824</v>
      </c>
      <c r="G50" s="144">
        <v>5653</v>
      </c>
      <c r="H50" s="144">
        <v>19055</v>
      </c>
      <c r="I50" s="143">
        <v>12754</v>
      </c>
      <c r="J50" s="144">
        <v>6910</v>
      </c>
      <c r="K50" s="144">
        <v>5844</v>
      </c>
      <c r="L50" s="426">
        <v>3220</v>
      </c>
      <c r="M50" s="427">
        <v>3672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-0.32943378568086101</v>
      </c>
      <c r="C6" s="480">
        <f>'Tabelle 3.3'!J11</f>
        <v>-0.36715881571752207</v>
      </c>
      <c r="D6" s="481">
        <f t="shared" ref="D6:E9" si="0">IF(OR(AND(B6&gt;=-50,B6&lt;=50),ISNUMBER(B6)=FALSE),B6,"")</f>
        <v>-0.32943378568086101</v>
      </c>
      <c r="E6" s="481">
        <f t="shared" si="0"/>
        <v>-0.36715881571752207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-0.32943378568086101</v>
      </c>
      <c r="C14" s="480">
        <f>'Tabelle 3.3'!J11</f>
        <v>-0.36715881571752207</v>
      </c>
      <c r="D14" s="481">
        <f>IF(OR(AND(B14&gt;=-50,B14&lt;=50),ISNUMBER(B14)=FALSE),B14,"")</f>
        <v>-0.32943378568086101</v>
      </c>
      <c r="E14" s="481">
        <f>IF(OR(AND(C14&gt;=-50,C14&lt;=50),ISNUMBER(C14)=FALSE),C14,"")</f>
        <v>-0.36715881571752207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4.5454545454545459</v>
      </c>
      <c r="C15" s="480">
        <f>'Tabelle 3.3'!J12</f>
        <v>8.1871345029239766</v>
      </c>
      <c r="D15" s="481">
        <f t="shared" ref="D15:E45" si="3">IF(OR(AND(B15&gt;=-50,B15&lt;=50),ISNUMBER(B15)=FALSE),B15,"")</f>
        <v>4.5454545454545459</v>
      </c>
      <c r="E15" s="481">
        <f t="shared" si="3"/>
        <v>8.1871345029239766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1.8701870187018701</v>
      </c>
      <c r="C16" s="480">
        <f>'Tabelle 3.3'!J13</f>
        <v>-12.612612612612613</v>
      </c>
      <c r="D16" s="481">
        <f t="shared" si="3"/>
        <v>1.8701870187018701</v>
      </c>
      <c r="E16" s="481">
        <f t="shared" si="3"/>
        <v>-12.612612612612613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-1.9748900293255132</v>
      </c>
      <c r="C17" s="480">
        <f>'Tabelle 3.3'!J14</f>
        <v>-7.3255010366275055</v>
      </c>
      <c r="D17" s="481">
        <f t="shared" si="3"/>
        <v>-1.9748900293255132</v>
      </c>
      <c r="E17" s="481">
        <f t="shared" si="3"/>
        <v>-7.3255010366275055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1.5265436318067898</v>
      </c>
      <c r="C18" s="480">
        <f>'Tabelle 3.3'!J15</f>
        <v>-9.7178683385579934</v>
      </c>
      <c r="D18" s="481">
        <f t="shared" si="3"/>
        <v>1.5265436318067898</v>
      </c>
      <c r="E18" s="481">
        <f t="shared" si="3"/>
        <v>-9.7178683385579934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-3.6020018438035031</v>
      </c>
      <c r="C19" s="480">
        <f>'Tabelle 3.3'!J16</f>
        <v>-6.1102831594634877</v>
      </c>
      <c r="D19" s="481">
        <f t="shared" si="3"/>
        <v>-3.6020018438035031</v>
      </c>
      <c r="E19" s="481">
        <f t="shared" si="3"/>
        <v>-6.1102831594634877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2.1787461093819473</v>
      </c>
      <c r="C20" s="480">
        <f>'Tabelle 3.3'!J17</f>
        <v>-2.1739130434782608</v>
      </c>
      <c r="D20" s="481">
        <f t="shared" si="3"/>
        <v>2.1787461093819473</v>
      </c>
      <c r="E20" s="481">
        <f t="shared" si="3"/>
        <v>-2.1739130434782608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4.7482014388489207</v>
      </c>
      <c r="C21" s="480">
        <f>'Tabelle 3.3'!J18</f>
        <v>6.2231759656652361</v>
      </c>
      <c r="D21" s="481">
        <f t="shared" si="3"/>
        <v>4.7482014388489207</v>
      </c>
      <c r="E21" s="481">
        <f t="shared" si="3"/>
        <v>6.2231759656652361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3.4170854271356785</v>
      </c>
      <c r="C22" s="480">
        <f>'Tabelle 3.3'!J19</f>
        <v>4.5404814004376366</v>
      </c>
      <c r="D22" s="481">
        <f t="shared" si="3"/>
        <v>3.4170854271356785</v>
      </c>
      <c r="E22" s="481">
        <f t="shared" si="3"/>
        <v>4.5404814004376366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0.80440304826418285</v>
      </c>
      <c r="C23" s="480">
        <f>'Tabelle 3.3'!J20</f>
        <v>17.245817245817246</v>
      </c>
      <c r="D23" s="481">
        <f t="shared" si="3"/>
        <v>0.80440304826418285</v>
      </c>
      <c r="E23" s="481">
        <f t="shared" si="3"/>
        <v>17.245817245817246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-26.543566070398153</v>
      </c>
      <c r="D24" s="481">
        <f t="shared" si="3"/>
        <v>0</v>
      </c>
      <c r="E24" s="481">
        <f t="shared" si="3"/>
        <v>-26.543566070398153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1.0550996483001172</v>
      </c>
      <c r="C25" s="480">
        <f>'Tabelle 3.3'!J22</f>
        <v>-5.3691275167785237</v>
      </c>
      <c r="D25" s="481">
        <f t="shared" si="3"/>
        <v>1.0550996483001172</v>
      </c>
      <c r="E25" s="481">
        <f t="shared" si="3"/>
        <v>-5.3691275167785237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-1.7408123791102514</v>
      </c>
      <c r="C26" s="480">
        <f>'Tabelle 3.3'!J23</f>
        <v>13.66120218579235</v>
      </c>
      <c r="D26" s="481">
        <f t="shared" si="3"/>
        <v>-1.7408123791102514</v>
      </c>
      <c r="E26" s="481">
        <f t="shared" si="3"/>
        <v>13.66120218579235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-5.1731509191962379</v>
      </c>
      <c r="C27" s="480">
        <f>'Tabelle 3.3'!J24</f>
        <v>0.91743119266055051</v>
      </c>
      <c r="D27" s="481">
        <f t="shared" si="3"/>
        <v>-5.1731509191962379</v>
      </c>
      <c r="E27" s="481">
        <f t="shared" si="3"/>
        <v>0.91743119266055051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3.0988686669945893</v>
      </c>
      <c r="C28" s="480">
        <f>'Tabelle 3.3'!J25</f>
        <v>0.42036431574030825</v>
      </c>
      <c r="D28" s="481">
        <f t="shared" si="3"/>
        <v>3.0988686669945893</v>
      </c>
      <c r="E28" s="481">
        <f t="shared" si="3"/>
        <v>0.42036431574030825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-15.03448275862069</v>
      </c>
      <c r="C29" s="480">
        <f>'Tabelle 3.3'!J26</f>
        <v>-5.5555555555555554</v>
      </c>
      <c r="D29" s="481">
        <f t="shared" si="3"/>
        <v>-15.03448275862069</v>
      </c>
      <c r="E29" s="481">
        <f t="shared" si="3"/>
        <v>-5.5555555555555554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-0.64486411791801013</v>
      </c>
      <c r="C30" s="480">
        <f>'Tabelle 3.3'!J27</f>
        <v>0.35335689045936397</v>
      </c>
      <c r="D30" s="481">
        <f t="shared" si="3"/>
        <v>-0.64486411791801013</v>
      </c>
      <c r="E30" s="481">
        <f t="shared" si="3"/>
        <v>0.35335689045936397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2.4683544303797467</v>
      </c>
      <c r="C31" s="480">
        <f>'Tabelle 3.3'!J28</f>
        <v>0.64516129032258063</v>
      </c>
      <c r="D31" s="481">
        <f t="shared" si="3"/>
        <v>2.4683544303797467</v>
      </c>
      <c r="E31" s="481">
        <f t="shared" si="3"/>
        <v>0.64516129032258063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1.9944979367262723</v>
      </c>
      <c r="C32" s="480">
        <f>'Tabelle 3.3'!J29</f>
        <v>3.0303030303030303</v>
      </c>
      <c r="D32" s="481">
        <f t="shared" si="3"/>
        <v>1.9944979367262723</v>
      </c>
      <c r="E32" s="481">
        <f t="shared" si="3"/>
        <v>3.0303030303030303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2.8662420382165603</v>
      </c>
      <c r="C33" s="480">
        <f>'Tabelle 3.3'!J30</f>
        <v>-6.9948186528497409</v>
      </c>
      <c r="D33" s="481">
        <f t="shared" si="3"/>
        <v>2.8662420382165603</v>
      </c>
      <c r="E33" s="481">
        <f t="shared" si="3"/>
        <v>-6.9948186528497409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1.6488046166529267</v>
      </c>
      <c r="C34" s="480">
        <f>'Tabelle 3.3'!J31</f>
        <v>19.741837509491269</v>
      </c>
      <c r="D34" s="481">
        <f t="shared" si="3"/>
        <v>1.6488046166529267</v>
      </c>
      <c r="E34" s="481">
        <f t="shared" si="3"/>
        <v>19.741837509491269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4.5454545454545459</v>
      </c>
      <c r="C37" s="480">
        <f>'Tabelle 3.3'!J34</f>
        <v>8.1871345029239766</v>
      </c>
      <c r="D37" s="481">
        <f t="shared" si="3"/>
        <v>4.5454545454545459</v>
      </c>
      <c r="E37" s="481">
        <f t="shared" si="3"/>
        <v>8.1871345029239766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-1.2692400676928035</v>
      </c>
      <c r="C38" s="480">
        <f>'Tabelle 3.3'!J35</f>
        <v>-4.918032786885246</v>
      </c>
      <c r="D38" s="481">
        <f t="shared" si="3"/>
        <v>-1.2692400676928035</v>
      </c>
      <c r="E38" s="481">
        <f t="shared" si="3"/>
        <v>-4.918032786885246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0.46076465829552249</v>
      </c>
      <c r="C39" s="480">
        <f>'Tabelle 3.3'!J36</f>
        <v>0.41924726060028583</v>
      </c>
      <c r="D39" s="481">
        <f t="shared" si="3"/>
        <v>0.46076465829552249</v>
      </c>
      <c r="E39" s="481">
        <f t="shared" si="3"/>
        <v>0.41924726060028583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0.46076465829552249</v>
      </c>
      <c r="C45" s="480">
        <f>'Tabelle 3.3'!J36</f>
        <v>0.41924726060028583</v>
      </c>
      <c r="D45" s="481">
        <f t="shared" si="3"/>
        <v>0.46076465829552249</v>
      </c>
      <c r="E45" s="481">
        <f t="shared" si="3"/>
        <v>0.41924726060028583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47809</v>
      </c>
      <c r="C51" s="487">
        <v>7721</v>
      </c>
      <c r="D51" s="487">
        <v>4797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47999</v>
      </c>
      <c r="C52" s="487">
        <v>7817</v>
      </c>
      <c r="D52" s="487">
        <v>4858</v>
      </c>
      <c r="E52" s="488">
        <f t="shared" ref="E52:G70" si="11">IF($A$51=37802,IF(COUNTBLANK(B$51:B$70)&gt;0,#N/A,B52/B$51*100),IF(COUNTBLANK(B$51:B$75)&gt;0,#N/A,B52/B$51*100))</f>
        <v>100.397414712711</v>
      </c>
      <c r="F52" s="488">
        <f t="shared" si="11"/>
        <v>101.24336225877477</v>
      </c>
      <c r="G52" s="488">
        <f t="shared" si="11"/>
        <v>101.27162810089638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48595</v>
      </c>
      <c r="C53" s="487">
        <v>7764</v>
      </c>
      <c r="D53" s="487">
        <v>5048</v>
      </c>
      <c r="E53" s="488">
        <f t="shared" si="11"/>
        <v>101.64404191679391</v>
      </c>
      <c r="F53" s="488">
        <f t="shared" si="11"/>
        <v>100.55692267840952</v>
      </c>
      <c r="G53" s="488">
        <f t="shared" si="11"/>
        <v>105.23243693975401</v>
      </c>
      <c r="H53" s="489">
        <f>IF(ISERROR(L53)=TRUE,IF(MONTH(A53)=MONTH(MAX(A$51:A$75)),A53,""),"")</f>
        <v>41883</v>
      </c>
      <c r="I53" s="488">
        <f t="shared" si="12"/>
        <v>101.64404191679391</v>
      </c>
      <c r="J53" s="488">
        <f t="shared" si="10"/>
        <v>100.55692267840952</v>
      </c>
      <c r="K53" s="488">
        <f t="shared" si="10"/>
        <v>105.23243693975401</v>
      </c>
      <c r="L53" s="488" t="e">
        <f t="shared" si="13"/>
        <v>#N/A</v>
      </c>
    </row>
    <row r="54" spans="1:14" ht="15" customHeight="1" x14ac:dyDescent="0.2">
      <c r="A54" s="490" t="s">
        <v>462</v>
      </c>
      <c r="B54" s="487">
        <v>48251</v>
      </c>
      <c r="C54" s="487">
        <v>7881</v>
      </c>
      <c r="D54" s="487">
        <v>5012</v>
      </c>
      <c r="E54" s="488">
        <f t="shared" si="11"/>
        <v>100.92451212114875</v>
      </c>
      <c r="F54" s="488">
        <f t="shared" si="11"/>
        <v>102.07227043129127</v>
      </c>
      <c r="G54" s="488">
        <f t="shared" si="11"/>
        <v>104.48196789660204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48395</v>
      </c>
      <c r="C55" s="487">
        <v>7650</v>
      </c>
      <c r="D55" s="487">
        <v>4902</v>
      </c>
      <c r="E55" s="488">
        <f t="shared" si="11"/>
        <v>101.22571064025603</v>
      </c>
      <c r="F55" s="488">
        <f t="shared" si="11"/>
        <v>99.080429996114489</v>
      </c>
      <c r="G55" s="488">
        <f t="shared" si="11"/>
        <v>102.18886804252658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48501</v>
      </c>
      <c r="C56" s="487">
        <v>7553</v>
      </c>
      <c r="D56" s="487">
        <v>4993</v>
      </c>
      <c r="E56" s="488">
        <f t="shared" si="11"/>
        <v>101.4474262168211</v>
      </c>
      <c r="F56" s="488">
        <f t="shared" si="11"/>
        <v>97.824116047144145</v>
      </c>
      <c r="G56" s="488">
        <f t="shared" si="11"/>
        <v>104.08588701271628</v>
      </c>
      <c r="H56" s="489" t="str">
        <f t="shared" si="14"/>
        <v/>
      </c>
      <c r="I56" s="488" t="str">
        <f t="shared" si="12"/>
        <v/>
      </c>
      <c r="J56" s="488" t="str">
        <f t="shared" si="10"/>
        <v/>
      </c>
      <c r="K56" s="488" t="str">
        <f t="shared" si="10"/>
        <v/>
      </c>
      <c r="L56" s="488" t="e">
        <f t="shared" si="13"/>
        <v>#N/A</v>
      </c>
    </row>
    <row r="57" spans="1:14" ht="15" customHeight="1" x14ac:dyDescent="0.2">
      <c r="A57" s="490">
        <v>42248</v>
      </c>
      <c r="B57" s="487">
        <v>49343</v>
      </c>
      <c r="C57" s="487">
        <v>7520</v>
      </c>
      <c r="D57" s="487">
        <v>5088</v>
      </c>
      <c r="E57" s="488">
        <f t="shared" si="11"/>
        <v>103.20860089104562</v>
      </c>
      <c r="F57" s="488">
        <f t="shared" si="11"/>
        <v>97.39671027069032</v>
      </c>
      <c r="G57" s="488">
        <f t="shared" si="11"/>
        <v>106.06629143214509</v>
      </c>
      <c r="H57" s="489">
        <f t="shared" si="14"/>
        <v>42248</v>
      </c>
      <c r="I57" s="488">
        <f t="shared" si="12"/>
        <v>103.20860089104562</v>
      </c>
      <c r="J57" s="488">
        <f t="shared" si="10"/>
        <v>97.39671027069032</v>
      </c>
      <c r="K57" s="488">
        <f t="shared" si="10"/>
        <v>106.06629143214509</v>
      </c>
      <c r="L57" s="488" t="e">
        <f t="shared" si="13"/>
        <v>#N/A</v>
      </c>
    </row>
    <row r="58" spans="1:14" ht="15" customHeight="1" x14ac:dyDescent="0.2">
      <c r="A58" s="490" t="s">
        <v>465</v>
      </c>
      <c r="B58" s="487">
        <v>49252</v>
      </c>
      <c r="C58" s="487">
        <v>7564</v>
      </c>
      <c r="D58" s="487">
        <v>5139</v>
      </c>
      <c r="E58" s="488">
        <f t="shared" si="11"/>
        <v>103.01826016022089</v>
      </c>
      <c r="F58" s="488">
        <f t="shared" si="11"/>
        <v>97.966584639295434</v>
      </c>
      <c r="G58" s="488">
        <f t="shared" si="11"/>
        <v>107.12945590994372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49199</v>
      </c>
      <c r="C59" s="487">
        <v>7520</v>
      </c>
      <c r="D59" s="487">
        <v>5131</v>
      </c>
      <c r="E59" s="488">
        <f t="shared" si="11"/>
        <v>102.90740237193833</v>
      </c>
      <c r="F59" s="488">
        <f t="shared" si="11"/>
        <v>97.39671027069032</v>
      </c>
      <c r="G59" s="488">
        <f t="shared" si="11"/>
        <v>106.96268501146551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49604</v>
      </c>
      <c r="C60" s="487">
        <v>7591</v>
      </c>
      <c r="D60" s="487">
        <v>5157</v>
      </c>
      <c r="E60" s="488">
        <f t="shared" si="11"/>
        <v>103.75452320692757</v>
      </c>
      <c r="F60" s="488">
        <f t="shared" si="11"/>
        <v>98.316280274575831</v>
      </c>
      <c r="G60" s="488">
        <f t="shared" si="11"/>
        <v>107.50469043151969</v>
      </c>
      <c r="H60" s="489" t="str">
        <f t="shared" si="14"/>
        <v/>
      </c>
      <c r="I60" s="488" t="str">
        <f t="shared" si="12"/>
        <v/>
      </c>
      <c r="J60" s="488" t="str">
        <f t="shared" si="10"/>
        <v/>
      </c>
      <c r="K60" s="488" t="str">
        <f t="shared" si="10"/>
        <v/>
      </c>
      <c r="L60" s="488" t="e">
        <f t="shared" si="13"/>
        <v>#N/A</v>
      </c>
    </row>
    <row r="61" spans="1:14" ht="15" customHeight="1" x14ac:dyDescent="0.2">
      <c r="A61" s="490">
        <v>42614</v>
      </c>
      <c r="B61" s="487">
        <v>50348</v>
      </c>
      <c r="C61" s="487">
        <v>7503</v>
      </c>
      <c r="D61" s="487">
        <v>5209</v>
      </c>
      <c r="E61" s="488">
        <f t="shared" si="11"/>
        <v>105.31071555564853</v>
      </c>
      <c r="F61" s="488">
        <f t="shared" si="11"/>
        <v>97.176531537365634</v>
      </c>
      <c r="G61" s="488">
        <f t="shared" si="11"/>
        <v>108.5887012716281</v>
      </c>
      <c r="H61" s="489">
        <f t="shared" si="14"/>
        <v>42614</v>
      </c>
      <c r="I61" s="488">
        <f t="shared" si="12"/>
        <v>105.31071555564853</v>
      </c>
      <c r="J61" s="488">
        <f t="shared" si="10"/>
        <v>97.176531537365634</v>
      </c>
      <c r="K61" s="488">
        <f t="shared" si="10"/>
        <v>108.5887012716281</v>
      </c>
      <c r="L61" s="488" t="e">
        <f t="shared" si="13"/>
        <v>#N/A</v>
      </c>
    </row>
    <row r="62" spans="1:14" ht="15" customHeight="1" x14ac:dyDescent="0.2">
      <c r="A62" s="490" t="s">
        <v>468</v>
      </c>
      <c r="B62" s="487">
        <v>50233</v>
      </c>
      <c r="C62" s="487">
        <v>7557</v>
      </c>
      <c r="D62" s="487">
        <v>5198</v>
      </c>
      <c r="E62" s="488">
        <f t="shared" si="11"/>
        <v>105.07017507163923</v>
      </c>
      <c r="F62" s="488">
        <f t="shared" si="11"/>
        <v>97.875922807926429</v>
      </c>
      <c r="G62" s="488">
        <f t="shared" si="11"/>
        <v>108.35939128622056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50316</v>
      </c>
      <c r="C63" s="487">
        <v>7439</v>
      </c>
      <c r="D63" s="487">
        <v>5182</v>
      </c>
      <c r="E63" s="488">
        <f t="shared" si="11"/>
        <v>105.24378255140246</v>
      </c>
      <c r="F63" s="488">
        <f t="shared" si="11"/>
        <v>96.347623364849113</v>
      </c>
      <c r="G63" s="488">
        <f t="shared" si="11"/>
        <v>108.02584948926412</v>
      </c>
      <c r="H63" s="489" t="str">
        <f t="shared" si="14"/>
        <v/>
      </c>
      <c r="I63" s="488" t="str">
        <f t="shared" si="12"/>
        <v/>
      </c>
      <c r="J63" s="488" t="str">
        <f t="shared" si="10"/>
        <v/>
      </c>
      <c r="K63" s="488" t="str">
        <f t="shared" si="10"/>
        <v/>
      </c>
      <c r="L63" s="488" t="e">
        <f t="shared" si="13"/>
        <v>#N/A</v>
      </c>
    </row>
    <row r="64" spans="1:14" ht="15" customHeight="1" x14ac:dyDescent="0.2">
      <c r="A64" s="490" t="s">
        <v>470</v>
      </c>
      <c r="B64" s="487">
        <v>50580</v>
      </c>
      <c r="C64" s="487">
        <v>7485</v>
      </c>
      <c r="D64" s="487">
        <v>5322</v>
      </c>
      <c r="E64" s="488">
        <f t="shared" si="11"/>
        <v>105.79597983643248</v>
      </c>
      <c r="F64" s="488">
        <f t="shared" si="11"/>
        <v>96.943401113845368</v>
      </c>
      <c r="G64" s="488">
        <f t="shared" si="11"/>
        <v>110.94434021263288</v>
      </c>
      <c r="H64" s="489" t="str">
        <f t="shared" si="14"/>
        <v/>
      </c>
      <c r="I64" s="488" t="str">
        <f t="shared" si="12"/>
        <v/>
      </c>
      <c r="J64" s="488" t="str">
        <f t="shared" si="10"/>
        <v/>
      </c>
      <c r="K64" s="488" t="str">
        <f t="shared" si="10"/>
        <v/>
      </c>
      <c r="L64" s="488" t="e">
        <f t="shared" si="13"/>
        <v>#N/A</v>
      </c>
    </row>
    <row r="65" spans="1:12" ht="15" customHeight="1" x14ac:dyDescent="0.2">
      <c r="A65" s="490">
        <v>42979</v>
      </c>
      <c r="B65" s="487">
        <v>51308</v>
      </c>
      <c r="C65" s="487">
        <v>7350</v>
      </c>
      <c r="D65" s="487">
        <v>5465</v>
      </c>
      <c r="E65" s="488">
        <f t="shared" si="11"/>
        <v>107.31870568303039</v>
      </c>
      <c r="F65" s="488">
        <f t="shared" si="11"/>
        <v>95.194922937443337</v>
      </c>
      <c r="G65" s="488">
        <f t="shared" si="11"/>
        <v>113.92537002293099</v>
      </c>
      <c r="H65" s="489">
        <f t="shared" si="14"/>
        <v>42979</v>
      </c>
      <c r="I65" s="488">
        <f t="shared" si="12"/>
        <v>107.31870568303039</v>
      </c>
      <c r="J65" s="488">
        <f t="shared" si="10"/>
        <v>95.194922937443337</v>
      </c>
      <c r="K65" s="488">
        <f t="shared" si="10"/>
        <v>113.92537002293099</v>
      </c>
      <c r="L65" s="488" t="e">
        <f t="shared" si="13"/>
        <v>#N/A</v>
      </c>
    </row>
    <row r="66" spans="1:12" ht="15" customHeight="1" x14ac:dyDescent="0.2">
      <c r="A66" s="490" t="s">
        <v>471</v>
      </c>
      <c r="B66" s="487">
        <v>51232</v>
      </c>
      <c r="C66" s="487">
        <v>7364</v>
      </c>
      <c r="D66" s="487">
        <v>5475</v>
      </c>
      <c r="E66" s="488">
        <f t="shared" si="11"/>
        <v>107.159739797946</v>
      </c>
      <c r="F66" s="488">
        <f t="shared" si="11"/>
        <v>95.376246600181318</v>
      </c>
      <c r="G66" s="488">
        <f t="shared" si="11"/>
        <v>114.13383364602876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51531</v>
      </c>
      <c r="C67" s="487">
        <v>7213</v>
      </c>
      <c r="D67" s="487">
        <v>5456</v>
      </c>
      <c r="E67" s="488">
        <f t="shared" si="11"/>
        <v>107.78514505637014</v>
      </c>
      <c r="F67" s="488">
        <f t="shared" si="11"/>
        <v>93.420541380650178</v>
      </c>
      <c r="G67" s="488">
        <f t="shared" si="11"/>
        <v>113.737752762143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51286</v>
      </c>
      <c r="C68" s="487">
        <v>7320</v>
      </c>
      <c r="D68" s="487">
        <v>5583</v>
      </c>
      <c r="E68" s="488">
        <f t="shared" si="11"/>
        <v>107.27268924261122</v>
      </c>
      <c r="F68" s="488">
        <f t="shared" si="11"/>
        <v>94.806372231576219</v>
      </c>
      <c r="G68" s="488">
        <f t="shared" si="11"/>
        <v>116.38524077548469</v>
      </c>
      <c r="H68" s="489" t="str">
        <f t="shared" si="14"/>
        <v/>
      </c>
      <c r="I68" s="488" t="str">
        <f t="shared" si="12"/>
        <v/>
      </c>
      <c r="J68" s="488" t="str">
        <f t="shared" si="12"/>
        <v/>
      </c>
      <c r="K68" s="488" t="str">
        <f t="shared" si="12"/>
        <v/>
      </c>
      <c r="L68" s="488" t="e">
        <f t="shared" si="13"/>
        <v>#N/A</v>
      </c>
    </row>
    <row r="69" spans="1:12" ht="15" customHeight="1" x14ac:dyDescent="0.2">
      <c r="A69" s="490">
        <v>43344</v>
      </c>
      <c r="B69" s="487">
        <v>51987</v>
      </c>
      <c r="C69" s="487">
        <v>7130</v>
      </c>
      <c r="D69" s="487">
        <v>5736</v>
      </c>
      <c r="E69" s="488">
        <f t="shared" si="11"/>
        <v>108.73894036687652</v>
      </c>
      <c r="F69" s="488">
        <f t="shared" si="11"/>
        <v>92.345551094417829</v>
      </c>
      <c r="G69" s="488">
        <f t="shared" si="11"/>
        <v>119.57473420888054</v>
      </c>
      <c r="H69" s="489">
        <f t="shared" si="14"/>
        <v>43344</v>
      </c>
      <c r="I69" s="488">
        <f t="shared" si="12"/>
        <v>108.73894036687652</v>
      </c>
      <c r="J69" s="488">
        <f t="shared" si="12"/>
        <v>92.345551094417829</v>
      </c>
      <c r="K69" s="488">
        <f t="shared" si="12"/>
        <v>119.57473420888054</v>
      </c>
      <c r="L69" s="488" t="e">
        <f t="shared" si="13"/>
        <v>#N/A</v>
      </c>
    </row>
    <row r="70" spans="1:12" ht="15" customHeight="1" x14ac:dyDescent="0.2">
      <c r="A70" s="490" t="s">
        <v>474</v>
      </c>
      <c r="B70" s="487">
        <v>51987</v>
      </c>
      <c r="C70" s="487">
        <v>7110</v>
      </c>
      <c r="D70" s="487">
        <v>5775</v>
      </c>
      <c r="E70" s="488">
        <f t="shared" si="11"/>
        <v>108.73894036687652</v>
      </c>
      <c r="F70" s="488">
        <f t="shared" si="11"/>
        <v>92.086517290506407</v>
      </c>
      <c r="G70" s="488">
        <f t="shared" si="11"/>
        <v>120.38774233896186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53425</v>
      </c>
      <c r="C71" s="487">
        <v>7042</v>
      </c>
      <c r="D71" s="487">
        <v>5759</v>
      </c>
      <c r="E71" s="491">
        <f t="shared" ref="E71:G75" si="15">IF($A$51=37802,IF(COUNTBLANK(B$51:B$70)&gt;0,#N/A,IF(ISBLANK(B71)=FALSE,B71/B$51*100,#N/A)),IF(COUNTBLANK(B$51:B$75)&gt;0,#N/A,B71/B$51*100))</f>
        <v>111.74674224518397</v>
      </c>
      <c r="F71" s="491">
        <f t="shared" si="15"/>
        <v>91.205802357207617</v>
      </c>
      <c r="G71" s="491">
        <f t="shared" si="15"/>
        <v>120.05420054200542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53330</v>
      </c>
      <c r="C72" s="487">
        <v>7115</v>
      </c>
      <c r="D72" s="487">
        <v>5836</v>
      </c>
      <c r="E72" s="491">
        <f t="shared" si="15"/>
        <v>111.54803488882847</v>
      </c>
      <c r="F72" s="491">
        <f t="shared" si="15"/>
        <v>92.151275741484255</v>
      </c>
      <c r="G72" s="491">
        <f t="shared" si="15"/>
        <v>121.65937043985824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53847</v>
      </c>
      <c r="C73" s="487">
        <v>6966</v>
      </c>
      <c r="D73" s="487">
        <v>5994</v>
      </c>
      <c r="E73" s="491">
        <f t="shared" si="15"/>
        <v>112.62942123867892</v>
      </c>
      <c r="F73" s="491">
        <f t="shared" si="15"/>
        <v>90.221473902344258</v>
      </c>
      <c r="G73" s="491">
        <f t="shared" si="15"/>
        <v>124.95309568480299</v>
      </c>
      <c r="H73" s="492">
        <f>IF(A$51=37802,IF(ISERROR(L73)=TRUE,IF(ISBLANK(A73)=FALSE,IF(MONTH(A73)=MONTH(MAX(A$51:A$75)),A73,""),""),""),IF(ISERROR(L73)=TRUE,IF(MONTH(A73)=MONTH(MAX(A$51:A$75)),A73,""),""))</f>
        <v>43709</v>
      </c>
      <c r="I73" s="488">
        <f t="shared" si="12"/>
        <v>112.62942123867892</v>
      </c>
      <c r="J73" s="488">
        <f t="shared" si="12"/>
        <v>90.221473902344258</v>
      </c>
      <c r="K73" s="488">
        <f t="shared" si="12"/>
        <v>124.95309568480299</v>
      </c>
      <c r="L73" s="488" t="e">
        <f t="shared" si="13"/>
        <v>#N/A</v>
      </c>
    </row>
    <row r="74" spans="1:12" ht="15" customHeight="1" x14ac:dyDescent="0.2">
      <c r="A74" s="490" t="s">
        <v>477</v>
      </c>
      <c r="B74" s="487">
        <v>53664</v>
      </c>
      <c r="C74" s="487">
        <v>7137</v>
      </c>
      <c r="D74" s="487">
        <v>6044</v>
      </c>
      <c r="E74" s="491">
        <f t="shared" si="15"/>
        <v>112.24664812064673</v>
      </c>
      <c r="F74" s="491">
        <f t="shared" si="15"/>
        <v>92.436212925786819</v>
      </c>
      <c r="G74" s="491">
        <f t="shared" si="15"/>
        <v>125.99541380029184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53249</v>
      </c>
      <c r="C75" s="493">
        <v>6910</v>
      </c>
      <c r="D75" s="493">
        <v>5844</v>
      </c>
      <c r="E75" s="491">
        <f t="shared" si="15"/>
        <v>111.37861072183061</v>
      </c>
      <c r="F75" s="491">
        <f t="shared" si="15"/>
        <v>89.496179251392306</v>
      </c>
      <c r="G75" s="491">
        <f t="shared" si="15"/>
        <v>121.82614133833647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112.62942123867892</v>
      </c>
      <c r="J77" s="488">
        <f>IF(J75&lt;&gt;"",J75,IF(J74&lt;&gt;"",J74,IF(J73&lt;&gt;"",J73,IF(J72&lt;&gt;"",J72,IF(J71&lt;&gt;"",J71,IF(J70&lt;&gt;"",J70,""))))))</f>
        <v>90.221473902344258</v>
      </c>
      <c r="K77" s="488">
        <f>IF(K75&lt;&gt;"",K75,IF(K74&lt;&gt;"",K74,IF(K73&lt;&gt;"",K73,IF(K72&lt;&gt;"",K72,IF(K71&lt;&gt;"",K71,IF(K70&lt;&gt;"",K70,""))))))</f>
        <v>124.95309568480299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+12,6%</v>
      </c>
      <c r="J79" s="488" t="str">
        <f>"GeB - ausschließlich: "&amp;IF(J77&gt;100,"+","")&amp;TEXT(J77-100,"0,0")&amp;"%"</f>
        <v>GeB - ausschließlich: -9,8%</v>
      </c>
      <c r="K79" s="488" t="str">
        <f>"GeB - im Nebenjob: "&amp;IF(K77&gt;100,"+","")&amp;TEXT(K77-100,"0,0")&amp;"%"</f>
        <v>GeB - im Nebenjob: +25,0%</v>
      </c>
    </row>
    <row r="81" spans="9:9" ht="15" customHeight="1" x14ac:dyDescent="0.2">
      <c r="I81" s="488" t="str">
        <f>IF(ISERROR(HLOOKUP(1,I$78:K$79,2,FALSE)),"",HLOOKUP(1,I$78:K$79,2,FALSE))</f>
        <v>GeB - im Nebenjob: +25,0%</v>
      </c>
    </row>
    <row r="82" spans="9:9" ht="15" customHeight="1" x14ac:dyDescent="0.2">
      <c r="I82" s="488" t="str">
        <f>IF(ISERROR(HLOOKUP(2,I$78:K$79,2,FALSE)),"",HLOOKUP(2,I$78:K$79,2,FALSE))</f>
        <v>SvB: +12,6%</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53249</v>
      </c>
      <c r="E12" s="114">
        <v>53664</v>
      </c>
      <c r="F12" s="114">
        <v>53847</v>
      </c>
      <c r="G12" s="114">
        <v>53330</v>
      </c>
      <c r="H12" s="114">
        <v>53425</v>
      </c>
      <c r="I12" s="115">
        <v>-176</v>
      </c>
      <c r="J12" s="116">
        <v>-0.32943378568086101</v>
      </c>
      <c r="N12" s="117"/>
    </row>
    <row r="13" spans="1:15" s="110" customFormat="1" ht="13.5" customHeight="1" x14ac:dyDescent="0.2">
      <c r="A13" s="118" t="s">
        <v>105</v>
      </c>
      <c r="B13" s="119" t="s">
        <v>106</v>
      </c>
      <c r="C13" s="113">
        <v>54.739056132509532</v>
      </c>
      <c r="D13" s="114">
        <v>29148</v>
      </c>
      <c r="E13" s="114">
        <v>29426</v>
      </c>
      <c r="F13" s="114">
        <v>29630</v>
      </c>
      <c r="G13" s="114">
        <v>29334</v>
      </c>
      <c r="H13" s="114">
        <v>29390</v>
      </c>
      <c r="I13" s="115">
        <v>-242</v>
      </c>
      <c r="J13" s="116">
        <v>-0.8234093228989452</v>
      </c>
    </row>
    <row r="14" spans="1:15" s="110" customFormat="1" ht="13.5" customHeight="1" x14ac:dyDescent="0.2">
      <c r="A14" s="120"/>
      <c r="B14" s="119" t="s">
        <v>107</v>
      </c>
      <c r="C14" s="113">
        <v>45.260943867490468</v>
      </c>
      <c r="D14" s="114">
        <v>24101</v>
      </c>
      <c r="E14" s="114">
        <v>24238</v>
      </c>
      <c r="F14" s="114">
        <v>24217</v>
      </c>
      <c r="G14" s="114">
        <v>23996</v>
      </c>
      <c r="H14" s="114">
        <v>24035</v>
      </c>
      <c r="I14" s="115">
        <v>66</v>
      </c>
      <c r="J14" s="116">
        <v>0.27459954233409611</v>
      </c>
    </row>
    <row r="15" spans="1:15" s="110" customFormat="1" ht="13.5" customHeight="1" x14ac:dyDescent="0.2">
      <c r="A15" s="118" t="s">
        <v>105</v>
      </c>
      <c r="B15" s="121" t="s">
        <v>108</v>
      </c>
      <c r="C15" s="113">
        <v>10.616161805855509</v>
      </c>
      <c r="D15" s="114">
        <v>5653</v>
      </c>
      <c r="E15" s="114">
        <v>5885</v>
      </c>
      <c r="F15" s="114">
        <v>5938</v>
      </c>
      <c r="G15" s="114">
        <v>5579</v>
      </c>
      <c r="H15" s="114">
        <v>5809</v>
      </c>
      <c r="I15" s="115">
        <v>-156</v>
      </c>
      <c r="J15" s="116">
        <v>-2.685488035806507</v>
      </c>
    </row>
    <row r="16" spans="1:15" s="110" customFormat="1" ht="13.5" customHeight="1" x14ac:dyDescent="0.2">
      <c r="A16" s="118"/>
      <c r="B16" s="121" t="s">
        <v>109</v>
      </c>
      <c r="C16" s="113">
        <v>66.626603316494212</v>
      </c>
      <c r="D16" s="114">
        <v>35478</v>
      </c>
      <c r="E16" s="114">
        <v>35740</v>
      </c>
      <c r="F16" s="114">
        <v>35998</v>
      </c>
      <c r="G16" s="114">
        <v>36018</v>
      </c>
      <c r="H16" s="114">
        <v>36040</v>
      </c>
      <c r="I16" s="115">
        <v>-562</v>
      </c>
      <c r="J16" s="116">
        <v>-1.5593784683684795</v>
      </c>
    </row>
    <row r="17" spans="1:10" s="110" customFormat="1" ht="13.5" customHeight="1" x14ac:dyDescent="0.2">
      <c r="A17" s="118"/>
      <c r="B17" s="121" t="s">
        <v>110</v>
      </c>
      <c r="C17" s="113">
        <v>21.775056808578565</v>
      </c>
      <c r="D17" s="114">
        <v>11595</v>
      </c>
      <c r="E17" s="114">
        <v>11530</v>
      </c>
      <c r="F17" s="114">
        <v>11404</v>
      </c>
      <c r="G17" s="114">
        <v>11241</v>
      </c>
      <c r="H17" s="114">
        <v>11110</v>
      </c>
      <c r="I17" s="115">
        <v>485</v>
      </c>
      <c r="J17" s="116">
        <v>4.3654365436543658</v>
      </c>
    </row>
    <row r="18" spans="1:10" s="110" customFormat="1" ht="13.5" customHeight="1" x14ac:dyDescent="0.2">
      <c r="A18" s="120"/>
      <c r="B18" s="121" t="s">
        <v>111</v>
      </c>
      <c r="C18" s="113">
        <v>0.98217806907171967</v>
      </c>
      <c r="D18" s="114">
        <v>523</v>
      </c>
      <c r="E18" s="114">
        <v>509</v>
      </c>
      <c r="F18" s="114">
        <v>507</v>
      </c>
      <c r="G18" s="114">
        <v>492</v>
      </c>
      <c r="H18" s="114">
        <v>466</v>
      </c>
      <c r="I18" s="115">
        <v>57</v>
      </c>
      <c r="J18" s="116">
        <v>12.231759656652361</v>
      </c>
    </row>
    <row r="19" spans="1:10" s="110" customFormat="1" ht="13.5" customHeight="1" x14ac:dyDescent="0.2">
      <c r="A19" s="120"/>
      <c r="B19" s="121" t="s">
        <v>112</v>
      </c>
      <c r="C19" s="113">
        <v>0.3286446693834626</v>
      </c>
      <c r="D19" s="114">
        <v>175</v>
      </c>
      <c r="E19" s="114">
        <v>172</v>
      </c>
      <c r="F19" s="114">
        <v>186</v>
      </c>
      <c r="G19" s="114">
        <v>156</v>
      </c>
      <c r="H19" s="114">
        <v>139</v>
      </c>
      <c r="I19" s="115">
        <v>36</v>
      </c>
      <c r="J19" s="116">
        <v>25.899280575539567</v>
      </c>
    </row>
    <row r="20" spans="1:10" s="110" customFormat="1" ht="13.5" customHeight="1" x14ac:dyDescent="0.2">
      <c r="A20" s="118" t="s">
        <v>113</v>
      </c>
      <c r="B20" s="122" t="s">
        <v>114</v>
      </c>
      <c r="C20" s="113">
        <v>74.038949088245786</v>
      </c>
      <c r="D20" s="114">
        <v>39425</v>
      </c>
      <c r="E20" s="114">
        <v>39835</v>
      </c>
      <c r="F20" s="114">
        <v>40125</v>
      </c>
      <c r="G20" s="114">
        <v>39729</v>
      </c>
      <c r="H20" s="114">
        <v>39931</v>
      </c>
      <c r="I20" s="115">
        <v>-506</v>
      </c>
      <c r="J20" s="116">
        <v>-1.2671858956700308</v>
      </c>
    </row>
    <row r="21" spans="1:10" s="110" customFormat="1" ht="13.5" customHeight="1" x14ac:dyDescent="0.2">
      <c r="A21" s="120"/>
      <c r="B21" s="122" t="s">
        <v>115</v>
      </c>
      <c r="C21" s="113">
        <v>25.96105091175421</v>
      </c>
      <c r="D21" s="114">
        <v>13824</v>
      </c>
      <c r="E21" s="114">
        <v>13829</v>
      </c>
      <c r="F21" s="114">
        <v>13722</v>
      </c>
      <c r="G21" s="114">
        <v>13601</v>
      </c>
      <c r="H21" s="114">
        <v>13494</v>
      </c>
      <c r="I21" s="115">
        <v>330</v>
      </c>
      <c r="J21" s="116">
        <v>2.4455313472654514</v>
      </c>
    </row>
    <row r="22" spans="1:10" s="110" customFormat="1" ht="13.5" customHeight="1" x14ac:dyDescent="0.2">
      <c r="A22" s="118" t="s">
        <v>113</v>
      </c>
      <c r="B22" s="122" t="s">
        <v>116</v>
      </c>
      <c r="C22" s="113">
        <v>83.274803282690755</v>
      </c>
      <c r="D22" s="114">
        <v>44343</v>
      </c>
      <c r="E22" s="114">
        <v>44759</v>
      </c>
      <c r="F22" s="114">
        <v>44944</v>
      </c>
      <c r="G22" s="114">
        <v>44607</v>
      </c>
      <c r="H22" s="114">
        <v>44772</v>
      </c>
      <c r="I22" s="115">
        <v>-429</v>
      </c>
      <c r="J22" s="116">
        <v>-0.95818815331010454</v>
      </c>
    </row>
    <row r="23" spans="1:10" s="110" customFormat="1" ht="13.5" customHeight="1" x14ac:dyDescent="0.2">
      <c r="A23" s="123"/>
      <c r="B23" s="124" t="s">
        <v>117</v>
      </c>
      <c r="C23" s="125">
        <v>16.697027174219233</v>
      </c>
      <c r="D23" s="114">
        <v>8891</v>
      </c>
      <c r="E23" s="114">
        <v>8893</v>
      </c>
      <c r="F23" s="114">
        <v>8893</v>
      </c>
      <c r="G23" s="114">
        <v>8712</v>
      </c>
      <c r="H23" s="114">
        <v>8643</v>
      </c>
      <c r="I23" s="115">
        <v>248</v>
      </c>
      <c r="J23" s="116">
        <v>2.8693740599328939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12754</v>
      </c>
      <c r="E26" s="114">
        <v>13181</v>
      </c>
      <c r="F26" s="114">
        <v>12960</v>
      </c>
      <c r="G26" s="114">
        <v>12951</v>
      </c>
      <c r="H26" s="140">
        <v>12801</v>
      </c>
      <c r="I26" s="115">
        <v>-47</v>
      </c>
      <c r="J26" s="116">
        <v>-0.36715881571752207</v>
      </c>
    </row>
    <row r="27" spans="1:10" s="110" customFormat="1" ht="13.5" customHeight="1" x14ac:dyDescent="0.2">
      <c r="A27" s="118" t="s">
        <v>105</v>
      </c>
      <c r="B27" s="119" t="s">
        <v>106</v>
      </c>
      <c r="C27" s="113">
        <v>39.109299043437353</v>
      </c>
      <c r="D27" s="115">
        <v>4988</v>
      </c>
      <c r="E27" s="114">
        <v>5135</v>
      </c>
      <c r="F27" s="114">
        <v>5035</v>
      </c>
      <c r="G27" s="114">
        <v>5008</v>
      </c>
      <c r="H27" s="140">
        <v>4878</v>
      </c>
      <c r="I27" s="115">
        <v>110</v>
      </c>
      <c r="J27" s="116">
        <v>2.2550225502255024</v>
      </c>
    </row>
    <row r="28" spans="1:10" s="110" customFormat="1" ht="13.5" customHeight="1" x14ac:dyDescent="0.2">
      <c r="A28" s="120"/>
      <c r="B28" s="119" t="s">
        <v>107</v>
      </c>
      <c r="C28" s="113">
        <v>60.890700956562647</v>
      </c>
      <c r="D28" s="115">
        <v>7766</v>
      </c>
      <c r="E28" s="114">
        <v>8046</v>
      </c>
      <c r="F28" s="114">
        <v>7925</v>
      </c>
      <c r="G28" s="114">
        <v>7943</v>
      </c>
      <c r="H28" s="140">
        <v>7923</v>
      </c>
      <c r="I28" s="115">
        <v>-157</v>
      </c>
      <c r="J28" s="116">
        <v>-1.9815726366275401</v>
      </c>
    </row>
    <row r="29" spans="1:10" s="110" customFormat="1" ht="13.5" customHeight="1" x14ac:dyDescent="0.2">
      <c r="A29" s="118" t="s">
        <v>105</v>
      </c>
      <c r="B29" s="121" t="s">
        <v>108</v>
      </c>
      <c r="C29" s="113">
        <v>16.300768386388583</v>
      </c>
      <c r="D29" s="115">
        <v>2079</v>
      </c>
      <c r="E29" s="114">
        <v>2161</v>
      </c>
      <c r="F29" s="114">
        <v>2119</v>
      </c>
      <c r="G29" s="114">
        <v>2112</v>
      </c>
      <c r="H29" s="140">
        <v>2002</v>
      </c>
      <c r="I29" s="115">
        <v>77</v>
      </c>
      <c r="J29" s="116">
        <v>3.8461538461538463</v>
      </c>
    </row>
    <row r="30" spans="1:10" s="110" customFormat="1" ht="13.5" customHeight="1" x14ac:dyDescent="0.2">
      <c r="A30" s="118"/>
      <c r="B30" s="121" t="s">
        <v>109</v>
      </c>
      <c r="C30" s="113">
        <v>51.12121687313784</v>
      </c>
      <c r="D30" s="115">
        <v>6520</v>
      </c>
      <c r="E30" s="114">
        <v>6833</v>
      </c>
      <c r="F30" s="114">
        <v>6721</v>
      </c>
      <c r="G30" s="114">
        <v>6727</v>
      </c>
      <c r="H30" s="140">
        <v>6750</v>
      </c>
      <c r="I30" s="115">
        <v>-230</v>
      </c>
      <c r="J30" s="116">
        <v>-3.4074074074074074</v>
      </c>
    </row>
    <row r="31" spans="1:10" s="110" customFormat="1" ht="13.5" customHeight="1" x14ac:dyDescent="0.2">
      <c r="A31" s="118"/>
      <c r="B31" s="121" t="s">
        <v>110</v>
      </c>
      <c r="C31" s="113">
        <v>18.566724164967852</v>
      </c>
      <c r="D31" s="115">
        <v>2368</v>
      </c>
      <c r="E31" s="114">
        <v>2389</v>
      </c>
      <c r="F31" s="114">
        <v>2352</v>
      </c>
      <c r="G31" s="114">
        <v>2332</v>
      </c>
      <c r="H31" s="140">
        <v>2317</v>
      </c>
      <c r="I31" s="115">
        <v>51</v>
      </c>
      <c r="J31" s="116">
        <v>2.2011221406991801</v>
      </c>
    </row>
    <row r="32" spans="1:10" s="110" customFormat="1" ht="13.5" customHeight="1" x14ac:dyDescent="0.2">
      <c r="A32" s="120"/>
      <c r="B32" s="121" t="s">
        <v>111</v>
      </c>
      <c r="C32" s="113">
        <v>14.011290575505724</v>
      </c>
      <c r="D32" s="115">
        <v>1787</v>
      </c>
      <c r="E32" s="114">
        <v>1798</v>
      </c>
      <c r="F32" s="114">
        <v>1768</v>
      </c>
      <c r="G32" s="114">
        <v>1780</v>
      </c>
      <c r="H32" s="140">
        <v>1732</v>
      </c>
      <c r="I32" s="115">
        <v>55</v>
      </c>
      <c r="J32" s="116">
        <v>3.1755196304849886</v>
      </c>
    </row>
    <row r="33" spans="1:10" s="110" customFormat="1" ht="13.5" customHeight="1" x14ac:dyDescent="0.2">
      <c r="A33" s="120"/>
      <c r="B33" s="121" t="s">
        <v>112</v>
      </c>
      <c r="C33" s="113">
        <v>1.2388270346557944</v>
      </c>
      <c r="D33" s="115">
        <v>158</v>
      </c>
      <c r="E33" s="114">
        <v>170</v>
      </c>
      <c r="F33" s="114">
        <v>164</v>
      </c>
      <c r="G33" s="114">
        <v>160</v>
      </c>
      <c r="H33" s="140">
        <v>157</v>
      </c>
      <c r="I33" s="115">
        <v>1</v>
      </c>
      <c r="J33" s="116">
        <v>0.63694267515923564</v>
      </c>
    </row>
    <row r="34" spans="1:10" s="110" customFormat="1" ht="13.5" customHeight="1" x14ac:dyDescent="0.2">
      <c r="A34" s="118" t="s">
        <v>113</v>
      </c>
      <c r="B34" s="122" t="s">
        <v>116</v>
      </c>
      <c r="C34" s="113">
        <v>82.099733416967226</v>
      </c>
      <c r="D34" s="115">
        <v>10471</v>
      </c>
      <c r="E34" s="114">
        <v>10844</v>
      </c>
      <c r="F34" s="114">
        <v>10699</v>
      </c>
      <c r="G34" s="114">
        <v>10722</v>
      </c>
      <c r="H34" s="140">
        <v>10612</v>
      </c>
      <c r="I34" s="115">
        <v>-141</v>
      </c>
      <c r="J34" s="116">
        <v>-1.3286845081040333</v>
      </c>
    </row>
    <row r="35" spans="1:10" s="110" customFormat="1" ht="13.5" customHeight="1" x14ac:dyDescent="0.2">
      <c r="A35" s="118"/>
      <c r="B35" s="119" t="s">
        <v>117</v>
      </c>
      <c r="C35" s="113">
        <v>17.814019131252941</v>
      </c>
      <c r="D35" s="115">
        <v>2272</v>
      </c>
      <c r="E35" s="114">
        <v>2323</v>
      </c>
      <c r="F35" s="114">
        <v>2249</v>
      </c>
      <c r="G35" s="114">
        <v>2217</v>
      </c>
      <c r="H35" s="140">
        <v>2175</v>
      </c>
      <c r="I35" s="115">
        <v>97</v>
      </c>
      <c r="J35" s="116">
        <v>4.4597701149425291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6910</v>
      </c>
      <c r="E37" s="114">
        <v>7137</v>
      </c>
      <c r="F37" s="114">
        <v>6966</v>
      </c>
      <c r="G37" s="114">
        <v>7115</v>
      </c>
      <c r="H37" s="140">
        <v>7042</v>
      </c>
      <c r="I37" s="115">
        <v>-132</v>
      </c>
      <c r="J37" s="116">
        <v>-1.8744674808293098</v>
      </c>
    </row>
    <row r="38" spans="1:10" s="110" customFormat="1" ht="13.5" customHeight="1" x14ac:dyDescent="0.2">
      <c r="A38" s="118" t="s">
        <v>105</v>
      </c>
      <c r="B38" s="119" t="s">
        <v>106</v>
      </c>
      <c r="C38" s="113">
        <v>33.863965267727927</v>
      </c>
      <c r="D38" s="115">
        <v>2340</v>
      </c>
      <c r="E38" s="114">
        <v>2399</v>
      </c>
      <c r="F38" s="114">
        <v>2339</v>
      </c>
      <c r="G38" s="114">
        <v>2394</v>
      </c>
      <c r="H38" s="140">
        <v>2320</v>
      </c>
      <c r="I38" s="115">
        <v>20</v>
      </c>
      <c r="J38" s="116">
        <v>0.86206896551724133</v>
      </c>
    </row>
    <row r="39" spans="1:10" s="110" customFormat="1" ht="13.5" customHeight="1" x14ac:dyDescent="0.2">
      <c r="A39" s="120"/>
      <c r="B39" s="119" t="s">
        <v>107</v>
      </c>
      <c r="C39" s="113">
        <v>66.136034732272066</v>
      </c>
      <c r="D39" s="115">
        <v>4570</v>
      </c>
      <c r="E39" s="114">
        <v>4738</v>
      </c>
      <c r="F39" s="114">
        <v>4627</v>
      </c>
      <c r="G39" s="114">
        <v>4721</v>
      </c>
      <c r="H39" s="140">
        <v>4722</v>
      </c>
      <c r="I39" s="115">
        <v>-152</v>
      </c>
      <c r="J39" s="116">
        <v>-3.2189750105887338</v>
      </c>
    </row>
    <row r="40" spans="1:10" s="110" customFormat="1" ht="13.5" customHeight="1" x14ac:dyDescent="0.2">
      <c r="A40" s="118" t="s">
        <v>105</v>
      </c>
      <c r="B40" s="121" t="s">
        <v>108</v>
      </c>
      <c r="C40" s="113">
        <v>19.913169319826338</v>
      </c>
      <c r="D40" s="115">
        <v>1376</v>
      </c>
      <c r="E40" s="114">
        <v>1384</v>
      </c>
      <c r="F40" s="114">
        <v>1313</v>
      </c>
      <c r="G40" s="114">
        <v>1408</v>
      </c>
      <c r="H40" s="140">
        <v>1294</v>
      </c>
      <c r="I40" s="115">
        <v>82</v>
      </c>
      <c r="J40" s="116">
        <v>6.3369397217928904</v>
      </c>
    </row>
    <row r="41" spans="1:10" s="110" customFormat="1" ht="13.5" customHeight="1" x14ac:dyDescent="0.2">
      <c r="A41" s="118"/>
      <c r="B41" s="121" t="s">
        <v>109</v>
      </c>
      <c r="C41" s="113">
        <v>35.643994211287989</v>
      </c>
      <c r="D41" s="115">
        <v>2463</v>
      </c>
      <c r="E41" s="114">
        <v>2644</v>
      </c>
      <c r="F41" s="114">
        <v>2585</v>
      </c>
      <c r="G41" s="114">
        <v>2636</v>
      </c>
      <c r="H41" s="140">
        <v>2698</v>
      </c>
      <c r="I41" s="115">
        <v>-235</v>
      </c>
      <c r="J41" s="116">
        <v>-8.7101556708673087</v>
      </c>
    </row>
    <row r="42" spans="1:10" s="110" customFormat="1" ht="13.5" customHeight="1" x14ac:dyDescent="0.2">
      <c r="A42" s="118"/>
      <c r="B42" s="121" t="s">
        <v>110</v>
      </c>
      <c r="C42" s="113">
        <v>19.392185238784371</v>
      </c>
      <c r="D42" s="115">
        <v>1340</v>
      </c>
      <c r="E42" s="114">
        <v>1368</v>
      </c>
      <c r="F42" s="114">
        <v>1359</v>
      </c>
      <c r="G42" s="114">
        <v>1354</v>
      </c>
      <c r="H42" s="140">
        <v>1372</v>
      </c>
      <c r="I42" s="115">
        <v>-32</v>
      </c>
      <c r="J42" s="116">
        <v>-2.3323615160349855</v>
      </c>
    </row>
    <row r="43" spans="1:10" s="110" customFormat="1" ht="13.5" customHeight="1" x14ac:dyDescent="0.2">
      <c r="A43" s="120"/>
      <c r="B43" s="121" t="s">
        <v>111</v>
      </c>
      <c r="C43" s="113">
        <v>25.050651230101302</v>
      </c>
      <c r="D43" s="115">
        <v>1731</v>
      </c>
      <c r="E43" s="114">
        <v>1741</v>
      </c>
      <c r="F43" s="114">
        <v>1709</v>
      </c>
      <c r="G43" s="114">
        <v>1717</v>
      </c>
      <c r="H43" s="140">
        <v>1678</v>
      </c>
      <c r="I43" s="115">
        <v>53</v>
      </c>
      <c r="J43" s="116">
        <v>3.1585220500595947</v>
      </c>
    </row>
    <row r="44" spans="1:10" s="110" customFormat="1" ht="13.5" customHeight="1" x14ac:dyDescent="0.2">
      <c r="A44" s="120"/>
      <c r="B44" s="121" t="s">
        <v>112</v>
      </c>
      <c r="C44" s="113">
        <v>2.1418234442836468</v>
      </c>
      <c r="D44" s="115">
        <v>148</v>
      </c>
      <c r="E44" s="114">
        <v>156</v>
      </c>
      <c r="F44" s="114">
        <v>144</v>
      </c>
      <c r="G44" s="114">
        <v>141</v>
      </c>
      <c r="H44" s="140">
        <v>139</v>
      </c>
      <c r="I44" s="115">
        <v>9</v>
      </c>
      <c r="J44" s="116">
        <v>6.4748201438848918</v>
      </c>
    </row>
    <row r="45" spans="1:10" s="110" customFormat="1" ht="13.5" customHeight="1" x14ac:dyDescent="0.2">
      <c r="A45" s="118" t="s">
        <v>113</v>
      </c>
      <c r="B45" s="122" t="s">
        <v>116</v>
      </c>
      <c r="C45" s="113">
        <v>82.981186685962371</v>
      </c>
      <c r="D45" s="115">
        <v>5734</v>
      </c>
      <c r="E45" s="114">
        <v>5913</v>
      </c>
      <c r="F45" s="114">
        <v>5806</v>
      </c>
      <c r="G45" s="114">
        <v>5929</v>
      </c>
      <c r="H45" s="140">
        <v>5855</v>
      </c>
      <c r="I45" s="115">
        <v>-121</v>
      </c>
      <c r="J45" s="116">
        <v>-2.0666097352690009</v>
      </c>
    </row>
    <row r="46" spans="1:10" s="110" customFormat="1" ht="13.5" customHeight="1" x14ac:dyDescent="0.2">
      <c r="A46" s="118"/>
      <c r="B46" s="119" t="s">
        <v>117</v>
      </c>
      <c r="C46" s="113">
        <v>16.859623733719246</v>
      </c>
      <c r="D46" s="115">
        <v>1165</v>
      </c>
      <c r="E46" s="114">
        <v>1210</v>
      </c>
      <c r="F46" s="114">
        <v>1148</v>
      </c>
      <c r="G46" s="114">
        <v>1174</v>
      </c>
      <c r="H46" s="140">
        <v>1173</v>
      </c>
      <c r="I46" s="115">
        <v>-8</v>
      </c>
      <c r="J46" s="116">
        <v>-0.68201193520886616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5844</v>
      </c>
      <c r="E48" s="114">
        <v>6044</v>
      </c>
      <c r="F48" s="114">
        <v>5994</v>
      </c>
      <c r="G48" s="114">
        <v>5836</v>
      </c>
      <c r="H48" s="140">
        <v>5759</v>
      </c>
      <c r="I48" s="115">
        <v>85</v>
      </c>
      <c r="J48" s="116">
        <v>1.4759506858829659</v>
      </c>
    </row>
    <row r="49" spans="1:12" s="110" customFormat="1" ht="13.5" customHeight="1" x14ac:dyDescent="0.2">
      <c r="A49" s="118" t="s">
        <v>105</v>
      </c>
      <c r="B49" s="119" t="s">
        <v>106</v>
      </c>
      <c r="C49" s="113">
        <v>45.311430527036279</v>
      </c>
      <c r="D49" s="115">
        <v>2648</v>
      </c>
      <c r="E49" s="114">
        <v>2736</v>
      </c>
      <c r="F49" s="114">
        <v>2696</v>
      </c>
      <c r="G49" s="114">
        <v>2614</v>
      </c>
      <c r="H49" s="140">
        <v>2558</v>
      </c>
      <c r="I49" s="115">
        <v>90</v>
      </c>
      <c r="J49" s="116">
        <v>3.5183737294761532</v>
      </c>
    </row>
    <row r="50" spans="1:12" s="110" customFormat="1" ht="13.5" customHeight="1" x14ac:dyDescent="0.2">
      <c r="A50" s="120"/>
      <c r="B50" s="119" t="s">
        <v>107</v>
      </c>
      <c r="C50" s="113">
        <v>54.688569472963721</v>
      </c>
      <c r="D50" s="115">
        <v>3196</v>
      </c>
      <c r="E50" s="114">
        <v>3308</v>
      </c>
      <c r="F50" s="114">
        <v>3298</v>
      </c>
      <c r="G50" s="114">
        <v>3222</v>
      </c>
      <c r="H50" s="140">
        <v>3201</v>
      </c>
      <c r="I50" s="115">
        <v>-5</v>
      </c>
      <c r="J50" s="116">
        <v>-0.15620118712902217</v>
      </c>
    </row>
    <row r="51" spans="1:12" s="110" customFormat="1" ht="13.5" customHeight="1" x14ac:dyDescent="0.2">
      <c r="A51" s="118" t="s">
        <v>105</v>
      </c>
      <c r="B51" s="121" t="s">
        <v>108</v>
      </c>
      <c r="C51" s="113">
        <v>12.02943189596167</v>
      </c>
      <c r="D51" s="115">
        <v>703</v>
      </c>
      <c r="E51" s="114">
        <v>777</v>
      </c>
      <c r="F51" s="114">
        <v>806</v>
      </c>
      <c r="G51" s="114">
        <v>704</v>
      </c>
      <c r="H51" s="140">
        <v>708</v>
      </c>
      <c r="I51" s="115">
        <v>-5</v>
      </c>
      <c r="J51" s="116">
        <v>-0.70621468926553677</v>
      </c>
    </row>
    <row r="52" spans="1:12" s="110" customFormat="1" ht="13.5" customHeight="1" x14ac:dyDescent="0.2">
      <c r="A52" s="118"/>
      <c r="B52" s="121" t="s">
        <v>109</v>
      </c>
      <c r="C52" s="113">
        <v>69.421629021218337</v>
      </c>
      <c r="D52" s="115">
        <v>4057</v>
      </c>
      <c r="E52" s="114">
        <v>4189</v>
      </c>
      <c r="F52" s="114">
        <v>4136</v>
      </c>
      <c r="G52" s="114">
        <v>4091</v>
      </c>
      <c r="H52" s="140">
        <v>4052</v>
      </c>
      <c r="I52" s="115">
        <v>5</v>
      </c>
      <c r="J52" s="116">
        <v>0.12339585389930899</v>
      </c>
    </row>
    <row r="53" spans="1:12" s="110" customFormat="1" ht="13.5" customHeight="1" x14ac:dyDescent="0.2">
      <c r="A53" s="118"/>
      <c r="B53" s="121" t="s">
        <v>110</v>
      </c>
      <c r="C53" s="113">
        <v>17.590691307323752</v>
      </c>
      <c r="D53" s="115">
        <v>1028</v>
      </c>
      <c r="E53" s="114">
        <v>1021</v>
      </c>
      <c r="F53" s="114">
        <v>993</v>
      </c>
      <c r="G53" s="114">
        <v>978</v>
      </c>
      <c r="H53" s="140">
        <v>945</v>
      </c>
      <c r="I53" s="115">
        <v>83</v>
      </c>
      <c r="J53" s="116">
        <v>8.7830687830687832</v>
      </c>
    </row>
    <row r="54" spans="1:12" s="110" customFormat="1" ht="13.5" customHeight="1" x14ac:dyDescent="0.2">
      <c r="A54" s="120"/>
      <c r="B54" s="121" t="s">
        <v>111</v>
      </c>
      <c r="C54" s="113">
        <v>0.95824777549623541</v>
      </c>
      <c r="D54" s="115">
        <v>56</v>
      </c>
      <c r="E54" s="114">
        <v>57</v>
      </c>
      <c r="F54" s="114">
        <v>59</v>
      </c>
      <c r="G54" s="114">
        <v>63</v>
      </c>
      <c r="H54" s="140">
        <v>54</v>
      </c>
      <c r="I54" s="115">
        <v>2</v>
      </c>
      <c r="J54" s="116">
        <v>3.7037037037037037</v>
      </c>
    </row>
    <row r="55" spans="1:12" s="110" customFormat="1" ht="13.5" customHeight="1" x14ac:dyDescent="0.2">
      <c r="A55" s="120"/>
      <c r="B55" s="121" t="s">
        <v>112</v>
      </c>
      <c r="C55" s="113">
        <v>0.17111567419575632</v>
      </c>
      <c r="D55" s="115">
        <v>10</v>
      </c>
      <c r="E55" s="114">
        <v>14</v>
      </c>
      <c r="F55" s="114">
        <v>20</v>
      </c>
      <c r="G55" s="114">
        <v>19</v>
      </c>
      <c r="H55" s="140">
        <v>18</v>
      </c>
      <c r="I55" s="115">
        <v>-8</v>
      </c>
      <c r="J55" s="116">
        <v>-44.444444444444443</v>
      </c>
    </row>
    <row r="56" spans="1:12" s="110" customFormat="1" ht="13.5" customHeight="1" x14ac:dyDescent="0.2">
      <c r="A56" s="118" t="s">
        <v>113</v>
      </c>
      <c r="B56" s="122" t="s">
        <v>116</v>
      </c>
      <c r="C56" s="113">
        <v>81.05749486652978</v>
      </c>
      <c r="D56" s="115">
        <v>4737</v>
      </c>
      <c r="E56" s="114">
        <v>4931</v>
      </c>
      <c r="F56" s="114">
        <v>4893</v>
      </c>
      <c r="G56" s="114">
        <v>4793</v>
      </c>
      <c r="H56" s="140">
        <v>4757</v>
      </c>
      <c r="I56" s="115">
        <v>-20</v>
      </c>
      <c r="J56" s="116">
        <v>-0.42043304603741855</v>
      </c>
    </row>
    <row r="57" spans="1:12" s="110" customFormat="1" ht="13.5" customHeight="1" x14ac:dyDescent="0.2">
      <c r="A57" s="142"/>
      <c r="B57" s="124" t="s">
        <v>117</v>
      </c>
      <c r="C57" s="125">
        <v>18.942505133470227</v>
      </c>
      <c r="D57" s="143">
        <v>1107</v>
      </c>
      <c r="E57" s="144">
        <v>1113</v>
      </c>
      <c r="F57" s="144">
        <v>1101</v>
      </c>
      <c r="G57" s="144">
        <v>1043</v>
      </c>
      <c r="H57" s="145">
        <v>1002</v>
      </c>
      <c r="I57" s="143">
        <v>105</v>
      </c>
      <c r="J57" s="146">
        <v>10.479041916167665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53249</v>
      </c>
      <c r="E12" s="236">
        <v>53664</v>
      </c>
      <c r="F12" s="114">
        <v>53847</v>
      </c>
      <c r="G12" s="114">
        <v>53330</v>
      </c>
      <c r="H12" s="140">
        <v>53425</v>
      </c>
      <c r="I12" s="115">
        <v>-176</v>
      </c>
      <c r="J12" s="116">
        <v>-0.32943378568086101</v>
      </c>
    </row>
    <row r="13" spans="1:15" s="110" customFormat="1" ht="12" customHeight="1" x14ac:dyDescent="0.2">
      <c r="A13" s="118" t="s">
        <v>105</v>
      </c>
      <c r="B13" s="119" t="s">
        <v>106</v>
      </c>
      <c r="C13" s="113">
        <v>54.739056132509532</v>
      </c>
      <c r="D13" s="115">
        <v>29148</v>
      </c>
      <c r="E13" s="114">
        <v>29426</v>
      </c>
      <c r="F13" s="114">
        <v>29630</v>
      </c>
      <c r="G13" s="114">
        <v>29334</v>
      </c>
      <c r="H13" s="140">
        <v>29390</v>
      </c>
      <c r="I13" s="115">
        <v>-242</v>
      </c>
      <c r="J13" s="116">
        <v>-0.8234093228989452</v>
      </c>
    </row>
    <row r="14" spans="1:15" s="110" customFormat="1" ht="12" customHeight="1" x14ac:dyDescent="0.2">
      <c r="A14" s="118"/>
      <c r="B14" s="119" t="s">
        <v>107</v>
      </c>
      <c r="C14" s="113">
        <v>45.260943867490468</v>
      </c>
      <c r="D14" s="115">
        <v>24101</v>
      </c>
      <c r="E14" s="114">
        <v>24238</v>
      </c>
      <c r="F14" s="114">
        <v>24217</v>
      </c>
      <c r="G14" s="114">
        <v>23996</v>
      </c>
      <c r="H14" s="140">
        <v>24035</v>
      </c>
      <c r="I14" s="115">
        <v>66</v>
      </c>
      <c r="J14" s="116">
        <v>0.27459954233409611</v>
      </c>
    </row>
    <row r="15" spans="1:15" s="110" customFormat="1" ht="12" customHeight="1" x14ac:dyDescent="0.2">
      <c r="A15" s="118" t="s">
        <v>105</v>
      </c>
      <c r="B15" s="121" t="s">
        <v>108</v>
      </c>
      <c r="C15" s="113">
        <v>10.616161805855509</v>
      </c>
      <c r="D15" s="115">
        <v>5653</v>
      </c>
      <c r="E15" s="114">
        <v>5885</v>
      </c>
      <c r="F15" s="114">
        <v>5938</v>
      </c>
      <c r="G15" s="114">
        <v>5579</v>
      </c>
      <c r="H15" s="140">
        <v>5809</v>
      </c>
      <c r="I15" s="115">
        <v>-156</v>
      </c>
      <c r="J15" s="116">
        <v>-2.685488035806507</v>
      </c>
    </row>
    <row r="16" spans="1:15" s="110" customFormat="1" ht="12" customHeight="1" x14ac:dyDescent="0.2">
      <c r="A16" s="118"/>
      <c r="B16" s="121" t="s">
        <v>109</v>
      </c>
      <c r="C16" s="113">
        <v>66.626603316494212</v>
      </c>
      <c r="D16" s="115">
        <v>35478</v>
      </c>
      <c r="E16" s="114">
        <v>35740</v>
      </c>
      <c r="F16" s="114">
        <v>35998</v>
      </c>
      <c r="G16" s="114">
        <v>36018</v>
      </c>
      <c r="H16" s="140">
        <v>36040</v>
      </c>
      <c r="I16" s="115">
        <v>-562</v>
      </c>
      <c r="J16" s="116">
        <v>-1.5593784683684795</v>
      </c>
    </row>
    <row r="17" spans="1:10" s="110" customFormat="1" ht="12" customHeight="1" x14ac:dyDescent="0.2">
      <c r="A17" s="118"/>
      <c r="B17" s="121" t="s">
        <v>110</v>
      </c>
      <c r="C17" s="113">
        <v>21.775056808578565</v>
      </c>
      <c r="D17" s="115">
        <v>11595</v>
      </c>
      <c r="E17" s="114">
        <v>11530</v>
      </c>
      <c r="F17" s="114">
        <v>11404</v>
      </c>
      <c r="G17" s="114">
        <v>11241</v>
      </c>
      <c r="H17" s="140">
        <v>11110</v>
      </c>
      <c r="I17" s="115">
        <v>485</v>
      </c>
      <c r="J17" s="116">
        <v>4.3654365436543658</v>
      </c>
    </row>
    <row r="18" spans="1:10" s="110" customFormat="1" ht="12" customHeight="1" x14ac:dyDescent="0.2">
      <c r="A18" s="120"/>
      <c r="B18" s="121" t="s">
        <v>111</v>
      </c>
      <c r="C18" s="113">
        <v>0.98217806907171967</v>
      </c>
      <c r="D18" s="115">
        <v>523</v>
      </c>
      <c r="E18" s="114">
        <v>509</v>
      </c>
      <c r="F18" s="114">
        <v>507</v>
      </c>
      <c r="G18" s="114">
        <v>492</v>
      </c>
      <c r="H18" s="140">
        <v>466</v>
      </c>
      <c r="I18" s="115">
        <v>57</v>
      </c>
      <c r="J18" s="116">
        <v>12.231759656652361</v>
      </c>
    </row>
    <row r="19" spans="1:10" s="110" customFormat="1" ht="12" customHeight="1" x14ac:dyDescent="0.2">
      <c r="A19" s="120"/>
      <c r="B19" s="121" t="s">
        <v>112</v>
      </c>
      <c r="C19" s="113">
        <v>0.3286446693834626</v>
      </c>
      <c r="D19" s="115">
        <v>175</v>
      </c>
      <c r="E19" s="114">
        <v>172</v>
      </c>
      <c r="F19" s="114">
        <v>186</v>
      </c>
      <c r="G19" s="114">
        <v>156</v>
      </c>
      <c r="H19" s="140">
        <v>139</v>
      </c>
      <c r="I19" s="115">
        <v>36</v>
      </c>
      <c r="J19" s="116">
        <v>25.899280575539567</v>
      </c>
    </row>
    <row r="20" spans="1:10" s="110" customFormat="1" ht="12" customHeight="1" x14ac:dyDescent="0.2">
      <c r="A20" s="118" t="s">
        <v>113</v>
      </c>
      <c r="B20" s="119" t="s">
        <v>181</v>
      </c>
      <c r="C20" s="113">
        <v>74.038949088245786</v>
      </c>
      <c r="D20" s="115">
        <v>39425</v>
      </c>
      <c r="E20" s="114">
        <v>39835</v>
      </c>
      <c r="F20" s="114">
        <v>40125</v>
      </c>
      <c r="G20" s="114">
        <v>39729</v>
      </c>
      <c r="H20" s="140">
        <v>39931</v>
      </c>
      <c r="I20" s="115">
        <v>-506</v>
      </c>
      <c r="J20" s="116">
        <v>-1.2671858956700308</v>
      </c>
    </row>
    <row r="21" spans="1:10" s="110" customFormat="1" ht="12" customHeight="1" x14ac:dyDescent="0.2">
      <c r="A21" s="118"/>
      <c r="B21" s="119" t="s">
        <v>182</v>
      </c>
      <c r="C21" s="113">
        <v>25.96105091175421</v>
      </c>
      <c r="D21" s="115">
        <v>13824</v>
      </c>
      <c r="E21" s="114">
        <v>13829</v>
      </c>
      <c r="F21" s="114">
        <v>13722</v>
      </c>
      <c r="G21" s="114">
        <v>13601</v>
      </c>
      <c r="H21" s="140">
        <v>13494</v>
      </c>
      <c r="I21" s="115">
        <v>330</v>
      </c>
      <c r="J21" s="116">
        <v>2.4455313472654514</v>
      </c>
    </row>
    <row r="22" spans="1:10" s="110" customFormat="1" ht="12" customHeight="1" x14ac:dyDescent="0.2">
      <c r="A22" s="118" t="s">
        <v>113</v>
      </c>
      <c r="B22" s="119" t="s">
        <v>116</v>
      </c>
      <c r="C22" s="113">
        <v>83.274803282690755</v>
      </c>
      <c r="D22" s="115">
        <v>44343</v>
      </c>
      <c r="E22" s="114">
        <v>44759</v>
      </c>
      <c r="F22" s="114">
        <v>44944</v>
      </c>
      <c r="G22" s="114">
        <v>44607</v>
      </c>
      <c r="H22" s="140">
        <v>44772</v>
      </c>
      <c r="I22" s="115">
        <v>-429</v>
      </c>
      <c r="J22" s="116">
        <v>-0.95818815331010454</v>
      </c>
    </row>
    <row r="23" spans="1:10" s="110" customFormat="1" ht="12" customHeight="1" x14ac:dyDescent="0.2">
      <c r="A23" s="118"/>
      <c r="B23" s="119" t="s">
        <v>117</v>
      </c>
      <c r="C23" s="113">
        <v>16.697027174219233</v>
      </c>
      <c r="D23" s="115">
        <v>8891</v>
      </c>
      <c r="E23" s="114">
        <v>8893</v>
      </c>
      <c r="F23" s="114">
        <v>8893</v>
      </c>
      <c r="G23" s="114">
        <v>8712</v>
      </c>
      <c r="H23" s="140">
        <v>8643</v>
      </c>
      <c r="I23" s="115">
        <v>248</v>
      </c>
      <c r="J23" s="116">
        <v>2.8693740599328939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55896</v>
      </c>
      <c r="E64" s="236">
        <v>56035</v>
      </c>
      <c r="F64" s="236">
        <v>56226</v>
      </c>
      <c r="G64" s="236">
        <v>55532</v>
      </c>
      <c r="H64" s="140">
        <v>55411</v>
      </c>
      <c r="I64" s="115">
        <v>485</v>
      </c>
      <c r="J64" s="116">
        <v>0.87527747198209738</v>
      </c>
    </row>
    <row r="65" spans="1:12" s="110" customFormat="1" ht="12" customHeight="1" x14ac:dyDescent="0.2">
      <c r="A65" s="118" t="s">
        <v>105</v>
      </c>
      <c r="B65" s="119" t="s">
        <v>106</v>
      </c>
      <c r="C65" s="113">
        <v>55.918133676828397</v>
      </c>
      <c r="D65" s="235">
        <v>31256</v>
      </c>
      <c r="E65" s="236">
        <v>31363</v>
      </c>
      <c r="F65" s="236">
        <v>31556</v>
      </c>
      <c r="G65" s="236">
        <v>31193</v>
      </c>
      <c r="H65" s="140">
        <v>31071</v>
      </c>
      <c r="I65" s="115">
        <v>185</v>
      </c>
      <c r="J65" s="116">
        <v>0.59541051140935275</v>
      </c>
    </row>
    <row r="66" spans="1:12" s="110" customFormat="1" ht="12" customHeight="1" x14ac:dyDescent="0.2">
      <c r="A66" s="118"/>
      <c r="B66" s="119" t="s">
        <v>107</v>
      </c>
      <c r="C66" s="113">
        <v>44.081866323171603</v>
      </c>
      <c r="D66" s="235">
        <v>24640</v>
      </c>
      <c r="E66" s="236">
        <v>24672</v>
      </c>
      <c r="F66" s="236">
        <v>24670</v>
      </c>
      <c r="G66" s="236">
        <v>24339</v>
      </c>
      <c r="H66" s="140">
        <v>24340</v>
      </c>
      <c r="I66" s="115">
        <v>300</v>
      </c>
      <c r="J66" s="116">
        <v>1.2325390304026294</v>
      </c>
    </row>
    <row r="67" spans="1:12" s="110" customFormat="1" ht="12" customHeight="1" x14ac:dyDescent="0.2">
      <c r="A67" s="118" t="s">
        <v>105</v>
      </c>
      <c r="B67" s="121" t="s">
        <v>108</v>
      </c>
      <c r="C67" s="113">
        <v>11.312079576356091</v>
      </c>
      <c r="D67" s="235">
        <v>6323</v>
      </c>
      <c r="E67" s="236">
        <v>6557</v>
      </c>
      <c r="F67" s="236">
        <v>6619</v>
      </c>
      <c r="G67" s="236">
        <v>6229</v>
      </c>
      <c r="H67" s="140">
        <v>6425</v>
      </c>
      <c r="I67" s="115">
        <v>-102</v>
      </c>
      <c r="J67" s="116">
        <v>-1.5875486381322956</v>
      </c>
    </row>
    <row r="68" spans="1:12" s="110" customFormat="1" ht="12" customHeight="1" x14ac:dyDescent="0.2">
      <c r="A68" s="118"/>
      <c r="B68" s="121" t="s">
        <v>109</v>
      </c>
      <c r="C68" s="113">
        <v>66.949334478316871</v>
      </c>
      <c r="D68" s="235">
        <v>37422</v>
      </c>
      <c r="E68" s="236">
        <v>37451</v>
      </c>
      <c r="F68" s="236">
        <v>37694</v>
      </c>
      <c r="G68" s="236">
        <v>37579</v>
      </c>
      <c r="H68" s="140">
        <v>37444</v>
      </c>
      <c r="I68" s="115">
        <v>-22</v>
      </c>
      <c r="J68" s="116">
        <v>-5.8754406580493537E-2</v>
      </c>
    </row>
    <row r="69" spans="1:12" s="110" customFormat="1" ht="12" customHeight="1" x14ac:dyDescent="0.2">
      <c r="A69" s="118"/>
      <c r="B69" s="121" t="s">
        <v>110</v>
      </c>
      <c r="C69" s="113">
        <v>20.733147273507942</v>
      </c>
      <c r="D69" s="235">
        <v>11589</v>
      </c>
      <c r="E69" s="236">
        <v>11476</v>
      </c>
      <c r="F69" s="236">
        <v>11374</v>
      </c>
      <c r="G69" s="236">
        <v>11198</v>
      </c>
      <c r="H69" s="140">
        <v>11026</v>
      </c>
      <c r="I69" s="115">
        <v>563</v>
      </c>
      <c r="J69" s="116">
        <v>5.1061128242336293</v>
      </c>
    </row>
    <row r="70" spans="1:12" s="110" customFormat="1" ht="12" customHeight="1" x14ac:dyDescent="0.2">
      <c r="A70" s="120"/>
      <c r="B70" s="121" t="s">
        <v>111</v>
      </c>
      <c r="C70" s="113">
        <v>1.0054386718190926</v>
      </c>
      <c r="D70" s="235">
        <v>562</v>
      </c>
      <c r="E70" s="236">
        <v>551</v>
      </c>
      <c r="F70" s="236">
        <v>539</v>
      </c>
      <c r="G70" s="236">
        <v>526</v>
      </c>
      <c r="H70" s="140">
        <v>516</v>
      </c>
      <c r="I70" s="115">
        <v>46</v>
      </c>
      <c r="J70" s="116">
        <v>8.9147286821705425</v>
      </c>
    </row>
    <row r="71" spans="1:12" s="110" customFormat="1" ht="12" customHeight="1" x14ac:dyDescent="0.2">
      <c r="A71" s="120"/>
      <c r="B71" s="121" t="s">
        <v>112</v>
      </c>
      <c r="C71" s="113">
        <v>0.30413625304136255</v>
      </c>
      <c r="D71" s="235">
        <v>170</v>
      </c>
      <c r="E71" s="236">
        <v>166</v>
      </c>
      <c r="F71" s="236">
        <v>182</v>
      </c>
      <c r="G71" s="236">
        <v>147</v>
      </c>
      <c r="H71" s="140">
        <v>140</v>
      </c>
      <c r="I71" s="115">
        <v>30</v>
      </c>
      <c r="J71" s="116">
        <v>21.428571428571427</v>
      </c>
    </row>
    <row r="72" spans="1:12" s="110" customFormat="1" ht="12" customHeight="1" x14ac:dyDescent="0.2">
      <c r="A72" s="118" t="s">
        <v>113</v>
      </c>
      <c r="B72" s="119" t="s">
        <v>181</v>
      </c>
      <c r="C72" s="113">
        <v>75.184270788607421</v>
      </c>
      <c r="D72" s="235">
        <v>42025</v>
      </c>
      <c r="E72" s="236">
        <v>42227</v>
      </c>
      <c r="F72" s="236">
        <v>42507</v>
      </c>
      <c r="G72" s="236">
        <v>41989</v>
      </c>
      <c r="H72" s="140">
        <v>41993</v>
      </c>
      <c r="I72" s="115">
        <v>32</v>
      </c>
      <c r="J72" s="116">
        <v>7.6203176719929516E-2</v>
      </c>
    </row>
    <row r="73" spans="1:12" s="110" customFormat="1" ht="12" customHeight="1" x14ac:dyDescent="0.2">
      <c r="A73" s="118"/>
      <c r="B73" s="119" t="s">
        <v>182</v>
      </c>
      <c r="C73" s="113">
        <v>24.815729211392586</v>
      </c>
      <c r="D73" s="115">
        <v>13871</v>
      </c>
      <c r="E73" s="114">
        <v>13808</v>
      </c>
      <c r="F73" s="114">
        <v>13719</v>
      </c>
      <c r="G73" s="114">
        <v>13543</v>
      </c>
      <c r="H73" s="140">
        <v>13418</v>
      </c>
      <c r="I73" s="115">
        <v>453</v>
      </c>
      <c r="J73" s="116">
        <v>3.3760620062602475</v>
      </c>
    </row>
    <row r="74" spans="1:12" s="110" customFormat="1" ht="12" customHeight="1" x14ac:dyDescent="0.2">
      <c r="A74" s="118" t="s">
        <v>113</v>
      </c>
      <c r="B74" s="119" t="s">
        <v>116</v>
      </c>
      <c r="C74" s="113">
        <v>82.664233576642332</v>
      </c>
      <c r="D74" s="115">
        <v>46206</v>
      </c>
      <c r="E74" s="114">
        <v>46428</v>
      </c>
      <c r="F74" s="114">
        <v>46626</v>
      </c>
      <c r="G74" s="114">
        <v>46157</v>
      </c>
      <c r="H74" s="140">
        <v>46271</v>
      </c>
      <c r="I74" s="115">
        <v>-65</v>
      </c>
      <c r="J74" s="116">
        <v>-0.14047675649975147</v>
      </c>
    </row>
    <row r="75" spans="1:12" s="110" customFormat="1" ht="12" customHeight="1" x14ac:dyDescent="0.2">
      <c r="A75" s="142"/>
      <c r="B75" s="124" t="s">
        <v>117</v>
      </c>
      <c r="C75" s="125">
        <v>17.310719908401317</v>
      </c>
      <c r="D75" s="143">
        <v>9676</v>
      </c>
      <c r="E75" s="144">
        <v>9596</v>
      </c>
      <c r="F75" s="144">
        <v>9591</v>
      </c>
      <c r="G75" s="144">
        <v>9363</v>
      </c>
      <c r="H75" s="145">
        <v>9132</v>
      </c>
      <c r="I75" s="143">
        <v>544</v>
      </c>
      <c r="J75" s="146">
        <v>5.9570740254051691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53249</v>
      </c>
      <c r="G11" s="114">
        <v>53664</v>
      </c>
      <c r="H11" s="114">
        <v>53847</v>
      </c>
      <c r="I11" s="114">
        <v>53330</v>
      </c>
      <c r="J11" s="140">
        <v>53425</v>
      </c>
      <c r="K11" s="114">
        <v>-176</v>
      </c>
      <c r="L11" s="116">
        <v>-0.32943378568086101</v>
      </c>
    </row>
    <row r="12" spans="1:17" s="110" customFormat="1" ht="24.95" customHeight="1" x14ac:dyDescent="0.2">
      <c r="A12" s="604" t="s">
        <v>185</v>
      </c>
      <c r="B12" s="605"/>
      <c r="C12" s="605"/>
      <c r="D12" s="606"/>
      <c r="E12" s="113">
        <v>54.739056132509532</v>
      </c>
      <c r="F12" s="115">
        <v>29148</v>
      </c>
      <c r="G12" s="114">
        <v>29426</v>
      </c>
      <c r="H12" s="114">
        <v>29630</v>
      </c>
      <c r="I12" s="114">
        <v>29334</v>
      </c>
      <c r="J12" s="140">
        <v>29390</v>
      </c>
      <c r="K12" s="114">
        <v>-242</v>
      </c>
      <c r="L12" s="116">
        <v>-0.8234093228989452</v>
      </c>
    </row>
    <row r="13" spans="1:17" s="110" customFormat="1" ht="15" customHeight="1" x14ac:dyDescent="0.2">
      <c r="A13" s="120"/>
      <c r="B13" s="612" t="s">
        <v>107</v>
      </c>
      <c r="C13" s="612"/>
      <c r="E13" s="113">
        <v>45.260943867490468</v>
      </c>
      <c r="F13" s="115">
        <v>24101</v>
      </c>
      <c r="G13" s="114">
        <v>24238</v>
      </c>
      <c r="H13" s="114">
        <v>24217</v>
      </c>
      <c r="I13" s="114">
        <v>23996</v>
      </c>
      <c r="J13" s="140">
        <v>24035</v>
      </c>
      <c r="K13" s="114">
        <v>66</v>
      </c>
      <c r="L13" s="116">
        <v>0.27459954233409611</v>
      </c>
    </row>
    <row r="14" spans="1:17" s="110" customFormat="1" ht="24.95" customHeight="1" x14ac:dyDescent="0.2">
      <c r="A14" s="604" t="s">
        <v>186</v>
      </c>
      <c r="B14" s="605"/>
      <c r="C14" s="605"/>
      <c r="D14" s="606"/>
      <c r="E14" s="113">
        <v>10.616161805855509</v>
      </c>
      <c r="F14" s="115">
        <v>5653</v>
      </c>
      <c r="G14" s="114">
        <v>5885</v>
      </c>
      <c r="H14" s="114">
        <v>5938</v>
      </c>
      <c r="I14" s="114">
        <v>5579</v>
      </c>
      <c r="J14" s="140">
        <v>5809</v>
      </c>
      <c r="K14" s="114">
        <v>-156</v>
      </c>
      <c r="L14" s="116">
        <v>-2.685488035806507</v>
      </c>
    </row>
    <row r="15" spans="1:17" s="110" customFormat="1" ht="15" customHeight="1" x14ac:dyDescent="0.2">
      <c r="A15" s="120"/>
      <c r="B15" s="119"/>
      <c r="C15" s="258" t="s">
        <v>106</v>
      </c>
      <c r="E15" s="113">
        <v>56.748629046523966</v>
      </c>
      <c r="F15" s="115">
        <v>3208</v>
      </c>
      <c r="G15" s="114">
        <v>3318</v>
      </c>
      <c r="H15" s="114">
        <v>3386</v>
      </c>
      <c r="I15" s="114">
        <v>3173</v>
      </c>
      <c r="J15" s="140">
        <v>3306</v>
      </c>
      <c r="K15" s="114">
        <v>-98</v>
      </c>
      <c r="L15" s="116">
        <v>-2.9643073200241985</v>
      </c>
    </row>
    <row r="16" spans="1:17" s="110" customFormat="1" ht="15" customHeight="1" x14ac:dyDescent="0.2">
      <c r="A16" s="120"/>
      <c r="B16" s="119"/>
      <c r="C16" s="258" t="s">
        <v>107</v>
      </c>
      <c r="E16" s="113">
        <v>43.251370953476034</v>
      </c>
      <c r="F16" s="115">
        <v>2445</v>
      </c>
      <c r="G16" s="114">
        <v>2567</v>
      </c>
      <c r="H16" s="114">
        <v>2552</v>
      </c>
      <c r="I16" s="114">
        <v>2406</v>
      </c>
      <c r="J16" s="140">
        <v>2503</v>
      </c>
      <c r="K16" s="114">
        <v>-58</v>
      </c>
      <c r="L16" s="116">
        <v>-2.3172193367958451</v>
      </c>
    </row>
    <row r="17" spans="1:12" s="110" customFormat="1" ht="15" customHeight="1" x14ac:dyDescent="0.2">
      <c r="A17" s="120"/>
      <c r="B17" s="121" t="s">
        <v>109</v>
      </c>
      <c r="C17" s="258"/>
      <c r="E17" s="113">
        <v>66.626603316494212</v>
      </c>
      <c r="F17" s="115">
        <v>35478</v>
      </c>
      <c r="G17" s="114">
        <v>35740</v>
      </c>
      <c r="H17" s="114">
        <v>35998</v>
      </c>
      <c r="I17" s="114">
        <v>36018</v>
      </c>
      <c r="J17" s="140">
        <v>36040</v>
      </c>
      <c r="K17" s="114">
        <v>-562</v>
      </c>
      <c r="L17" s="116">
        <v>-1.5593784683684795</v>
      </c>
    </row>
    <row r="18" spans="1:12" s="110" customFormat="1" ht="15" customHeight="1" x14ac:dyDescent="0.2">
      <c r="A18" s="120"/>
      <c r="B18" s="119"/>
      <c r="C18" s="258" t="s">
        <v>106</v>
      </c>
      <c r="E18" s="113">
        <v>54.645132194599469</v>
      </c>
      <c r="F18" s="115">
        <v>19387</v>
      </c>
      <c r="G18" s="114">
        <v>19609</v>
      </c>
      <c r="H18" s="114">
        <v>19787</v>
      </c>
      <c r="I18" s="114">
        <v>19809</v>
      </c>
      <c r="J18" s="140">
        <v>19828</v>
      </c>
      <c r="K18" s="114">
        <v>-441</v>
      </c>
      <c r="L18" s="116">
        <v>-2.2241274964696389</v>
      </c>
    </row>
    <row r="19" spans="1:12" s="110" customFormat="1" ht="15" customHeight="1" x14ac:dyDescent="0.2">
      <c r="A19" s="120"/>
      <c r="B19" s="119"/>
      <c r="C19" s="258" t="s">
        <v>107</v>
      </c>
      <c r="E19" s="113">
        <v>45.354867805400531</v>
      </c>
      <c r="F19" s="115">
        <v>16091</v>
      </c>
      <c r="G19" s="114">
        <v>16131</v>
      </c>
      <c r="H19" s="114">
        <v>16211</v>
      </c>
      <c r="I19" s="114">
        <v>16209</v>
      </c>
      <c r="J19" s="140">
        <v>16212</v>
      </c>
      <c r="K19" s="114">
        <v>-121</v>
      </c>
      <c r="L19" s="116">
        <v>-0.74636072045398472</v>
      </c>
    </row>
    <row r="20" spans="1:12" s="110" customFormat="1" ht="15" customHeight="1" x14ac:dyDescent="0.2">
      <c r="A20" s="120"/>
      <c r="B20" s="121" t="s">
        <v>110</v>
      </c>
      <c r="C20" s="258"/>
      <c r="E20" s="113">
        <v>21.775056808578565</v>
      </c>
      <c r="F20" s="115">
        <v>11595</v>
      </c>
      <c r="G20" s="114">
        <v>11530</v>
      </c>
      <c r="H20" s="114">
        <v>11404</v>
      </c>
      <c r="I20" s="114">
        <v>11241</v>
      </c>
      <c r="J20" s="140">
        <v>11110</v>
      </c>
      <c r="K20" s="114">
        <v>485</v>
      </c>
      <c r="L20" s="116">
        <v>4.3654365436543658</v>
      </c>
    </row>
    <row r="21" spans="1:12" s="110" customFormat="1" ht="15" customHeight="1" x14ac:dyDescent="0.2">
      <c r="A21" s="120"/>
      <c r="B21" s="119"/>
      <c r="C21" s="258" t="s">
        <v>106</v>
      </c>
      <c r="E21" s="113">
        <v>53.816300129366105</v>
      </c>
      <c r="F21" s="115">
        <v>6240</v>
      </c>
      <c r="G21" s="114">
        <v>6199</v>
      </c>
      <c r="H21" s="114">
        <v>6154</v>
      </c>
      <c r="I21" s="114">
        <v>6060</v>
      </c>
      <c r="J21" s="140">
        <v>5967</v>
      </c>
      <c r="K21" s="114">
        <v>273</v>
      </c>
      <c r="L21" s="116">
        <v>4.5751633986928102</v>
      </c>
    </row>
    <row r="22" spans="1:12" s="110" customFormat="1" ht="15" customHeight="1" x14ac:dyDescent="0.2">
      <c r="A22" s="120"/>
      <c r="B22" s="119"/>
      <c r="C22" s="258" t="s">
        <v>107</v>
      </c>
      <c r="E22" s="113">
        <v>46.183699870633895</v>
      </c>
      <c r="F22" s="115">
        <v>5355</v>
      </c>
      <c r="G22" s="114">
        <v>5331</v>
      </c>
      <c r="H22" s="114">
        <v>5250</v>
      </c>
      <c r="I22" s="114">
        <v>5181</v>
      </c>
      <c r="J22" s="140">
        <v>5143</v>
      </c>
      <c r="K22" s="114">
        <v>212</v>
      </c>
      <c r="L22" s="116">
        <v>4.1221077192300211</v>
      </c>
    </row>
    <row r="23" spans="1:12" s="110" customFormat="1" ht="15" customHeight="1" x14ac:dyDescent="0.2">
      <c r="A23" s="120"/>
      <c r="B23" s="121" t="s">
        <v>111</v>
      </c>
      <c r="C23" s="258"/>
      <c r="E23" s="113">
        <v>0.98217806907171967</v>
      </c>
      <c r="F23" s="115">
        <v>523</v>
      </c>
      <c r="G23" s="114">
        <v>509</v>
      </c>
      <c r="H23" s="114">
        <v>507</v>
      </c>
      <c r="I23" s="114">
        <v>492</v>
      </c>
      <c r="J23" s="140">
        <v>466</v>
      </c>
      <c r="K23" s="114">
        <v>57</v>
      </c>
      <c r="L23" s="116">
        <v>12.231759656652361</v>
      </c>
    </row>
    <row r="24" spans="1:12" s="110" customFormat="1" ht="15" customHeight="1" x14ac:dyDescent="0.2">
      <c r="A24" s="120"/>
      <c r="B24" s="119"/>
      <c r="C24" s="258" t="s">
        <v>106</v>
      </c>
      <c r="E24" s="113">
        <v>59.847036328871894</v>
      </c>
      <c r="F24" s="115">
        <v>313</v>
      </c>
      <c r="G24" s="114">
        <v>300</v>
      </c>
      <c r="H24" s="114">
        <v>303</v>
      </c>
      <c r="I24" s="114">
        <v>292</v>
      </c>
      <c r="J24" s="140">
        <v>289</v>
      </c>
      <c r="K24" s="114">
        <v>24</v>
      </c>
      <c r="L24" s="116">
        <v>8.3044982698961931</v>
      </c>
    </row>
    <row r="25" spans="1:12" s="110" customFormat="1" ht="15" customHeight="1" x14ac:dyDescent="0.2">
      <c r="A25" s="120"/>
      <c r="B25" s="119"/>
      <c r="C25" s="258" t="s">
        <v>107</v>
      </c>
      <c r="E25" s="113">
        <v>40.152963671128106</v>
      </c>
      <c r="F25" s="115">
        <v>210</v>
      </c>
      <c r="G25" s="114">
        <v>209</v>
      </c>
      <c r="H25" s="114">
        <v>204</v>
      </c>
      <c r="I25" s="114">
        <v>200</v>
      </c>
      <c r="J25" s="140">
        <v>177</v>
      </c>
      <c r="K25" s="114">
        <v>33</v>
      </c>
      <c r="L25" s="116">
        <v>18.64406779661017</v>
      </c>
    </row>
    <row r="26" spans="1:12" s="110" customFormat="1" ht="15" customHeight="1" x14ac:dyDescent="0.2">
      <c r="A26" s="120"/>
      <c r="C26" s="121" t="s">
        <v>187</v>
      </c>
      <c r="D26" s="110" t="s">
        <v>188</v>
      </c>
      <c r="E26" s="113">
        <v>0.3286446693834626</v>
      </c>
      <c r="F26" s="115">
        <v>175</v>
      </c>
      <c r="G26" s="114">
        <v>172</v>
      </c>
      <c r="H26" s="114">
        <v>186</v>
      </c>
      <c r="I26" s="114">
        <v>156</v>
      </c>
      <c r="J26" s="140">
        <v>139</v>
      </c>
      <c r="K26" s="114">
        <v>36</v>
      </c>
      <c r="L26" s="116">
        <v>25.899280575539567</v>
      </c>
    </row>
    <row r="27" spans="1:12" s="110" customFormat="1" ht="15" customHeight="1" x14ac:dyDescent="0.2">
      <c r="A27" s="120"/>
      <c r="B27" s="119"/>
      <c r="D27" s="259" t="s">
        <v>106</v>
      </c>
      <c r="E27" s="113">
        <v>57.714285714285715</v>
      </c>
      <c r="F27" s="115">
        <v>101</v>
      </c>
      <c r="G27" s="114">
        <v>92</v>
      </c>
      <c r="H27" s="114">
        <v>98</v>
      </c>
      <c r="I27" s="114">
        <v>79</v>
      </c>
      <c r="J27" s="140">
        <v>77</v>
      </c>
      <c r="K27" s="114">
        <v>24</v>
      </c>
      <c r="L27" s="116">
        <v>31.168831168831169</v>
      </c>
    </row>
    <row r="28" spans="1:12" s="110" customFormat="1" ht="15" customHeight="1" x14ac:dyDescent="0.2">
      <c r="A28" s="120"/>
      <c r="B28" s="119"/>
      <c r="D28" s="259" t="s">
        <v>107</v>
      </c>
      <c r="E28" s="113">
        <v>42.285714285714285</v>
      </c>
      <c r="F28" s="115">
        <v>74</v>
      </c>
      <c r="G28" s="114">
        <v>80</v>
      </c>
      <c r="H28" s="114">
        <v>88</v>
      </c>
      <c r="I28" s="114">
        <v>77</v>
      </c>
      <c r="J28" s="140">
        <v>62</v>
      </c>
      <c r="K28" s="114">
        <v>12</v>
      </c>
      <c r="L28" s="116">
        <v>19.35483870967742</v>
      </c>
    </row>
    <row r="29" spans="1:12" s="110" customFormat="1" ht="24.95" customHeight="1" x14ac:dyDescent="0.2">
      <c r="A29" s="604" t="s">
        <v>189</v>
      </c>
      <c r="B29" s="605"/>
      <c r="C29" s="605"/>
      <c r="D29" s="606"/>
      <c r="E29" s="113">
        <v>83.274803282690755</v>
      </c>
      <c r="F29" s="115">
        <v>44343</v>
      </c>
      <c r="G29" s="114">
        <v>44759</v>
      </c>
      <c r="H29" s="114">
        <v>44944</v>
      </c>
      <c r="I29" s="114">
        <v>44607</v>
      </c>
      <c r="J29" s="140">
        <v>44772</v>
      </c>
      <c r="K29" s="114">
        <v>-429</v>
      </c>
      <c r="L29" s="116">
        <v>-0.95818815331010454</v>
      </c>
    </row>
    <row r="30" spans="1:12" s="110" customFormat="1" ht="15" customHeight="1" x14ac:dyDescent="0.2">
      <c r="A30" s="120"/>
      <c r="B30" s="119"/>
      <c r="C30" s="258" t="s">
        <v>106</v>
      </c>
      <c r="E30" s="113">
        <v>53.40414496087319</v>
      </c>
      <c r="F30" s="115">
        <v>23681</v>
      </c>
      <c r="G30" s="114">
        <v>23927</v>
      </c>
      <c r="H30" s="114">
        <v>24106</v>
      </c>
      <c r="I30" s="114">
        <v>23914</v>
      </c>
      <c r="J30" s="140">
        <v>24003</v>
      </c>
      <c r="K30" s="114">
        <v>-322</v>
      </c>
      <c r="L30" s="116">
        <v>-1.3414989792942549</v>
      </c>
    </row>
    <row r="31" spans="1:12" s="110" customFormat="1" ht="15" customHeight="1" x14ac:dyDescent="0.2">
      <c r="A31" s="120"/>
      <c r="B31" s="119"/>
      <c r="C31" s="258" t="s">
        <v>107</v>
      </c>
      <c r="E31" s="113">
        <v>46.59585503912681</v>
      </c>
      <c r="F31" s="115">
        <v>20662</v>
      </c>
      <c r="G31" s="114">
        <v>20832</v>
      </c>
      <c r="H31" s="114">
        <v>20838</v>
      </c>
      <c r="I31" s="114">
        <v>20693</v>
      </c>
      <c r="J31" s="140">
        <v>20769</v>
      </c>
      <c r="K31" s="114">
        <v>-107</v>
      </c>
      <c r="L31" s="116">
        <v>-0.51519090952862434</v>
      </c>
    </row>
    <row r="32" spans="1:12" s="110" customFormat="1" ht="15" customHeight="1" x14ac:dyDescent="0.2">
      <c r="A32" s="120"/>
      <c r="B32" s="119" t="s">
        <v>117</v>
      </c>
      <c r="C32" s="258"/>
      <c r="E32" s="113">
        <v>16.697027174219233</v>
      </c>
      <c r="F32" s="115">
        <v>8891</v>
      </c>
      <c r="G32" s="114">
        <v>8893</v>
      </c>
      <c r="H32" s="114">
        <v>8893</v>
      </c>
      <c r="I32" s="114">
        <v>8712</v>
      </c>
      <c r="J32" s="140">
        <v>8643</v>
      </c>
      <c r="K32" s="114">
        <v>248</v>
      </c>
      <c r="L32" s="116">
        <v>2.8693740599328939</v>
      </c>
    </row>
    <row r="33" spans="1:12" s="110" customFormat="1" ht="15" customHeight="1" x14ac:dyDescent="0.2">
      <c r="A33" s="120"/>
      <c r="B33" s="119"/>
      <c r="C33" s="258" t="s">
        <v>106</v>
      </c>
      <c r="E33" s="113">
        <v>61.376673040152966</v>
      </c>
      <c r="F33" s="115">
        <v>5457</v>
      </c>
      <c r="G33" s="114">
        <v>5492</v>
      </c>
      <c r="H33" s="114">
        <v>5518</v>
      </c>
      <c r="I33" s="114">
        <v>5412</v>
      </c>
      <c r="J33" s="140">
        <v>5380</v>
      </c>
      <c r="K33" s="114">
        <v>77</v>
      </c>
      <c r="L33" s="116">
        <v>1.4312267657992566</v>
      </c>
    </row>
    <row r="34" spans="1:12" s="110" customFormat="1" ht="15" customHeight="1" x14ac:dyDescent="0.2">
      <c r="A34" s="120"/>
      <c r="B34" s="119"/>
      <c r="C34" s="258" t="s">
        <v>107</v>
      </c>
      <c r="E34" s="113">
        <v>38.623326959847034</v>
      </c>
      <c r="F34" s="115">
        <v>3434</v>
      </c>
      <c r="G34" s="114">
        <v>3401</v>
      </c>
      <c r="H34" s="114">
        <v>3375</v>
      </c>
      <c r="I34" s="114">
        <v>3300</v>
      </c>
      <c r="J34" s="140">
        <v>3263</v>
      </c>
      <c r="K34" s="114">
        <v>171</v>
      </c>
      <c r="L34" s="116">
        <v>5.2405761569108185</v>
      </c>
    </row>
    <row r="35" spans="1:12" s="110" customFormat="1" ht="24.95" customHeight="1" x14ac:dyDescent="0.2">
      <c r="A35" s="604" t="s">
        <v>190</v>
      </c>
      <c r="B35" s="605"/>
      <c r="C35" s="605"/>
      <c r="D35" s="606"/>
      <c r="E35" s="113">
        <v>74.038949088245786</v>
      </c>
      <c r="F35" s="115">
        <v>39425</v>
      </c>
      <c r="G35" s="114">
        <v>39835</v>
      </c>
      <c r="H35" s="114">
        <v>40125</v>
      </c>
      <c r="I35" s="114">
        <v>39729</v>
      </c>
      <c r="J35" s="140">
        <v>39931</v>
      </c>
      <c r="K35" s="114">
        <v>-506</v>
      </c>
      <c r="L35" s="116">
        <v>-1.2671858956700308</v>
      </c>
    </row>
    <row r="36" spans="1:12" s="110" customFormat="1" ht="15" customHeight="1" x14ac:dyDescent="0.2">
      <c r="A36" s="120"/>
      <c r="B36" s="119"/>
      <c r="C36" s="258" t="s">
        <v>106</v>
      </c>
      <c r="E36" s="113">
        <v>68.804058338617622</v>
      </c>
      <c r="F36" s="115">
        <v>27126</v>
      </c>
      <c r="G36" s="114">
        <v>27432</v>
      </c>
      <c r="H36" s="114">
        <v>27663</v>
      </c>
      <c r="I36" s="114">
        <v>27407</v>
      </c>
      <c r="J36" s="140">
        <v>27525</v>
      </c>
      <c r="K36" s="114">
        <v>-399</v>
      </c>
      <c r="L36" s="116">
        <v>-1.449591280653951</v>
      </c>
    </row>
    <row r="37" spans="1:12" s="110" customFormat="1" ht="15" customHeight="1" x14ac:dyDescent="0.2">
      <c r="A37" s="120"/>
      <c r="B37" s="119"/>
      <c r="C37" s="258" t="s">
        <v>107</v>
      </c>
      <c r="E37" s="113">
        <v>31.195941661382371</v>
      </c>
      <c r="F37" s="115">
        <v>12299</v>
      </c>
      <c r="G37" s="114">
        <v>12403</v>
      </c>
      <c r="H37" s="114">
        <v>12462</v>
      </c>
      <c r="I37" s="114">
        <v>12322</v>
      </c>
      <c r="J37" s="140">
        <v>12406</v>
      </c>
      <c r="K37" s="114">
        <v>-107</v>
      </c>
      <c r="L37" s="116">
        <v>-0.86248589392229569</v>
      </c>
    </row>
    <row r="38" spans="1:12" s="110" customFormat="1" ht="15" customHeight="1" x14ac:dyDescent="0.2">
      <c r="A38" s="120"/>
      <c r="B38" s="119" t="s">
        <v>182</v>
      </c>
      <c r="C38" s="258"/>
      <c r="E38" s="113">
        <v>25.96105091175421</v>
      </c>
      <c r="F38" s="115">
        <v>13824</v>
      </c>
      <c r="G38" s="114">
        <v>13829</v>
      </c>
      <c r="H38" s="114">
        <v>13722</v>
      </c>
      <c r="I38" s="114">
        <v>13601</v>
      </c>
      <c r="J38" s="140">
        <v>13494</v>
      </c>
      <c r="K38" s="114">
        <v>330</v>
      </c>
      <c r="L38" s="116">
        <v>2.4455313472654514</v>
      </c>
    </row>
    <row r="39" spans="1:12" s="110" customFormat="1" ht="15" customHeight="1" x14ac:dyDescent="0.2">
      <c r="A39" s="120"/>
      <c r="B39" s="119"/>
      <c r="C39" s="258" t="s">
        <v>106</v>
      </c>
      <c r="E39" s="113">
        <v>14.626736111111111</v>
      </c>
      <c r="F39" s="115">
        <v>2022</v>
      </c>
      <c r="G39" s="114">
        <v>1994</v>
      </c>
      <c r="H39" s="114">
        <v>1967</v>
      </c>
      <c r="I39" s="114">
        <v>1927</v>
      </c>
      <c r="J39" s="140">
        <v>1865</v>
      </c>
      <c r="K39" s="114">
        <v>157</v>
      </c>
      <c r="L39" s="116">
        <v>8.4182305630026804</v>
      </c>
    </row>
    <row r="40" spans="1:12" s="110" customFormat="1" ht="15" customHeight="1" x14ac:dyDescent="0.2">
      <c r="A40" s="120"/>
      <c r="B40" s="119"/>
      <c r="C40" s="258" t="s">
        <v>107</v>
      </c>
      <c r="E40" s="113">
        <v>85.373263888888886</v>
      </c>
      <c r="F40" s="115">
        <v>11802</v>
      </c>
      <c r="G40" s="114">
        <v>11835</v>
      </c>
      <c r="H40" s="114">
        <v>11755</v>
      </c>
      <c r="I40" s="114">
        <v>11674</v>
      </c>
      <c r="J40" s="140">
        <v>11629</v>
      </c>
      <c r="K40" s="114">
        <v>173</v>
      </c>
      <c r="L40" s="116">
        <v>1.4876601599449653</v>
      </c>
    </row>
    <row r="41" spans="1:12" s="110" customFormat="1" ht="24.75" customHeight="1" x14ac:dyDescent="0.2">
      <c r="A41" s="604" t="s">
        <v>518</v>
      </c>
      <c r="B41" s="605"/>
      <c r="C41" s="605"/>
      <c r="D41" s="606"/>
      <c r="E41" s="113">
        <v>4.5690998891997969</v>
      </c>
      <c r="F41" s="115">
        <v>2433</v>
      </c>
      <c r="G41" s="114">
        <v>2695</v>
      </c>
      <c r="H41" s="114">
        <v>2742</v>
      </c>
      <c r="I41" s="114">
        <v>2411</v>
      </c>
      <c r="J41" s="140">
        <v>2470</v>
      </c>
      <c r="K41" s="114">
        <v>-37</v>
      </c>
      <c r="L41" s="116">
        <v>-1.4979757085020242</v>
      </c>
    </row>
    <row r="42" spans="1:12" s="110" customFormat="1" ht="15" customHeight="1" x14ac:dyDescent="0.2">
      <c r="A42" s="120"/>
      <c r="B42" s="119"/>
      <c r="C42" s="258" t="s">
        <v>106</v>
      </c>
      <c r="E42" s="113">
        <v>56.391286477599671</v>
      </c>
      <c r="F42" s="115">
        <v>1372</v>
      </c>
      <c r="G42" s="114">
        <v>1542</v>
      </c>
      <c r="H42" s="114">
        <v>1561</v>
      </c>
      <c r="I42" s="114">
        <v>1351</v>
      </c>
      <c r="J42" s="140">
        <v>1380</v>
      </c>
      <c r="K42" s="114">
        <v>-8</v>
      </c>
      <c r="L42" s="116">
        <v>-0.57971014492753625</v>
      </c>
    </row>
    <row r="43" spans="1:12" s="110" customFormat="1" ht="15" customHeight="1" x14ac:dyDescent="0.2">
      <c r="A43" s="123"/>
      <c r="B43" s="124"/>
      <c r="C43" s="260" t="s">
        <v>107</v>
      </c>
      <c r="D43" s="261"/>
      <c r="E43" s="125">
        <v>43.608713522400329</v>
      </c>
      <c r="F43" s="143">
        <v>1061</v>
      </c>
      <c r="G43" s="144">
        <v>1153</v>
      </c>
      <c r="H43" s="144">
        <v>1181</v>
      </c>
      <c r="I43" s="144">
        <v>1060</v>
      </c>
      <c r="J43" s="145">
        <v>1090</v>
      </c>
      <c r="K43" s="144">
        <v>-29</v>
      </c>
      <c r="L43" s="146">
        <v>-2.6605504587155964</v>
      </c>
    </row>
    <row r="44" spans="1:12" s="110" customFormat="1" ht="45.75" customHeight="1" x14ac:dyDescent="0.2">
      <c r="A44" s="604" t="s">
        <v>191</v>
      </c>
      <c r="B44" s="605"/>
      <c r="C44" s="605"/>
      <c r="D44" s="606"/>
      <c r="E44" s="113">
        <v>0.83194050592499391</v>
      </c>
      <c r="F44" s="115">
        <v>443</v>
      </c>
      <c r="G44" s="114">
        <v>446</v>
      </c>
      <c r="H44" s="114">
        <v>444</v>
      </c>
      <c r="I44" s="114">
        <v>430</v>
      </c>
      <c r="J44" s="140">
        <v>440</v>
      </c>
      <c r="K44" s="114">
        <v>3</v>
      </c>
      <c r="L44" s="116">
        <v>0.68181818181818177</v>
      </c>
    </row>
    <row r="45" spans="1:12" s="110" customFormat="1" ht="15" customHeight="1" x14ac:dyDescent="0.2">
      <c r="A45" s="120"/>
      <c r="B45" s="119"/>
      <c r="C45" s="258" t="s">
        <v>106</v>
      </c>
      <c r="E45" s="113">
        <v>59.367945823927762</v>
      </c>
      <c r="F45" s="115">
        <v>263</v>
      </c>
      <c r="G45" s="114">
        <v>266</v>
      </c>
      <c r="H45" s="114">
        <v>263</v>
      </c>
      <c r="I45" s="114">
        <v>257</v>
      </c>
      <c r="J45" s="140">
        <v>264</v>
      </c>
      <c r="K45" s="114">
        <v>-1</v>
      </c>
      <c r="L45" s="116">
        <v>-0.37878787878787878</v>
      </c>
    </row>
    <row r="46" spans="1:12" s="110" customFormat="1" ht="15" customHeight="1" x14ac:dyDescent="0.2">
      <c r="A46" s="123"/>
      <c r="B46" s="124"/>
      <c r="C46" s="260" t="s">
        <v>107</v>
      </c>
      <c r="D46" s="261"/>
      <c r="E46" s="125">
        <v>40.632054176072238</v>
      </c>
      <c r="F46" s="143">
        <v>180</v>
      </c>
      <c r="G46" s="144">
        <v>180</v>
      </c>
      <c r="H46" s="144">
        <v>181</v>
      </c>
      <c r="I46" s="144">
        <v>173</v>
      </c>
      <c r="J46" s="145">
        <v>176</v>
      </c>
      <c r="K46" s="144">
        <v>4</v>
      </c>
      <c r="L46" s="146">
        <v>2.2727272727272729</v>
      </c>
    </row>
    <row r="47" spans="1:12" s="110" customFormat="1" ht="39" customHeight="1" x14ac:dyDescent="0.2">
      <c r="A47" s="604" t="s">
        <v>519</v>
      </c>
      <c r="B47" s="607"/>
      <c r="C47" s="607"/>
      <c r="D47" s="608"/>
      <c r="E47" s="113">
        <v>0.16150538038273018</v>
      </c>
      <c r="F47" s="115">
        <v>86</v>
      </c>
      <c r="G47" s="114">
        <v>87</v>
      </c>
      <c r="H47" s="114">
        <v>86</v>
      </c>
      <c r="I47" s="114">
        <v>82</v>
      </c>
      <c r="J47" s="140">
        <v>84</v>
      </c>
      <c r="K47" s="114">
        <v>2</v>
      </c>
      <c r="L47" s="116">
        <v>2.3809523809523809</v>
      </c>
    </row>
    <row r="48" spans="1:12" s="110" customFormat="1" ht="15" customHeight="1" x14ac:dyDescent="0.2">
      <c r="A48" s="120"/>
      <c r="B48" s="119"/>
      <c r="C48" s="258" t="s">
        <v>106</v>
      </c>
      <c r="E48" s="113">
        <v>33.720930232558139</v>
      </c>
      <c r="F48" s="115">
        <v>29</v>
      </c>
      <c r="G48" s="114">
        <v>30</v>
      </c>
      <c r="H48" s="114">
        <v>30</v>
      </c>
      <c r="I48" s="114">
        <v>28</v>
      </c>
      <c r="J48" s="140">
        <v>29</v>
      </c>
      <c r="K48" s="114">
        <v>0</v>
      </c>
      <c r="L48" s="116">
        <v>0</v>
      </c>
    </row>
    <row r="49" spans="1:12" s="110" customFormat="1" ht="15" customHeight="1" x14ac:dyDescent="0.2">
      <c r="A49" s="123"/>
      <c r="B49" s="124"/>
      <c r="C49" s="260" t="s">
        <v>107</v>
      </c>
      <c r="D49" s="261"/>
      <c r="E49" s="125">
        <v>66.279069767441854</v>
      </c>
      <c r="F49" s="143">
        <v>57</v>
      </c>
      <c r="G49" s="144">
        <v>57</v>
      </c>
      <c r="H49" s="144">
        <v>56</v>
      </c>
      <c r="I49" s="144">
        <v>54</v>
      </c>
      <c r="J49" s="145">
        <v>55</v>
      </c>
      <c r="K49" s="144">
        <v>2</v>
      </c>
      <c r="L49" s="146">
        <v>3.6363636363636362</v>
      </c>
    </row>
    <row r="50" spans="1:12" s="110" customFormat="1" ht="24.95" customHeight="1" x14ac:dyDescent="0.2">
      <c r="A50" s="609" t="s">
        <v>192</v>
      </c>
      <c r="B50" s="610"/>
      <c r="C50" s="610"/>
      <c r="D50" s="611"/>
      <c r="E50" s="262">
        <v>14.894176416458524</v>
      </c>
      <c r="F50" s="263">
        <v>7931</v>
      </c>
      <c r="G50" s="264">
        <v>8245</v>
      </c>
      <c r="H50" s="264">
        <v>8279</v>
      </c>
      <c r="I50" s="264">
        <v>7875</v>
      </c>
      <c r="J50" s="265">
        <v>7988</v>
      </c>
      <c r="K50" s="263">
        <v>-57</v>
      </c>
      <c r="L50" s="266">
        <v>-0.71357035553329995</v>
      </c>
    </row>
    <row r="51" spans="1:12" s="110" customFormat="1" ht="15" customHeight="1" x14ac:dyDescent="0.2">
      <c r="A51" s="120"/>
      <c r="B51" s="119"/>
      <c r="C51" s="258" t="s">
        <v>106</v>
      </c>
      <c r="E51" s="113">
        <v>52.969360736351028</v>
      </c>
      <c r="F51" s="115">
        <v>4201</v>
      </c>
      <c r="G51" s="114">
        <v>4356</v>
      </c>
      <c r="H51" s="114">
        <v>4427</v>
      </c>
      <c r="I51" s="114">
        <v>4152</v>
      </c>
      <c r="J51" s="140">
        <v>4171</v>
      </c>
      <c r="K51" s="114">
        <v>30</v>
      </c>
      <c r="L51" s="116">
        <v>0.71925197794293938</v>
      </c>
    </row>
    <row r="52" spans="1:12" s="110" customFormat="1" ht="15" customHeight="1" x14ac:dyDescent="0.2">
      <c r="A52" s="120"/>
      <c r="B52" s="119"/>
      <c r="C52" s="258" t="s">
        <v>107</v>
      </c>
      <c r="E52" s="113">
        <v>47.030639263648972</v>
      </c>
      <c r="F52" s="115">
        <v>3730</v>
      </c>
      <c r="G52" s="114">
        <v>3889</v>
      </c>
      <c r="H52" s="114">
        <v>3852</v>
      </c>
      <c r="I52" s="114">
        <v>3723</v>
      </c>
      <c r="J52" s="140">
        <v>3817</v>
      </c>
      <c r="K52" s="114">
        <v>-87</v>
      </c>
      <c r="L52" s="116">
        <v>-2.2792769190463713</v>
      </c>
    </row>
    <row r="53" spans="1:12" s="110" customFormat="1" ht="15" customHeight="1" x14ac:dyDescent="0.2">
      <c r="A53" s="120"/>
      <c r="B53" s="119"/>
      <c r="C53" s="258" t="s">
        <v>187</v>
      </c>
      <c r="D53" s="110" t="s">
        <v>193</v>
      </c>
      <c r="E53" s="113">
        <v>22.494010843525405</v>
      </c>
      <c r="F53" s="115">
        <v>1784</v>
      </c>
      <c r="G53" s="114">
        <v>2074</v>
      </c>
      <c r="H53" s="114">
        <v>2095</v>
      </c>
      <c r="I53" s="114">
        <v>1652</v>
      </c>
      <c r="J53" s="140">
        <v>1806</v>
      </c>
      <c r="K53" s="114">
        <v>-22</v>
      </c>
      <c r="L53" s="116">
        <v>-1.2181616832779623</v>
      </c>
    </row>
    <row r="54" spans="1:12" s="110" customFormat="1" ht="15" customHeight="1" x14ac:dyDescent="0.2">
      <c r="A54" s="120"/>
      <c r="B54" s="119"/>
      <c r="D54" s="267" t="s">
        <v>194</v>
      </c>
      <c r="E54" s="113">
        <v>58.015695067264573</v>
      </c>
      <c r="F54" s="115">
        <v>1035</v>
      </c>
      <c r="G54" s="114">
        <v>1208</v>
      </c>
      <c r="H54" s="114">
        <v>1248</v>
      </c>
      <c r="I54" s="114">
        <v>966</v>
      </c>
      <c r="J54" s="140">
        <v>1028</v>
      </c>
      <c r="K54" s="114">
        <v>7</v>
      </c>
      <c r="L54" s="116">
        <v>0.68093385214007784</v>
      </c>
    </row>
    <row r="55" spans="1:12" s="110" customFormat="1" ht="15" customHeight="1" x14ac:dyDescent="0.2">
      <c r="A55" s="120"/>
      <c r="B55" s="119"/>
      <c r="D55" s="267" t="s">
        <v>195</v>
      </c>
      <c r="E55" s="113">
        <v>41.984304932735427</v>
      </c>
      <c r="F55" s="115">
        <v>749</v>
      </c>
      <c r="G55" s="114">
        <v>866</v>
      </c>
      <c r="H55" s="114">
        <v>847</v>
      </c>
      <c r="I55" s="114">
        <v>686</v>
      </c>
      <c r="J55" s="140">
        <v>778</v>
      </c>
      <c r="K55" s="114">
        <v>-29</v>
      </c>
      <c r="L55" s="116">
        <v>-3.7275064267352187</v>
      </c>
    </row>
    <row r="56" spans="1:12" s="110" customFormat="1" ht="15" customHeight="1" x14ac:dyDescent="0.2">
      <c r="A56" s="120"/>
      <c r="B56" s="119" t="s">
        <v>196</v>
      </c>
      <c r="C56" s="258"/>
      <c r="E56" s="113">
        <v>64.087588499314535</v>
      </c>
      <c r="F56" s="115">
        <v>34126</v>
      </c>
      <c r="G56" s="114">
        <v>34240</v>
      </c>
      <c r="H56" s="114">
        <v>34369</v>
      </c>
      <c r="I56" s="114">
        <v>34414</v>
      </c>
      <c r="J56" s="140">
        <v>34435</v>
      </c>
      <c r="K56" s="114">
        <v>-309</v>
      </c>
      <c r="L56" s="116">
        <v>-0.89734281980543051</v>
      </c>
    </row>
    <row r="57" spans="1:12" s="110" customFormat="1" ht="15" customHeight="1" x14ac:dyDescent="0.2">
      <c r="A57" s="120"/>
      <c r="B57" s="119"/>
      <c r="C57" s="258" t="s">
        <v>106</v>
      </c>
      <c r="E57" s="113">
        <v>53.273164156361716</v>
      </c>
      <c r="F57" s="115">
        <v>18180</v>
      </c>
      <c r="G57" s="114">
        <v>18262</v>
      </c>
      <c r="H57" s="114">
        <v>18357</v>
      </c>
      <c r="I57" s="114">
        <v>18428</v>
      </c>
      <c r="J57" s="140">
        <v>18448</v>
      </c>
      <c r="K57" s="114">
        <v>-268</v>
      </c>
      <c r="L57" s="116">
        <v>-1.4527320034692108</v>
      </c>
    </row>
    <row r="58" spans="1:12" s="110" customFormat="1" ht="15" customHeight="1" x14ac:dyDescent="0.2">
      <c r="A58" s="120"/>
      <c r="B58" s="119"/>
      <c r="C58" s="258" t="s">
        <v>107</v>
      </c>
      <c r="E58" s="113">
        <v>46.726835843638284</v>
      </c>
      <c r="F58" s="115">
        <v>15946</v>
      </c>
      <c r="G58" s="114">
        <v>15978</v>
      </c>
      <c r="H58" s="114">
        <v>16012</v>
      </c>
      <c r="I58" s="114">
        <v>15986</v>
      </c>
      <c r="J58" s="140">
        <v>15987</v>
      </c>
      <c r="K58" s="114">
        <v>-41</v>
      </c>
      <c r="L58" s="116">
        <v>-0.25645837242759745</v>
      </c>
    </row>
    <row r="59" spans="1:12" s="110" customFormat="1" ht="15" customHeight="1" x14ac:dyDescent="0.2">
      <c r="A59" s="120"/>
      <c r="B59" s="119"/>
      <c r="C59" s="258" t="s">
        <v>105</v>
      </c>
      <c r="D59" s="110" t="s">
        <v>197</v>
      </c>
      <c r="E59" s="113">
        <v>91.563617183379236</v>
      </c>
      <c r="F59" s="115">
        <v>31247</v>
      </c>
      <c r="G59" s="114">
        <v>31366</v>
      </c>
      <c r="H59" s="114">
        <v>31475</v>
      </c>
      <c r="I59" s="114">
        <v>31548</v>
      </c>
      <c r="J59" s="140">
        <v>31562</v>
      </c>
      <c r="K59" s="114">
        <v>-315</v>
      </c>
      <c r="L59" s="116">
        <v>-0.99803561244534567</v>
      </c>
    </row>
    <row r="60" spans="1:12" s="110" customFormat="1" ht="15" customHeight="1" x14ac:dyDescent="0.2">
      <c r="A60" s="120"/>
      <c r="B60" s="119"/>
      <c r="C60" s="258"/>
      <c r="D60" s="267" t="s">
        <v>198</v>
      </c>
      <c r="E60" s="113">
        <v>50.990495087528402</v>
      </c>
      <c r="F60" s="115">
        <v>15933</v>
      </c>
      <c r="G60" s="114">
        <v>16024</v>
      </c>
      <c r="H60" s="114">
        <v>16094</v>
      </c>
      <c r="I60" s="114">
        <v>16182</v>
      </c>
      <c r="J60" s="140">
        <v>16190</v>
      </c>
      <c r="K60" s="114">
        <v>-257</v>
      </c>
      <c r="L60" s="116">
        <v>-1.5873996294008648</v>
      </c>
    </row>
    <row r="61" spans="1:12" s="110" customFormat="1" ht="15" customHeight="1" x14ac:dyDescent="0.2">
      <c r="A61" s="120"/>
      <c r="B61" s="119"/>
      <c r="C61" s="258"/>
      <c r="D61" s="267" t="s">
        <v>199</v>
      </c>
      <c r="E61" s="113">
        <v>49.009504912471598</v>
      </c>
      <c r="F61" s="115">
        <v>15314</v>
      </c>
      <c r="G61" s="114">
        <v>15342</v>
      </c>
      <c r="H61" s="114">
        <v>15381</v>
      </c>
      <c r="I61" s="114">
        <v>15366</v>
      </c>
      <c r="J61" s="140">
        <v>15372</v>
      </c>
      <c r="K61" s="114">
        <v>-58</v>
      </c>
      <c r="L61" s="116">
        <v>-0.37730939370283634</v>
      </c>
    </row>
    <row r="62" spans="1:12" s="110" customFormat="1" ht="15" customHeight="1" x14ac:dyDescent="0.2">
      <c r="A62" s="120"/>
      <c r="B62" s="119"/>
      <c r="C62" s="258"/>
      <c r="D62" s="258" t="s">
        <v>200</v>
      </c>
      <c r="E62" s="113">
        <v>8.4363828166207586</v>
      </c>
      <c r="F62" s="115">
        <v>2879</v>
      </c>
      <c r="G62" s="114">
        <v>2874</v>
      </c>
      <c r="H62" s="114">
        <v>2894</v>
      </c>
      <c r="I62" s="114">
        <v>2866</v>
      </c>
      <c r="J62" s="140">
        <v>2873</v>
      </c>
      <c r="K62" s="114">
        <v>6</v>
      </c>
      <c r="L62" s="116">
        <v>0.20884093282283328</v>
      </c>
    </row>
    <row r="63" spans="1:12" s="110" customFormat="1" ht="15" customHeight="1" x14ac:dyDescent="0.2">
      <c r="A63" s="120"/>
      <c r="B63" s="119"/>
      <c r="C63" s="258"/>
      <c r="D63" s="267" t="s">
        <v>198</v>
      </c>
      <c r="E63" s="113">
        <v>78.047933310177143</v>
      </c>
      <c r="F63" s="115">
        <v>2247</v>
      </c>
      <c r="G63" s="114">
        <v>2238</v>
      </c>
      <c r="H63" s="114">
        <v>2263</v>
      </c>
      <c r="I63" s="114">
        <v>2246</v>
      </c>
      <c r="J63" s="140">
        <v>2258</v>
      </c>
      <c r="K63" s="114">
        <v>-11</v>
      </c>
      <c r="L63" s="116">
        <v>-0.48715677590788309</v>
      </c>
    </row>
    <row r="64" spans="1:12" s="110" customFormat="1" ht="15" customHeight="1" x14ac:dyDescent="0.2">
      <c r="A64" s="120"/>
      <c r="B64" s="119"/>
      <c r="C64" s="258"/>
      <c r="D64" s="267" t="s">
        <v>199</v>
      </c>
      <c r="E64" s="113">
        <v>21.952066689822857</v>
      </c>
      <c r="F64" s="115">
        <v>632</v>
      </c>
      <c r="G64" s="114">
        <v>636</v>
      </c>
      <c r="H64" s="114">
        <v>631</v>
      </c>
      <c r="I64" s="114">
        <v>620</v>
      </c>
      <c r="J64" s="140">
        <v>615</v>
      </c>
      <c r="K64" s="114">
        <v>17</v>
      </c>
      <c r="L64" s="116">
        <v>2.7642276422764227</v>
      </c>
    </row>
    <row r="65" spans="1:12" s="110" customFormat="1" ht="15" customHeight="1" x14ac:dyDescent="0.2">
      <c r="A65" s="120"/>
      <c r="B65" s="119" t="s">
        <v>201</v>
      </c>
      <c r="C65" s="258"/>
      <c r="E65" s="113">
        <v>14.437829818400346</v>
      </c>
      <c r="F65" s="115">
        <v>7688</v>
      </c>
      <c r="G65" s="114">
        <v>7622</v>
      </c>
      <c r="H65" s="114">
        <v>7588</v>
      </c>
      <c r="I65" s="114">
        <v>7521</v>
      </c>
      <c r="J65" s="140">
        <v>7405</v>
      </c>
      <c r="K65" s="114">
        <v>283</v>
      </c>
      <c r="L65" s="116">
        <v>3.8217420661715056</v>
      </c>
    </row>
    <row r="66" spans="1:12" s="110" customFormat="1" ht="15" customHeight="1" x14ac:dyDescent="0.2">
      <c r="A66" s="120"/>
      <c r="B66" s="119"/>
      <c r="C66" s="258" t="s">
        <v>106</v>
      </c>
      <c r="E66" s="113">
        <v>62.552029136316335</v>
      </c>
      <c r="F66" s="115">
        <v>4809</v>
      </c>
      <c r="G66" s="114">
        <v>4781</v>
      </c>
      <c r="H66" s="114">
        <v>4792</v>
      </c>
      <c r="I66" s="114">
        <v>4760</v>
      </c>
      <c r="J66" s="140">
        <v>4730</v>
      </c>
      <c r="K66" s="114">
        <v>79</v>
      </c>
      <c r="L66" s="116">
        <v>1.6701902748414377</v>
      </c>
    </row>
    <row r="67" spans="1:12" s="110" customFormat="1" ht="15" customHeight="1" x14ac:dyDescent="0.2">
      <c r="A67" s="120"/>
      <c r="B67" s="119"/>
      <c r="C67" s="258" t="s">
        <v>107</v>
      </c>
      <c r="E67" s="113">
        <v>37.447970863683665</v>
      </c>
      <c r="F67" s="115">
        <v>2879</v>
      </c>
      <c r="G67" s="114">
        <v>2841</v>
      </c>
      <c r="H67" s="114">
        <v>2796</v>
      </c>
      <c r="I67" s="114">
        <v>2761</v>
      </c>
      <c r="J67" s="140">
        <v>2675</v>
      </c>
      <c r="K67" s="114">
        <v>204</v>
      </c>
      <c r="L67" s="116">
        <v>7.6261682242990654</v>
      </c>
    </row>
    <row r="68" spans="1:12" s="110" customFormat="1" ht="15" customHeight="1" x14ac:dyDescent="0.2">
      <c r="A68" s="120"/>
      <c r="B68" s="119"/>
      <c r="C68" s="258" t="s">
        <v>105</v>
      </c>
      <c r="D68" s="110" t="s">
        <v>202</v>
      </c>
      <c r="E68" s="113">
        <v>22.801768990634756</v>
      </c>
      <c r="F68" s="115">
        <v>1753</v>
      </c>
      <c r="G68" s="114">
        <v>1732</v>
      </c>
      <c r="H68" s="114">
        <v>1717</v>
      </c>
      <c r="I68" s="114">
        <v>1675</v>
      </c>
      <c r="J68" s="140">
        <v>1558</v>
      </c>
      <c r="K68" s="114">
        <v>195</v>
      </c>
      <c r="L68" s="116">
        <v>12.516046213093709</v>
      </c>
    </row>
    <row r="69" spans="1:12" s="110" customFormat="1" ht="15" customHeight="1" x14ac:dyDescent="0.2">
      <c r="A69" s="120"/>
      <c r="B69" s="119"/>
      <c r="C69" s="258"/>
      <c r="D69" s="267" t="s">
        <v>198</v>
      </c>
      <c r="E69" s="113">
        <v>53.793496862521394</v>
      </c>
      <c r="F69" s="115">
        <v>943</v>
      </c>
      <c r="G69" s="114">
        <v>927</v>
      </c>
      <c r="H69" s="114">
        <v>932</v>
      </c>
      <c r="I69" s="114">
        <v>911</v>
      </c>
      <c r="J69" s="140">
        <v>865</v>
      </c>
      <c r="K69" s="114">
        <v>78</v>
      </c>
      <c r="L69" s="116">
        <v>9.0173410404624281</v>
      </c>
    </row>
    <row r="70" spans="1:12" s="110" customFormat="1" ht="15" customHeight="1" x14ac:dyDescent="0.2">
      <c r="A70" s="120"/>
      <c r="B70" s="119"/>
      <c r="C70" s="258"/>
      <c r="D70" s="267" t="s">
        <v>199</v>
      </c>
      <c r="E70" s="113">
        <v>46.206503137478606</v>
      </c>
      <c r="F70" s="115">
        <v>810</v>
      </c>
      <c r="G70" s="114">
        <v>805</v>
      </c>
      <c r="H70" s="114">
        <v>785</v>
      </c>
      <c r="I70" s="114">
        <v>764</v>
      </c>
      <c r="J70" s="140">
        <v>693</v>
      </c>
      <c r="K70" s="114">
        <v>117</v>
      </c>
      <c r="L70" s="116">
        <v>16.883116883116884</v>
      </c>
    </row>
    <row r="71" spans="1:12" s="110" customFormat="1" ht="15" customHeight="1" x14ac:dyDescent="0.2">
      <c r="A71" s="120"/>
      <c r="B71" s="119"/>
      <c r="C71" s="258"/>
      <c r="D71" s="110" t="s">
        <v>203</v>
      </c>
      <c r="E71" s="113">
        <v>70.837669094693027</v>
      </c>
      <c r="F71" s="115">
        <v>5446</v>
      </c>
      <c r="G71" s="114">
        <v>5404</v>
      </c>
      <c r="H71" s="114">
        <v>5387</v>
      </c>
      <c r="I71" s="114">
        <v>5378</v>
      </c>
      <c r="J71" s="140">
        <v>5380</v>
      </c>
      <c r="K71" s="114">
        <v>66</v>
      </c>
      <c r="L71" s="116">
        <v>1.2267657992565055</v>
      </c>
    </row>
    <row r="72" spans="1:12" s="110" customFormat="1" ht="15" customHeight="1" x14ac:dyDescent="0.2">
      <c r="A72" s="120"/>
      <c r="B72" s="119"/>
      <c r="C72" s="258"/>
      <c r="D72" s="267" t="s">
        <v>198</v>
      </c>
      <c r="E72" s="113">
        <v>64.928387807565187</v>
      </c>
      <c r="F72" s="115">
        <v>3536</v>
      </c>
      <c r="G72" s="114">
        <v>3518</v>
      </c>
      <c r="H72" s="114">
        <v>3524</v>
      </c>
      <c r="I72" s="114">
        <v>3528</v>
      </c>
      <c r="J72" s="140">
        <v>3548</v>
      </c>
      <c r="K72" s="114">
        <v>-12</v>
      </c>
      <c r="L72" s="116">
        <v>-0.33821871476888388</v>
      </c>
    </row>
    <row r="73" spans="1:12" s="110" customFormat="1" ht="15" customHeight="1" x14ac:dyDescent="0.2">
      <c r="A73" s="120"/>
      <c r="B73" s="119"/>
      <c r="C73" s="258"/>
      <c r="D73" s="267" t="s">
        <v>199</v>
      </c>
      <c r="E73" s="113">
        <v>35.071612192434813</v>
      </c>
      <c r="F73" s="115">
        <v>1910</v>
      </c>
      <c r="G73" s="114">
        <v>1886</v>
      </c>
      <c r="H73" s="114">
        <v>1863</v>
      </c>
      <c r="I73" s="114">
        <v>1850</v>
      </c>
      <c r="J73" s="140">
        <v>1832</v>
      </c>
      <c r="K73" s="114">
        <v>78</v>
      </c>
      <c r="L73" s="116">
        <v>4.2576419213973802</v>
      </c>
    </row>
    <row r="74" spans="1:12" s="110" customFormat="1" ht="15" customHeight="1" x14ac:dyDescent="0.2">
      <c r="A74" s="120"/>
      <c r="B74" s="119"/>
      <c r="C74" s="258"/>
      <c r="D74" s="110" t="s">
        <v>204</v>
      </c>
      <c r="E74" s="113">
        <v>6.3605619146722168</v>
      </c>
      <c r="F74" s="115">
        <v>489</v>
      </c>
      <c r="G74" s="114">
        <v>486</v>
      </c>
      <c r="H74" s="114">
        <v>484</v>
      </c>
      <c r="I74" s="114">
        <v>468</v>
      </c>
      <c r="J74" s="140">
        <v>467</v>
      </c>
      <c r="K74" s="114">
        <v>22</v>
      </c>
      <c r="L74" s="116">
        <v>4.7109207708779444</v>
      </c>
    </row>
    <row r="75" spans="1:12" s="110" customFormat="1" ht="15" customHeight="1" x14ac:dyDescent="0.2">
      <c r="A75" s="120"/>
      <c r="B75" s="119"/>
      <c r="C75" s="258"/>
      <c r="D75" s="267" t="s">
        <v>198</v>
      </c>
      <c r="E75" s="113">
        <v>67.484662576687114</v>
      </c>
      <c r="F75" s="115">
        <v>330</v>
      </c>
      <c r="G75" s="114">
        <v>336</v>
      </c>
      <c r="H75" s="114">
        <v>336</v>
      </c>
      <c r="I75" s="114">
        <v>321</v>
      </c>
      <c r="J75" s="140">
        <v>317</v>
      </c>
      <c r="K75" s="114">
        <v>13</v>
      </c>
      <c r="L75" s="116">
        <v>4.1009463722397479</v>
      </c>
    </row>
    <row r="76" spans="1:12" s="110" customFormat="1" ht="15" customHeight="1" x14ac:dyDescent="0.2">
      <c r="A76" s="120"/>
      <c r="B76" s="119"/>
      <c r="C76" s="258"/>
      <c r="D76" s="267" t="s">
        <v>199</v>
      </c>
      <c r="E76" s="113">
        <v>32.515337423312886</v>
      </c>
      <c r="F76" s="115">
        <v>159</v>
      </c>
      <c r="G76" s="114">
        <v>150</v>
      </c>
      <c r="H76" s="114">
        <v>148</v>
      </c>
      <c r="I76" s="114">
        <v>147</v>
      </c>
      <c r="J76" s="140">
        <v>150</v>
      </c>
      <c r="K76" s="114">
        <v>9</v>
      </c>
      <c r="L76" s="116">
        <v>6</v>
      </c>
    </row>
    <row r="77" spans="1:12" s="110" customFormat="1" ht="15" customHeight="1" x14ac:dyDescent="0.2">
      <c r="A77" s="534"/>
      <c r="B77" s="119" t="s">
        <v>205</v>
      </c>
      <c r="C77" s="268"/>
      <c r="D77" s="182"/>
      <c r="E77" s="113">
        <v>6.5804052658265881</v>
      </c>
      <c r="F77" s="115">
        <v>3504</v>
      </c>
      <c r="G77" s="114">
        <v>3557</v>
      </c>
      <c r="H77" s="114">
        <v>3611</v>
      </c>
      <c r="I77" s="114">
        <v>3520</v>
      </c>
      <c r="J77" s="140">
        <v>3597</v>
      </c>
      <c r="K77" s="114">
        <v>-93</v>
      </c>
      <c r="L77" s="116">
        <v>-2.5854879065888241</v>
      </c>
    </row>
    <row r="78" spans="1:12" s="110" customFormat="1" ht="15" customHeight="1" x14ac:dyDescent="0.2">
      <c r="A78" s="120"/>
      <c r="B78" s="119"/>
      <c r="C78" s="268" t="s">
        <v>106</v>
      </c>
      <c r="D78" s="182"/>
      <c r="E78" s="113">
        <v>55.878995433789953</v>
      </c>
      <c r="F78" s="115">
        <v>1958</v>
      </c>
      <c r="G78" s="114">
        <v>2027</v>
      </c>
      <c r="H78" s="114">
        <v>2054</v>
      </c>
      <c r="I78" s="114">
        <v>1994</v>
      </c>
      <c r="J78" s="140">
        <v>2041</v>
      </c>
      <c r="K78" s="114">
        <v>-83</v>
      </c>
      <c r="L78" s="116">
        <v>-4.0666340029397352</v>
      </c>
    </row>
    <row r="79" spans="1:12" s="110" customFormat="1" ht="15" customHeight="1" x14ac:dyDescent="0.2">
      <c r="A79" s="123"/>
      <c r="B79" s="124"/>
      <c r="C79" s="260" t="s">
        <v>107</v>
      </c>
      <c r="D79" s="261"/>
      <c r="E79" s="125">
        <v>44.121004566210047</v>
      </c>
      <c r="F79" s="143">
        <v>1546</v>
      </c>
      <c r="G79" s="144">
        <v>1530</v>
      </c>
      <c r="H79" s="144">
        <v>1557</v>
      </c>
      <c r="I79" s="144">
        <v>1526</v>
      </c>
      <c r="J79" s="145">
        <v>1556</v>
      </c>
      <c r="K79" s="144">
        <v>-10</v>
      </c>
      <c r="L79" s="146">
        <v>-0.64267352185089976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53249</v>
      </c>
      <c r="E11" s="114">
        <v>53664</v>
      </c>
      <c r="F11" s="114">
        <v>53847</v>
      </c>
      <c r="G11" s="114">
        <v>53330</v>
      </c>
      <c r="H11" s="140">
        <v>53425</v>
      </c>
      <c r="I11" s="115">
        <v>-176</v>
      </c>
      <c r="J11" s="116">
        <v>-0.32943378568086101</v>
      </c>
    </row>
    <row r="12" spans="1:15" s="110" customFormat="1" ht="24.95" customHeight="1" x14ac:dyDescent="0.2">
      <c r="A12" s="193" t="s">
        <v>132</v>
      </c>
      <c r="B12" s="194" t="s">
        <v>133</v>
      </c>
      <c r="C12" s="113">
        <v>0.34554639523746927</v>
      </c>
      <c r="D12" s="115">
        <v>184</v>
      </c>
      <c r="E12" s="114">
        <v>176</v>
      </c>
      <c r="F12" s="114">
        <v>179</v>
      </c>
      <c r="G12" s="114">
        <v>182</v>
      </c>
      <c r="H12" s="140">
        <v>176</v>
      </c>
      <c r="I12" s="115">
        <v>8</v>
      </c>
      <c r="J12" s="116">
        <v>4.5454545454545459</v>
      </c>
    </row>
    <row r="13" spans="1:15" s="110" customFormat="1" ht="24.95" customHeight="1" x14ac:dyDescent="0.2">
      <c r="A13" s="193" t="s">
        <v>134</v>
      </c>
      <c r="B13" s="199" t="s">
        <v>214</v>
      </c>
      <c r="C13" s="113">
        <v>1.7389997934233508</v>
      </c>
      <c r="D13" s="115">
        <v>926</v>
      </c>
      <c r="E13" s="114">
        <v>939</v>
      </c>
      <c r="F13" s="114">
        <v>940</v>
      </c>
      <c r="G13" s="114">
        <v>922</v>
      </c>
      <c r="H13" s="140">
        <v>909</v>
      </c>
      <c r="I13" s="115">
        <v>17</v>
      </c>
      <c r="J13" s="116">
        <v>1.8701870187018701</v>
      </c>
    </row>
    <row r="14" spans="1:15" s="287" customFormat="1" ht="24" customHeight="1" x14ac:dyDescent="0.2">
      <c r="A14" s="193" t="s">
        <v>215</v>
      </c>
      <c r="B14" s="199" t="s">
        <v>137</v>
      </c>
      <c r="C14" s="113">
        <v>40.175402354973805</v>
      </c>
      <c r="D14" s="115">
        <v>21393</v>
      </c>
      <c r="E14" s="114">
        <v>21656</v>
      </c>
      <c r="F14" s="114">
        <v>21778</v>
      </c>
      <c r="G14" s="114">
        <v>21799</v>
      </c>
      <c r="H14" s="140">
        <v>21824</v>
      </c>
      <c r="I14" s="115">
        <v>-431</v>
      </c>
      <c r="J14" s="116">
        <v>-1.9748900293255132</v>
      </c>
      <c r="K14" s="110"/>
      <c r="L14" s="110"/>
      <c r="M14" s="110"/>
      <c r="N14" s="110"/>
      <c r="O14" s="110"/>
    </row>
    <row r="15" spans="1:15" s="110" customFormat="1" ht="24.75" customHeight="1" x14ac:dyDescent="0.2">
      <c r="A15" s="193" t="s">
        <v>216</v>
      </c>
      <c r="B15" s="199" t="s">
        <v>217</v>
      </c>
      <c r="C15" s="113">
        <v>8.3682322672726244</v>
      </c>
      <c r="D15" s="115">
        <v>4456</v>
      </c>
      <c r="E15" s="114">
        <v>4455</v>
      </c>
      <c r="F15" s="114">
        <v>4449</v>
      </c>
      <c r="G15" s="114">
        <v>4405</v>
      </c>
      <c r="H15" s="140">
        <v>4389</v>
      </c>
      <c r="I15" s="115">
        <v>67</v>
      </c>
      <c r="J15" s="116">
        <v>1.5265436318067898</v>
      </c>
    </row>
    <row r="16" spans="1:15" s="287" customFormat="1" ht="24.95" customHeight="1" x14ac:dyDescent="0.2">
      <c r="A16" s="193" t="s">
        <v>218</v>
      </c>
      <c r="B16" s="199" t="s">
        <v>141</v>
      </c>
      <c r="C16" s="113">
        <v>27.491596086311478</v>
      </c>
      <c r="D16" s="115">
        <v>14639</v>
      </c>
      <c r="E16" s="114">
        <v>14894</v>
      </c>
      <c r="F16" s="114">
        <v>15022</v>
      </c>
      <c r="G16" s="114">
        <v>15129</v>
      </c>
      <c r="H16" s="140">
        <v>15186</v>
      </c>
      <c r="I16" s="115">
        <v>-547</v>
      </c>
      <c r="J16" s="116">
        <v>-3.6020018438035031</v>
      </c>
      <c r="K16" s="110"/>
      <c r="L16" s="110"/>
      <c r="M16" s="110"/>
      <c r="N16" s="110"/>
      <c r="O16" s="110"/>
    </row>
    <row r="17" spans="1:15" s="110" customFormat="1" ht="24.95" customHeight="1" x14ac:dyDescent="0.2">
      <c r="A17" s="193" t="s">
        <v>219</v>
      </c>
      <c r="B17" s="199" t="s">
        <v>220</v>
      </c>
      <c r="C17" s="113">
        <v>4.315574001389697</v>
      </c>
      <c r="D17" s="115">
        <v>2298</v>
      </c>
      <c r="E17" s="114">
        <v>2307</v>
      </c>
      <c r="F17" s="114">
        <v>2307</v>
      </c>
      <c r="G17" s="114">
        <v>2265</v>
      </c>
      <c r="H17" s="140">
        <v>2249</v>
      </c>
      <c r="I17" s="115">
        <v>49</v>
      </c>
      <c r="J17" s="116">
        <v>2.1787461093819473</v>
      </c>
    </row>
    <row r="18" spans="1:15" s="287" customFormat="1" ht="24.95" customHeight="1" x14ac:dyDescent="0.2">
      <c r="A18" s="201" t="s">
        <v>144</v>
      </c>
      <c r="B18" s="202" t="s">
        <v>145</v>
      </c>
      <c r="C18" s="113">
        <v>4.1014854739056137</v>
      </c>
      <c r="D18" s="115">
        <v>2184</v>
      </c>
      <c r="E18" s="114">
        <v>2168</v>
      </c>
      <c r="F18" s="114">
        <v>2176</v>
      </c>
      <c r="G18" s="114">
        <v>2134</v>
      </c>
      <c r="H18" s="140">
        <v>2085</v>
      </c>
      <c r="I18" s="115">
        <v>99</v>
      </c>
      <c r="J18" s="116">
        <v>4.7482014388489207</v>
      </c>
      <c r="K18" s="110"/>
      <c r="L18" s="110"/>
      <c r="M18" s="110"/>
      <c r="N18" s="110"/>
      <c r="O18" s="110"/>
    </row>
    <row r="19" spans="1:15" s="110" customFormat="1" ht="24.95" customHeight="1" x14ac:dyDescent="0.2">
      <c r="A19" s="193" t="s">
        <v>146</v>
      </c>
      <c r="B19" s="199" t="s">
        <v>147</v>
      </c>
      <c r="C19" s="113">
        <v>11.594583935848561</v>
      </c>
      <c r="D19" s="115">
        <v>6174</v>
      </c>
      <c r="E19" s="114">
        <v>6178</v>
      </c>
      <c r="F19" s="114">
        <v>6121</v>
      </c>
      <c r="G19" s="114">
        <v>5935</v>
      </c>
      <c r="H19" s="140">
        <v>5970</v>
      </c>
      <c r="I19" s="115">
        <v>204</v>
      </c>
      <c r="J19" s="116">
        <v>3.4170854271356785</v>
      </c>
    </row>
    <row r="20" spans="1:15" s="287" customFormat="1" ht="24.95" customHeight="1" x14ac:dyDescent="0.2">
      <c r="A20" s="193" t="s">
        <v>148</v>
      </c>
      <c r="B20" s="199" t="s">
        <v>149</v>
      </c>
      <c r="C20" s="113">
        <v>4.4714454731544251</v>
      </c>
      <c r="D20" s="115">
        <v>2381</v>
      </c>
      <c r="E20" s="114">
        <v>2386</v>
      </c>
      <c r="F20" s="114">
        <v>2399</v>
      </c>
      <c r="G20" s="114">
        <v>2278</v>
      </c>
      <c r="H20" s="140">
        <v>2362</v>
      </c>
      <c r="I20" s="115">
        <v>19</v>
      </c>
      <c r="J20" s="116">
        <v>0.80440304826418285</v>
      </c>
      <c r="K20" s="110"/>
      <c r="L20" s="110"/>
      <c r="M20" s="110"/>
      <c r="N20" s="110"/>
      <c r="O20" s="110"/>
    </row>
    <row r="21" spans="1:15" s="110" customFormat="1" ht="24.95" customHeight="1" x14ac:dyDescent="0.2">
      <c r="A21" s="201" t="s">
        <v>150</v>
      </c>
      <c r="B21" s="202" t="s">
        <v>151</v>
      </c>
      <c r="C21" s="113">
        <v>1.5756164435012865</v>
      </c>
      <c r="D21" s="115">
        <v>839</v>
      </c>
      <c r="E21" s="114">
        <v>862</v>
      </c>
      <c r="F21" s="114">
        <v>871</v>
      </c>
      <c r="G21" s="114">
        <v>883</v>
      </c>
      <c r="H21" s="140">
        <v>839</v>
      </c>
      <c r="I21" s="115">
        <v>0</v>
      </c>
      <c r="J21" s="116">
        <v>0</v>
      </c>
    </row>
    <row r="22" spans="1:15" s="110" customFormat="1" ht="24.95" customHeight="1" x14ac:dyDescent="0.2">
      <c r="A22" s="201" t="s">
        <v>152</v>
      </c>
      <c r="B22" s="199" t="s">
        <v>153</v>
      </c>
      <c r="C22" s="113">
        <v>3.23761948581194</v>
      </c>
      <c r="D22" s="115">
        <v>1724</v>
      </c>
      <c r="E22" s="114">
        <v>1755</v>
      </c>
      <c r="F22" s="114">
        <v>1518</v>
      </c>
      <c r="G22" s="114">
        <v>1532</v>
      </c>
      <c r="H22" s="140">
        <v>1706</v>
      </c>
      <c r="I22" s="115">
        <v>18</v>
      </c>
      <c r="J22" s="116">
        <v>1.0550996483001172</v>
      </c>
    </row>
    <row r="23" spans="1:15" s="110" customFormat="1" ht="24.95" customHeight="1" x14ac:dyDescent="0.2">
      <c r="A23" s="193" t="s">
        <v>154</v>
      </c>
      <c r="B23" s="199" t="s">
        <v>155</v>
      </c>
      <c r="C23" s="113">
        <v>1.9080170519634172</v>
      </c>
      <c r="D23" s="115">
        <v>1016</v>
      </c>
      <c r="E23" s="114">
        <v>1027</v>
      </c>
      <c r="F23" s="114">
        <v>1021</v>
      </c>
      <c r="G23" s="114">
        <v>997</v>
      </c>
      <c r="H23" s="140">
        <v>1034</v>
      </c>
      <c r="I23" s="115">
        <v>-18</v>
      </c>
      <c r="J23" s="116">
        <v>-1.7408123791102514</v>
      </c>
    </row>
    <row r="24" spans="1:15" s="110" customFormat="1" ht="24.95" customHeight="1" x14ac:dyDescent="0.2">
      <c r="A24" s="193" t="s">
        <v>156</v>
      </c>
      <c r="B24" s="199" t="s">
        <v>221</v>
      </c>
      <c r="C24" s="113">
        <v>4.1653364382429716</v>
      </c>
      <c r="D24" s="115">
        <v>2218</v>
      </c>
      <c r="E24" s="114">
        <v>2244</v>
      </c>
      <c r="F24" s="114">
        <v>2537</v>
      </c>
      <c r="G24" s="114">
        <v>2476</v>
      </c>
      <c r="H24" s="140">
        <v>2339</v>
      </c>
      <c r="I24" s="115">
        <v>-121</v>
      </c>
      <c r="J24" s="116">
        <v>-5.1731509191962379</v>
      </c>
    </row>
    <row r="25" spans="1:15" s="110" customFormat="1" ht="24.95" customHeight="1" x14ac:dyDescent="0.2">
      <c r="A25" s="193" t="s">
        <v>222</v>
      </c>
      <c r="B25" s="204" t="s">
        <v>159</v>
      </c>
      <c r="C25" s="113">
        <v>3.9362241544442149</v>
      </c>
      <c r="D25" s="115">
        <v>2096</v>
      </c>
      <c r="E25" s="114">
        <v>2100</v>
      </c>
      <c r="F25" s="114">
        <v>2118</v>
      </c>
      <c r="G25" s="114">
        <v>2083</v>
      </c>
      <c r="H25" s="140">
        <v>2033</v>
      </c>
      <c r="I25" s="115">
        <v>63</v>
      </c>
      <c r="J25" s="116">
        <v>3.0988686669945893</v>
      </c>
    </row>
    <row r="26" spans="1:15" s="110" customFormat="1" ht="24.95" customHeight="1" x14ac:dyDescent="0.2">
      <c r="A26" s="201">
        <v>782.78300000000002</v>
      </c>
      <c r="B26" s="203" t="s">
        <v>160</v>
      </c>
      <c r="C26" s="113">
        <v>2.3136584724595766</v>
      </c>
      <c r="D26" s="115">
        <v>1232</v>
      </c>
      <c r="E26" s="114">
        <v>1264</v>
      </c>
      <c r="F26" s="114">
        <v>1342</v>
      </c>
      <c r="G26" s="114">
        <v>1416</v>
      </c>
      <c r="H26" s="140">
        <v>1450</v>
      </c>
      <c r="I26" s="115">
        <v>-218</v>
      </c>
      <c r="J26" s="116">
        <v>-15.03448275862069</v>
      </c>
    </row>
    <row r="27" spans="1:15" s="110" customFormat="1" ht="24.95" customHeight="1" x14ac:dyDescent="0.2">
      <c r="A27" s="193" t="s">
        <v>161</v>
      </c>
      <c r="B27" s="199" t="s">
        <v>223</v>
      </c>
      <c r="C27" s="113">
        <v>4.0507802963435937</v>
      </c>
      <c r="D27" s="115">
        <v>2157</v>
      </c>
      <c r="E27" s="114">
        <v>2195</v>
      </c>
      <c r="F27" s="114">
        <v>2211</v>
      </c>
      <c r="G27" s="114">
        <v>2185</v>
      </c>
      <c r="H27" s="140">
        <v>2171</v>
      </c>
      <c r="I27" s="115">
        <v>-14</v>
      </c>
      <c r="J27" s="116">
        <v>-0.64486411791801013</v>
      </c>
    </row>
    <row r="28" spans="1:15" s="110" customFormat="1" ht="24.95" customHeight="1" x14ac:dyDescent="0.2">
      <c r="A28" s="193" t="s">
        <v>163</v>
      </c>
      <c r="B28" s="199" t="s">
        <v>164</v>
      </c>
      <c r="C28" s="113">
        <v>3.0404326841818627</v>
      </c>
      <c r="D28" s="115">
        <v>1619</v>
      </c>
      <c r="E28" s="114">
        <v>1630</v>
      </c>
      <c r="F28" s="114">
        <v>1611</v>
      </c>
      <c r="G28" s="114">
        <v>1571</v>
      </c>
      <c r="H28" s="140">
        <v>1580</v>
      </c>
      <c r="I28" s="115">
        <v>39</v>
      </c>
      <c r="J28" s="116">
        <v>2.4683544303797467</v>
      </c>
    </row>
    <row r="29" spans="1:15" s="110" customFormat="1" ht="24.95" customHeight="1" x14ac:dyDescent="0.2">
      <c r="A29" s="193">
        <v>86</v>
      </c>
      <c r="B29" s="199" t="s">
        <v>165</v>
      </c>
      <c r="C29" s="113">
        <v>5.5700576536648576</v>
      </c>
      <c r="D29" s="115">
        <v>2966</v>
      </c>
      <c r="E29" s="114">
        <v>2949</v>
      </c>
      <c r="F29" s="114">
        <v>2915</v>
      </c>
      <c r="G29" s="114">
        <v>2869</v>
      </c>
      <c r="H29" s="140">
        <v>2908</v>
      </c>
      <c r="I29" s="115">
        <v>58</v>
      </c>
      <c r="J29" s="116">
        <v>1.9944979367262723</v>
      </c>
    </row>
    <row r="30" spans="1:15" s="110" customFormat="1" ht="24.95" customHeight="1" x14ac:dyDescent="0.2">
      <c r="A30" s="193">
        <v>87.88</v>
      </c>
      <c r="B30" s="204" t="s">
        <v>166</v>
      </c>
      <c r="C30" s="113">
        <v>5.4592574508441469</v>
      </c>
      <c r="D30" s="115">
        <v>2907</v>
      </c>
      <c r="E30" s="114">
        <v>2895</v>
      </c>
      <c r="F30" s="114">
        <v>2886</v>
      </c>
      <c r="G30" s="114">
        <v>2849</v>
      </c>
      <c r="H30" s="140">
        <v>2826</v>
      </c>
      <c r="I30" s="115">
        <v>81</v>
      </c>
      <c r="J30" s="116">
        <v>2.8662420382165603</v>
      </c>
    </row>
    <row r="31" spans="1:15" s="110" customFormat="1" ht="24.95" customHeight="1" x14ac:dyDescent="0.2">
      <c r="A31" s="193" t="s">
        <v>167</v>
      </c>
      <c r="B31" s="199" t="s">
        <v>168</v>
      </c>
      <c r="C31" s="113">
        <v>2.3155364419989106</v>
      </c>
      <c r="D31" s="115">
        <v>1233</v>
      </c>
      <c r="E31" s="114">
        <v>1240</v>
      </c>
      <c r="F31" s="114">
        <v>1224</v>
      </c>
      <c r="G31" s="114">
        <v>1219</v>
      </c>
      <c r="H31" s="140">
        <v>1213</v>
      </c>
      <c r="I31" s="115">
        <v>20</v>
      </c>
      <c r="J31" s="116">
        <v>1.6488046166529267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0.34554639523746927</v>
      </c>
      <c r="D34" s="115">
        <v>184</v>
      </c>
      <c r="E34" s="114">
        <v>176</v>
      </c>
      <c r="F34" s="114">
        <v>179</v>
      </c>
      <c r="G34" s="114">
        <v>182</v>
      </c>
      <c r="H34" s="140">
        <v>176</v>
      </c>
      <c r="I34" s="115">
        <v>8</v>
      </c>
      <c r="J34" s="116">
        <v>4.5454545454545459</v>
      </c>
    </row>
    <row r="35" spans="1:10" s="110" customFormat="1" ht="24.95" customHeight="1" x14ac:dyDescent="0.2">
      <c r="A35" s="292" t="s">
        <v>171</v>
      </c>
      <c r="B35" s="293" t="s">
        <v>172</v>
      </c>
      <c r="C35" s="113">
        <v>46.015887622302763</v>
      </c>
      <c r="D35" s="115">
        <v>24503</v>
      </c>
      <c r="E35" s="114">
        <v>24763</v>
      </c>
      <c r="F35" s="114">
        <v>24894</v>
      </c>
      <c r="G35" s="114">
        <v>24855</v>
      </c>
      <c r="H35" s="140">
        <v>24818</v>
      </c>
      <c r="I35" s="115">
        <v>-315</v>
      </c>
      <c r="J35" s="116">
        <v>-1.2692400676928035</v>
      </c>
    </row>
    <row r="36" spans="1:10" s="110" customFormat="1" ht="24.95" customHeight="1" x14ac:dyDescent="0.2">
      <c r="A36" s="294" t="s">
        <v>173</v>
      </c>
      <c r="B36" s="295" t="s">
        <v>174</v>
      </c>
      <c r="C36" s="125">
        <v>53.638565982459767</v>
      </c>
      <c r="D36" s="143">
        <v>28562</v>
      </c>
      <c r="E36" s="144">
        <v>28725</v>
      </c>
      <c r="F36" s="144">
        <v>28774</v>
      </c>
      <c r="G36" s="144">
        <v>28293</v>
      </c>
      <c r="H36" s="145">
        <v>28431</v>
      </c>
      <c r="I36" s="143">
        <v>131</v>
      </c>
      <c r="J36" s="146">
        <v>0.46076465829552249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2020-09-25T09:56:08Z</dcterms:created>
  <dcterms:modified xsi:type="dcterms:W3CDTF">2020-09-28T08:09:49Z</dcterms:modified>
</cp:coreProperties>
</file>