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G67" i="24"/>
  <c r="F67" i="24"/>
  <c r="E67" i="24"/>
  <c r="L66" i="24"/>
  <c r="H66" i="24" s="1"/>
  <c r="G66" i="24"/>
  <c r="F66" i="24"/>
  <c r="E66" i="24"/>
  <c r="L65" i="24"/>
  <c r="H65" i="24" s="1"/>
  <c r="I65" i="24" s="1"/>
  <c r="G65" i="24"/>
  <c r="F65" i="24"/>
  <c r="E65" i="24"/>
  <c r="L64" i="24"/>
  <c r="H64" i="24" s="1"/>
  <c r="I64" i="24"/>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G59" i="24"/>
  <c r="F59" i="24"/>
  <c r="E59" i="24"/>
  <c r="L58" i="24"/>
  <c r="H58" i="24" s="1"/>
  <c r="G58" i="24"/>
  <c r="F58" i="24"/>
  <c r="E58" i="24"/>
  <c r="L57" i="24"/>
  <c r="H57" i="24" s="1"/>
  <c r="I57" i="24" s="1"/>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G51" i="24"/>
  <c r="F51" i="24"/>
  <c r="E51" i="24"/>
  <c r="I44" i="24"/>
  <c r="F44" i="24"/>
  <c r="C44" i="24"/>
  <c r="M44" i="24" s="1"/>
  <c r="B44" i="24"/>
  <c r="D44" i="24" s="1"/>
  <c r="M43" i="24"/>
  <c r="G43" i="24"/>
  <c r="E43" i="24"/>
  <c r="C43" i="24"/>
  <c r="I43" i="24" s="1"/>
  <c r="B43" i="24"/>
  <c r="K42" i="24"/>
  <c r="I42" i="24"/>
  <c r="F42" i="24"/>
  <c r="C42" i="24"/>
  <c r="M42" i="24" s="1"/>
  <c r="B42" i="24"/>
  <c r="D42" i="24" s="1"/>
  <c r="M41" i="24"/>
  <c r="J41" i="24"/>
  <c r="G41" i="24"/>
  <c r="E41" i="24"/>
  <c r="C41" i="24"/>
  <c r="I41" i="24" s="1"/>
  <c r="B41" i="24"/>
  <c r="K40" i="24"/>
  <c r="I40" i="24"/>
  <c r="F40" i="24"/>
  <c r="C40" i="24"/>
  <c r="M40" i="24" s="1"/>
  <c r="B40" i="24"/>
  <c r="D40" i="24" s="1"/>
  <c r="M36" i="24"/>
  <c r="L36" i="24"/>
  <c r="K36" i="24"/>
  <c r="J36" i="24"/>
  <c r="I36" i="24"/>
  <c r="H36" i="24"/>
  <c r="G36" i="24"/>
  <c r="F36" i="24"/>
  <c r="E36" i="24"/>
  <c r="D36" i="24"/>
  <c r="C25" i="24"/>
  <c r="K57" i="15"/>
  <c r="L57" i="15" s="1"/>
  <c r="C38" i="24"/>
  <c r="I38" i="24" s="1"/>
  <c r="C37" i="24"/>
  <c r="C35" i="24"/>
  <c r="C34" i="24"/>
  <c r="L34" i="24" s="1"/>
  <c r="C33" i="24"/>
  <c r="C32" i="24"/>
  <c r="C31" i="24"/>
  <c r="C30" i="24"/>
  <c r="G30" i="24" s="1"/>
  <c r="C29" i="24"/>
  <c r="C28" i="24"/>
  <c r="C27" i="24"/>
  <c r="C26" i="24"/>
  <c r="L26" i="24" s="1"/>
  <c r="C24" i="24"/>
  <c r="C23" i="24"/>
  <c r="C22" i="24"/>
  <c r="G22" i="24" s="1"/>
  <c r="C21" i="24"/>
  <c r="C20" i="24"/>
  <c r="C19" i="24"/>
  <c r="C18" i="24"/>
  <c r="L18" i="24" s="1"/>
  <c r="C17" i="24"/>
  <c r="C16" i="24"/>
  <c r="C15" i="24"/>
  <c r="C9" i="24"/>
  <c r="C8" i="24"/>
  <c r="C7" i="24"/>
  <c r="B38" i="24"/>
  <c r="B37" i="24"/>
  <c r="B35" i="24"/>
  <c r="K35" i="24" s="1"/>
  <c r="B34" i="24"/>
  <c r="B33" i="24"/>
  <c r="B32" i="24"/>
  <c r="B31" i="24"/>
  <c r="B30" i="24"/>
  <c r="B29" i="24"/>
  <c r="B28" i="24"/>
  <c r="B27" i="24"/>
  <c r="B26" i="24"/>
  <c r="B25" i="24"/>
  <c r="B24" i="24"/>
  <c r="D24" i="24" s="1"/>
  <c r="B23" i="24"/>
  <c r="B22" i="24"/>
  <c r="B21" i="24"/>
  <c r="B20" i="24"/>
  <c r="B19" i="24"/>
  <c r="B18" i="24"/>
  <c r="B17" i="24"/>
  <c r="B16" i="24"/>
  <c r="D16" i="24" s="1"/>
  <c r="B15" i="24"/>
  <c r="B9" i="24"/>
  <c r="B8" i="24"/>
  <c r="B7" i="24"/>
  <c r="K32" i="24" l="1"/>
  <c r="J32" i="24"/>
  <c r="H32" i="24"/>
  <c r="F32" i="24"/>
  <c r="D32" i="24"/>
  <c r="G17" i="24"/>
  <c r="M17" i="24"/>
  <c r="E17" i="24"/>
  <c r="L17" i="24"/>
  <c r="I17" i="24"/>
  <c r="G33" i="24"/>
  <c r="M33" i="24"/>
  <c r="E33" i="24"/>
  <c r="L33" i="24"/>
  <c r="I33" i="24"/>
  <c r="F29" i="24"/>
  <c r="D29" i="24"/>
  <c r="J29" i="24"/>
  <c r="K29" i="24"/>
  <c r="H29" i="24"/>
  <c r="K8" i="24"/>
  <c r="J8" i="24"/>
  <c r="H8" i="24"/>
  <c r="F8" i="24"/>
  <c r="D8" i="24"/>
  <c r="D38" i="24"/>
  <c r="K38" i="24"/>
  <c r="J38" i="24"/>
  <c r="H38" i="24"/>
  <c r="F38" i="24"/>
  <c r="F9" i="24"/>
  <c r="D9" i="24"/>
  <c r="J9" i="24"/>
  <c r="K9" i="24"/>
  <c r="F17" i="24"/>
  <c r="D17" i="24"/>
  <c r="J17" i="24"/>
  <c r="K17" i="24"/>
  <c r="H17" i="24"/>
  <c r="K20" i="24"/>
  <c r="J20" i="24"/>
  <c r="H20" i="24"/>
  <c r="F20" i="24"/>
  <c r="D20" i="24"/>
  <c r="F23" i="24"/>
  <c r="D23" i="24"/>
  <c r="J23" i="24"/>
  <c r="K23" i="24"/>
  <c r="H23" i="24"/>
  <c r="K26" i="24"/>
  <c r="J26" i="24"/>
  <c r="H26" i="24"/>
  <c r="F26" i="24"/>
  <c r="D26" i="24"/>
  <c r="B39" i="24"/>
  <c r="B45" i="24"/>
  <c r="G15" i="24"/>
  <c r="M15" i="24"/>
  <c r="E15" i="24"/>
  <c r="L15" i="24"/>
  <c r="I15" i="24"/>
  <c r="G31" i="24"/>
  <c r="M31" i="24"/>
  <c r="E31" i="24"/>
  <c r="L31" i="24"/>
  <c r="I31" i="24"/>
  <c r="H9" i="24"/>
  <c r="I34" i="24"/>
  <c r="M34" i="24"/>
  <c r="E34" i="24"/>
  <c r="G34" i="24"/>
  <c r="G25" i="24"/>
  <c r="M25" i="24"/>
  <c r="E25" i="24"/>
  <c r="L25" i="24"/>
  <c r="I25" i="24"/>
  <c r="F27" i="24"/>
  <c r="D27" i="24"/>
  <c r="J27" i="24"/>
  <c r="H27" i="24"/>
  <c r="F33" i="24"/>
  <c r="D33" i="24"/>
  <c r="J33" i="24"/>
  <c r="K33" i="24"/>
  <c r="H33" i="24"/>
  <c r="H37" i="24"/>
  <c r="F37" i="24"/>
  <c r="D37" i="24"/>
  <c r="K37" i="24"/>
  <c r="F7" i="24"/>
  <c r="D7" i="24"/>
  <c r="J7" i="24"/>
  <c r="H7" i="24"/>
  <c r="I28" i="24"/>
  <c r="M28" i="24"/>
  <c r="E28" i="24"/>
  <c r="L28" i="24"/>
  <c r="G28" i="24"/>
  <c r="F15" i="24"/>
  <c r="D15" i="24"/>
  <c r="J15" i="24"/>
  <c r="K15" i="24"/>
  <c r="H15" i="24"/>
  <c r="K18" i="24"/>
  <c r="J18" i="24"/>
  <c r="H18" i="24"/>
  <c r="F18" i="24"/>
  <c r="D18" i="24"/>
  <c r="F21" i="24"/>
  <c r="D21" i="24"/>
  <c r="J21" i="24"/>
  <c r="K21" i="24"/>
  <c r="K24" i="24"/>
  <c r="J24" i="24"/>
  <c r="H24" i="24"/>
  <c r="F24" i="24"/>
  <c r="K30" i="24"/>
  <c r="J30" i="24"/>
  <c r="H30" i="24"/>
  <c r="F30" i="24"/>
  <c r="D30" i="24"/>
  <c r="I16" i="24"/>
  <c r="M16" i="24"/>
  <c r="E16" i="24"/>
  <c r="G16" i="24"/>
  <c r="L16" i="24"/>
  <c r="G19" i="24"/>
  <c r="M19" i="24"/>
  <c r="E19" i="24"/>
  <c r="L19" i="24"/>
  <c r="I19" i="24"/>
  <c r="G29" i="24"/>
  <c r="M29" i="24"/>
  <c r="E29" i="24"/>
  <c r="L29" i="24"/>
  <c r="I29" i="24"/>
  <c r="I32" i="24"/>
  <c r="M32" i="24"/>
  <c r="E32" i="24"/>
  <c r="G32" i="24"/>
  <c r="L32" i="24"/>
  <c r="G35" i="24"/>
  <c r="M35" i="24"/>
  <c r="E35" i="24"/>
  <c r="L35" i="24"/>
  <c r="I35" i="24"/>
  <c r="K27" i="24"/>
  <c r="K51" i="24"/>
  <c r="J51" i="24"/>
  <c r="I51" i="24"/>
  <c r="K58" i="24"/>
  <c r="J58" i="24"/>
  <c r="I58" i="24"/>
  <c r="K67" i="24"/>
  <c r="J67" i="24"/>
  <c r="I67" i="24"/>
  <c r="K74" i="24"/>
  <c r="J74" i="24"/>
  <c r="I74" i="24"/>
  <c r="B14" i="24"/>
  <c r="B6" i="24"/>
  <c r="G7" i="24"/>
  <c r="M7" i="24"/>
  <c r="E7" i="24"/>
  <c r="L7" i="24"/>
  <c r="I7" i="24"/>
  <c r="G23" i="24"/>
  <c r="M23" i="24"/>
  <c r="E23" i="24"/>
  <c r="L23" i="24"/>
  <c r="I23" i="24"/>
  <c r="J37" i="24"/>
  <c r="I18" i="24"/>
  <c r="M18" i="24"/>
  <c r="E18" i="24"/>
  <c r="G18" i="24"/>
  <c r="F19" i="24"/>
  <c r="D19" i="24"/>
  <c r="J19" i="24"/>
  <c r="H19" i="24"/>
  <c r="F25" i="24"/>
  <c r="D25" i="24"/>
  <c r="J25" i="24"/>
  <c r="K25" i="24"/>
  <c r="H25" i="24"/>
  <c r="K28" i="24"/>
  <c r="J28" i="24"/>
  <c r="H28" i="24"/>
  <c r="F28" i="24"/>
  <c r="D28" i="24"/>
  <c r="F31" i="24"/>
  <c r="D31" i="24"/>
  <c r="J31" i="24"/>
  <c r="K31" i="24"/>
  <c r="H31" i="24"/>
  <c r="K34" i="24"/>
  <c r="J34" i="24"/>
  <c r="H34" i="24"/>
  <c r="F34" i="24"/>
  <c r="D34" i="24"/>
  <c r="I20" i="24"/>
  <c r="M20" i="24"/>
  <c r="E20" i="24"/>
  <c r="L20" i="24"/>
  <c r="G20" i="24"/>
  <c r="I26" i="24"/>
  <c r="M26" i="24"/>
  <c r="E26" i="24"/>
  <c r="G26" i="24"/>
  <c r="I37" i="24"/>
  <c r="G37" i="24"/>
  <c r="L37" i="24"/>
  <c r="M37" i="24"/>
  <c r="E37" i="24"/>
  <c r="K19" i="24"/>
  <c r="K16" i="24"/>
  <c r="J16" i="24"/>
  <c r="H16" i="24"/>
  <c r="F16" i="24"/>
  <c r="K22" i="24"/>
  <c r="J22" i="24"/>
  <c r="H22" i="24"/>
  <c r="F22" i="24"/>
  <c r="D22" i="24"/>
  <c r="I8" i="24"/>
  <c r="M8" i="24"/>
  <c r="E8" i="24"/>
  <c r="L8" i="24"/>
  <c r="G8" i="24"/>
  <c r="H21" i="24"/>
  <c r="H43" i="24"/>
  <c r="F43" i="24"/>
  <c r="D43" i="24"/>
  <c r="K43" i="24"/>
  <c r="J43" i="24"/>
  <c r="F35" i="24"/>
  <c r="D35" i="24"/>
  <c r="J35" i="24"/>
  <c r="H35" i="24"/>
  <c r="G9" i="24"/>
  <c r="M9" i="24"/>
  <c r="E9" i="24"/>
  <c r="L9" i="24"/>
  <c r="I9" i="24"/>
  <c r="G21" i="24"/>
  <c r="M21" i="24"/>
  <c r="E21" i="24"/>
  <c r="L21" i="24"/>
  <c r="I21" i="24"/>
  <c r="I24" i="24"/>
  <c r="M24" i="24"/>
  <c r="E24" i="24"/>
  <c r="G24" i="24"/>
  <c r="L24" i="24"/>
  <c r="G27" i="24"/>
  <c r="M27" i="24"/>
  <c r="E27" i="24"/>
  <c r="L27" i="24"/>
  <c r="I27" i="24"/>
  <c r="M38" i="24"/>
  <c r="E38" i="24"/>
  <c r="L38" i="24"/>
  <c r="G38" i="24"/>
  <c r="K7" i="24"/>
  <c r="K59" i="24"/>
  <c r="J59" i="24"/>
  <c r="I59" i="24"/>
  <c r="K66" i="24"/>
  <c r="J66" i="24"/>
  <c r="I66" i="24"/>
  <c r="I77" i="24"/>
  <c r="C14" i="24"/>
  <c r="C6" i="24"/>
  <c r="I22" i="24"/>
  <c r="M22" i="24"/>
  <c r="E22" i="24"/>
  <c r="I30" i="24"/>
  <c r="M30" i="24"/>
  <c r="E30" i="24"/>
  <c r="C45" i="24"/>
  <c r="C39" i="24"/>
  <c r="K53" i="24"/>
  <c r="J53" i="24"/>
  <c r="K61" i="24"/>
  <c r="J61" i="24"/>
  <c r="K69" i="24"/>
  <c r="J69" i="24"/>
  <c r="L22" i="24"/>
  <c r="L30" i="24"/>
  <c r="K55" i="24"/>
  <c r="J55" i="24"/>
  <c r="K63" i="24"/>
  <c r="J63" i="24"/>
  <c r="K71" i="24"/>
  <c r="J71" i="24"/>
  <c r="H41" i="24"/>
  <c r="F41" i="24"/>
  <c r="D41" i="24"/>
  <c r="K41" i="24"/>
  <c r="K52" i="24"/>
  <c r="J52" i="24"/>
  <c r="K60" i="24"/>
  <c r="J60" i="24"/>
  <c r="K68" i="24"/>
  <c r="J68" i="24"/>
  <c r="K57" i="24"/>
  <c r="J57" i="24"/>
  <c r="K65" i="24"/>
  <c r="J65" i="24"/>
  <c r="K73" i="24"/>
  <c r="J73" i="24"/>
  <c r="K54" i="24"/>
  <c r="J54" i="24"/>
  <c r="K62" i="24"/>
  <c r="J62" i="24"/>
  <c r="K70" i="24"/>
  <c r="J70" i="24"/>
  <c r="K75" i="24"/>
  <c r="K77" i="24" s="1"/>
  <c r="J75" i="24"/>
  <c r="J77" i="24" s="1"/>
  <c r="K56" i="24"/>
  <c r="J56" i="24"/>
  <c r="K64" i="24"/>
  <c r="J64" i="24"/>
  <c r="K72" i="24"/>
  <c r="J72" i="24"/>
  <c r="G40" i="24"/>
  <c r="G42" i="24"/>
  <c r="G44" i="24"/>
  <c r="H40" i="24"/>
  <c r="L41" i="24"/>
  <c r="H42" i="24"/>
  <c r="L43" i="24"/>
  <c r="H44" i="24"/>
  <c r="J40" i="24"/>
  <c r="J42" i="24"/>
  <c r="J44" i="24"/>
  <c r="K44" i="24"/>
  <c r="L40" i="24"/>
  <c r="L42" i="24"/>
  <c r="L44" i="24"/>
  <c r="E40" i="24"/>
  <c r="E42" i="24"/>
  <c r="E44" i="24"/>
  <c r="I39" i="24" l="1"/>
  <c r="G39" i="24"/>
  <c r="L39" i="24"/>
  <c r="M39" i="24"/>
  <c r="E39" i="24"/>
  <c r="I6" i="24"/>
  <c r="M6" i="24"/>
  <c r="E6" i="24"/>
  <c r="G6" i="24"/>
  <c r="L6" i="24"/>
  <c r="I45" i="24"/>
  <c r="G45" i="24"/>
  <c r="M45" i="24"/>
  <c r="E45" i="24"/>
  <c r="L45" i="24"/>
  <c r="I14" i="24"/>
  <c r="M14" i="24"/>
  <c r="E14" i="24"/>
  <c r="L14" i="24"/>
  <c r="G14" i="24"/>
  <c r="K14" i="24"/>
  <c r="J14" i="24"/>
  <c r="H14" i="24"/>
  <c r="F14" i="24"/>
  <c r="D14" i="24"/>
  <c r="H45" i="24"/>
  <c r="F45" i="24"/>
  <c r="D45" i="24"/>
  <c r="K45" i="24"/>
  <c r="J45" i="24"/>
  <c r="K79" i="24"/>
  <c r="K78" i="24"/>
  <c r="H39" i="24"/>
  <c r="F39" i="24"/>
  <c r="D39" i="24"/>
  <c r="K39" i="24"/>
  <c r="J39" i="24"/>
  <c r="J79" i="24"/>
  <c r="J78" i="24"/>
  <c r="I78" i="24"/>
  <c r="I79" i="24"/>
  <c r="K6" i="24"/>
  <c r="J6" i="24"/>
  <c r="H6" i="24"/>
  <c r="F6" i="24"/>
  <c r="D6" i="24"/>
  <c r="I83" i="24" l="1"/>
  <c r="I82" i="24"/>
  <c r="I81" i="24"/>
</calcChain>
</file>

<file path=xl/sharedStrings.xml><?xml version="1.0" encoding="utf-8"?>
<sst xmlns="http://schemas.openxmlformats.org/spreadsheetml/2006/main" count="1664" uniqueCount="520">
  <si>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</si>
  <si>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</si>
  <si>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</si>
  <si>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</si>
  <si>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</si>
  <si>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</si>
  <si>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</si>
  <si>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</si>
  <si>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</si>
  <si>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</si>
  <si>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</si>
  <si>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</si>
  <si>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</si>
  <si>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Ostalbkreis (08136)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</si>
  <si>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</si>
  <si>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</si>
  <si>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</si>
  <si>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</si>
  <si>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</si>
  <si>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</si>
  <si>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</si>
  <si>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</si>
  <si>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</si>
  <si>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</si>
  <si>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</si>
  <si>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</si>
  <si>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</si>
  <si>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</si>
  <si>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</si>
  <si>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</si>
  <si>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</si>
  <si>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</si>
  <si>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</si>
  <si>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</si>
  <si>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</si>
  <si>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</si>
  <si>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</si>
  <si>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</si>
  <si>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</si>
  <si>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</si>
  <si>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</si>
  <si>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</si>
  <si>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</si>
  <si>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</si>
  <si>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</si>
  <si>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</si>
  <si>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</si>
  <si>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</si>
  <si>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</si>
  <si>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</si>
  <si>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</si>
  <si>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</si>
  <si>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</si>
  <si>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</si>
  <si>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</si>
  <si>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</si>
  <si>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</si>
  <si>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</si>
  <si>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</si>
  <si>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</si>
  <si>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</si>
  <si>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</si>
  <si>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</si>
  <si>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</si>
  <si>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</si>
  <si>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</si>
  <si>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</si>
  <si>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</si>
  <si>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</si>
  <si>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</si>
  <si>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</si>
  <si>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</si>
  <si>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</si>
  <si>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</si>
  <si>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</si>
  <si>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</si>
  <si>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</si>
  <si>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</si>
  <si>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</si>
  <si>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</si>
  <si>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</si>
  <si>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</si>
  <si>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</si>
  <si>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</si>
  <si>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</si>
  <si>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</si>
  <si>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</si>
  <si>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</si>
  <si>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</si>
  <si>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</si>
  <si>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</si>
  <si>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</si>
  <si>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Ostalbkreis (08136);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</si>
  <si>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</si>
  <si>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</si>
  <si>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</si>
  <si>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</si>
  <si>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</si>
  <si>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</si>
  <si>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</si>
  <si>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</si>
  <si>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</si>
  <si>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</si>
  <si>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</si>
  <si>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</si>
  <si>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</si>
  <si>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</si>
  <si>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</si>
  <si>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</si>
  <si>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</si>
  <si>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</si>
  <si>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</si>
  <si>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</si>
  <si>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</si>
  <si>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</si>
  <si>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</si>
  <si>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</si>
  <si>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</si>
  <si>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</si>
  <si>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</si>
  <si>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</si>
  <si>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</si>
  <si>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</si>
  <si>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</si>
  <si>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</si>
  <si>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</si>
  <si>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</si>
  <si>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</si>
  <si>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</si>
  <si>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</si>
  <si>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</si>
  <si>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</si>
  <si>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</si>
  <si>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</si>
  <si>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</si>
  <si>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</si>
  <si>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</si>
  <si>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</si>
  <si>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</si>
  <si>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</si>
  <si>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</si>
  <si>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</si>
  <si>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</si>
  <si>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</si>
  <si>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</si>
  <si>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</si>
  <si>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</si>
  <si>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</si>
  <si>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</si>
  <si>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</si>
  <si>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</si>
  <si>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</si>
  <si>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</si>
  <si>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</si>
  <si>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</si>
  <si>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</si>
  <si>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</si>
  <si>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</si>
  <si>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</si>
  <si>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</si>
  <si>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</si>
  <si>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</si>
  <si>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</si>
  <si>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</si>
  <si>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</si>
  <si>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</si>
  <si>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</si>
  <si>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</si>
  <si>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</si>
  <si>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</si>
  <si>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</si>
  <si>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</si>
  <si>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</si>
  <si>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</si>
  <si>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</si>
  <si>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</si>
  <si>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</si>
  <si>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</si>
  <si>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</si>
  <si>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</si>
  <si>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</si>
  <si>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</si>
  <si>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</si>
  <si>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Ostalbkreis (08136)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</si>
  <si>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</si>
  <si>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</si>
  <si>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</si>
  <si>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</si>
  <si>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</si>
  <si>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</si>
  <si>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</si>
  <si>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</si>
  <si>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</si>
  <si>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</si>
  <si>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</si>
  <si>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</si>
  <si>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</si>
  <si>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</si>
  <si>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</si>
  <si>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</si>
  <si>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</si>
  <si>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</si>
  <si>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</si>
  <si>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</si>
  <si>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</si>
  <si>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</si>
  <si>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</si>
  <si>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</si>
  <si>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</si>
  <si>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</si>
  <si>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</si>
  <si>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</si>
  <si>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</si>
  <si>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</si>
  <si>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</si>
  <si>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</si>
  <si>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</si>
  <si>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</si>
  <si>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</si>
  <si>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</si>
  <si>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</si>
  <si>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</si>
  <si>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</si>
  <si>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</si>
  <si>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</si>
  <si>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</si>
  <si>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</si>
  <si>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</si>
  <si>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</si>
  <si>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</si>
  <si>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</si>
  <si>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</si>
  <si>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</si>
  <si>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</si>
  <si>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</si>
  <si>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</si>
  <si>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</si>
  <si>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</si>
  <si>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</si>
  <si>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</si>
  <si>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</si>
  <si>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</si>
  <si>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</si>
  <si>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</si>
  <si>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</si>
  <si>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</si>
  <si>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</si>
  <si>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</si>
  <si>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</si>
  <si>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</si>
  <si>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</si>
  <si>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</si>
  <si>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</si>
  <si>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</si>
  <si>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</si>
  <si>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</si>
  <si>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</si>
  <si>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</si>
  <si>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</si>
  <si>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</si>
  <si>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</si>
  <si>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</si>
  <si>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</si>
  <si>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</si>
  <si>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</si>
  <si>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</si>
  <si>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</si>
  <si>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</si>
  <si>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</si>
  <si>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</si>
  <si>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</si>
  <si>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</si>
  <si>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</si>
  <si>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</si>
  <si>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</si>
  <si>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</si>
  <si>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</si>
  <si>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</si>
  <si>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</si>
  <si>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</si>
  <si>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</si>
  <si>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</si>
  <si>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</si>
  <si>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</si>
  <si>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</si>
  <si>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</si>
  <si>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</si>
  <si>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</si>
  <si>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</si>
  <si>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</si>
  <si>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</si>
  <si>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</si>
  <si>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</si>
  <si>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</si>
  <si>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</si>
  <si>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</si>
  <si>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</si>
  <si>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</si>
  <si>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</si>
  <si>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</si>
  <si>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</si>
  <si>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</si>
  <si>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</si>
  <si>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</si>
  <si>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</si>
  <si>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</si>
  <si>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</si>
  <si>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</si>
  <si>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</si>
  <si>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</si>
  <si>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</si>
  <si>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</si>
  <si>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</si>
  <si>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</si>
  <si>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</si>
  <si>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</si>
  <si>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</si>
  <si>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</si>
  <si>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</si>
  <si>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</si>
  <si>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</si>
  <si>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</si>
  <si>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</si>
  <si>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</si>
  <si>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</si>
  <si>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</si>
  <si>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</si>
  <si>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</si>
  <si>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</si>
  <si>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</si>
  <si>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</si>
  <si>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</si>
  <si>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</si>
  <si>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</si>
  <si>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</si>
  <si>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</si>
  <si>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</si>
  <si>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</si>
  <si>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</si>
  <si>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</si>
  <si>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</si>
  <si>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</si>
  <si>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</si>
  <si>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</si>
  <si>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</si>
  <si>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</si>
  <si>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</si>
  <si>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</si>
  <si>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</si>
  <si>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</si>
  <si>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</si>
  <si>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</si>
  <si>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</si>
  <si>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</si>
  <si>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</si>
  <si>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</si>
  <si>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</si>
  <si>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</si>
  <si>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</si>
  <si>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</si>
  <si>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</si>
  <si>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</si>
  <si>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</si>
  <si>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</si>
  <si>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</si>
  <si>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</si>
  <si>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</si>
  <si>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</si>
  <si>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</si>
  <si>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</si>
  <si>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</si>
  <si>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</si>
  <si>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</si>
  <si>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Ostalbkreis (08136);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</si>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</sst>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{43C5F363-C2AE-44A6-8989-6293F050183B}</c15:txfldGUID>
                      <c15:f>Daten_Diagramme!$D$6</c15:f>
                      <c15:dlblFieldTableCache>
                        <c:ptCount val="1"/>
                        <c:pt idx="0">
                          <c:v>0.3</c:v>
                        </c:pt>
                      </c15:dlblFieldTableCache>
                    </c15:dlblFTEntry>
                  </c15:dlblFieldTable>
                  <c15:showDataLabelsRange val="0"/>
                </c:ext>
                <c:ext xmlns:c16="http://schemas.microsoft.com/office/drawing/2014/chart" uri="{C3380CC4-5D6E-409C-BE32-E72D297353CC}">
                  <c16:uniqueId val="{00000000-FF97-4A84-BC7D-8BD74EB34D67}"/>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{BD6FA170-7BC2-47B9-B871-F60DE15740EF}</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FF97-4A84-BC7D-8BD74EB34D67}"/>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{9F0B20C2-6E35-4132-A3E9-7715178F4EE4}</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FF97-4A84-BC7D-8BD74EB34D67}"/>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{606EABDA-42A0-407D-A121-2BFBCFC20464}</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FF97-4A84-BC7D-8BD74EB34D67}"/>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0.3297513287038833</c:v>
                </c:pt>
                <c:pt idx="1">
                  <c:v>0.77822269034374059</c:v>
                </c:pt>
                <c:pt idx="2">
                  <c:v>1.1186464311118853</c:v>
                </c:pt>
                <c:pt idx="3">
                  <c:v>1.0875687030768</c:v>
                </c:pt>
              </c:numCache>
            </c:numRef>
          </c:val>
          <c:extLst>
            <c:ext xmlns:c16="http://schemas.microsoft.com/office/drawing/2014/chart" uri="{C3380CC4-5D6E-409C-BE32-E72D297353CC}">
              <c16:uniqueId val="{00000004-FF97-4A84-BC7D-8BD74EB34D67}"/>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{A1BA1993-152A-49E5-A82D-F0BBF8F0DA07}</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FF97-4A84-BC7D-8BD74EB34D67}"/>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{13A45727-C321-4AC5-852F-ADE25189DADE}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FF97-4A84-BC7D-8BD74EB34D67}"/>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{FC6B0661-7E1B-4100-AFC6-22ED5B3772AD}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FF97-4A84-BC7D-8BD74EB34D67}"/>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{E1381E97-2084-4CD0-B1FA-945B90DFF780}</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FF97-4A84-BC7D-8BD74EB34D6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FF97-4A84-BC7D-8BD74EB34D67}"/>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F97-4A84-BC7D-8BD74EB34D67}"/>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{A1D95B51-4248-48A8-B72B-E5DD385C8E9A}</c15:txfldGUID>
                      <c15:f>Daten_Diagramme!$E$6</c15:f>
                      <c15:dlblFieldTableCache>
                        <c:ptCount val="1"/>
                        <c:pt idx="0">
                          <c:v>-3.0</c:v>
                        </c:pt>
                      </c15:dlblFieldTableCache>
                    </c15:dlblFTEntry>
                  </c15:dlblFieldTable>
                  <c15:showDataLabelsRange val="0"/>
                </c:ext>
                <c:ext xmlns:c16="http://schemas.microsoft.com/office/drawing/2014/chart" uri="{C3380CC4-5D6E-409C-BE32-E72D297353CC}">
                  <c16:uniqueId val="{00000000-AEE9-4A32-99CF-21683F7F7A07}"/>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{4D67E697-08AA-4D87-AD7F-DE2504891471}</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AEE9-4A32-99CF-21683F7F7A07}"/>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{FB003097-D6FD-4CE5-827B-0D95FBD5B049}</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EE9-4A32-99CF-21683F7F7A0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{2BF3F04A-DD51-476F-8492-53143CB0D8FA}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EE9-4A32-99CF-21683F7F7A0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-2.9955725814048417</c:v>
                </c:pt>
                <c:pt idx="1">
                  <c:v>-2.6975865719528453</c:v>
                </c:pt>
                <c:pt idx="2">
                  <c:v>-2.7637010795899166</c:v>
                </c:pt>
                <c:pt idx="3">
                  <c:v>-2.8655893304673015</c:v>
                </c:pt>
              </c:numCache>
            </c:numRef>
          </c:val>
          <c:extLst>
            <c:ext xmlns:c16="http://schemas.microsoft.com/office/drawing/2014/chart" uri="{C3380CC4-5D6E-409C-BE32-E72D297353CC}">
              <c16:uniqueId val="{00000004-AEE9-4A32-99CF-21683F7F7A0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{DD51F5AB-CCEF-4C80-8BE0-18849212077F}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EE9-4A32-99CF-21683F7F7A0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{BC5B1AB5-C77C-4260-BEA8-00C7406E1574}</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EE9-4A32-99CF-21683F7F7A0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{1A5BCD2F-8727-4693-9F8B-1E96232DADCC}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EE9-4A32-99CF-21683F7F7A0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{9CBF99F9-2B39-4A44-92B7-2B7BA42E1EE5}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EE9-4A32-99CF-21683F7F7A0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EE9-4A32-99CF-21683F7F7A0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EE9-4A32-99CF-21683F7F7A0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{406AF4B0-D801-4AA5-908F-5996702F8360}</c15:txfldGUID>
                      <c15:f>Daten_Diagramme!$D$14</c15:f>
                      <c15:dlblFieldTableCache>
                        <c:ptCount val="1"/>
                        <c:pt idx="0">
                          <c:v>0.3</c:v>
                        </c:pt>
                      </c15:dlblFieldTableCache>
                    </c15:dlblFTEntry>
                  </c15:dlblFieldTable>
                  <c15:showDataLabelsRange val="0"/>
                </c:ext>
                <c:ext xmlns:c16="http://schemas.microsoft.com/office/drawing/2014/chart" uri="{C3380CC4-5D6E-409C-BE32-E72D297353CC}">
                  <c16:uniqueId val="{00000000-8227-4BEE-B596-6983D157A0FE}"/>
                </c:ext>
              </c:extLst>
            </c:dLbl>
            <c:dLbl>
              <c:idx val="1"/>
              <c:tx>
                <c:strRef>
                  <c:f>Daten_Diagramme!$D$15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{264774A6-971A-4B47-806A-E24680847424}</c15:txfldGUID>
                      <c15:f>Daten_Diagramme!$D$15</c15:f>
                      <c15:dlblFieldTableCache>
                        <c:ptCount val="1"/>
                        <c:pt idx="0">
                          <c:v>-2.4</c:v>
                        </c:pt>
                      </c15:dlblFieldTableCache>
                    </c15:dlblFTEntry>
                  </c15:dlblFieldTable>
                  <c15:showDataLabelsRange val="0"/>
                </c:ext>
                <c:ext xmlns:c16="http://schemas.microsoft.com/office/drawing/2014/chart" uri="{C3380CC4-5D6E-409C-BE32-E72D297353CC}">
                  <c16:uniqueId val="{00000001-8227-4BEE-B596-6983D157A0FE}"/>
                </c:ext>
              </c:extLst>
            </c:dLbl>
            <c:dLbl>
              <c:idx val="2"/>
              <c:tx>
                <c:strRef>
                  <c:f>Daten_Diagramme!$D$16</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{06FCB76C-273B-4205-BD7C-C5AD3C24DFB0}</c15:txfldGUID>
                      <c15:f>Daten_Diagramme!$D$16</c15:f>
                      <c15:dlblFieldTableCache>
                        <c:ptCount val="1"/>
                        <c:pt idx="0">
                          <c:v>5.1</c:v>
                        </c:pt>
                      </c15:dlblFieldTableCache>
                    </c15:dlblFTEntry>
                  </c15:dlblFieldTable>
                  <c15:showDataLabelsRange val="0"/>
                </c:ext>
                <c:ext xmlns:c16="http://schemas.microsoft.com/office/drawing/2014/chart" uri="{C3380CC4-5D6E-409C-BE32-E72D297353CC}">
                  <c16:uniqueId val="{00000002-8227-4BEE-B596-6983D157A0FE}"/>
                </c:ext>
              </c:extLst>
            </c:dLbl>
            <c:dLbl>
              <c:idx val="3"/>
              <c:tx>
                <c:strRef>
                  <c:f>Daten_Diagramme!$D$17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{9A1CEFF6-4AA3-42E6-9597-87D2DA875A29}</c15:txfldGUID>
                      <c15:f>Daten_Diagramme!$D$17</c15:f>
                      <c15:dlblFieldTableCache>
                        <c:ptCount val="1"/>
                        <c:pt idx="0">
                          <c:v>-1.0</c:v>
                        </c:pt>
                      </c15:dlblFieldTableCache>
                    </c15:dlblFTEntry>
                  </c15:dlblFieldTable>
                  <c15:showDataLabelsRange val="0"/>
                </c:ext>
                <c:ext xmlns:c16="http://schemas.microsoft.com/office/drawing/2014/chart" uri="{C3380CC4-5D6E-409C-BE32-E72D297353CC}">
                  <c16:uniqueId val="{00000003-8227-4BEE-B596-6983D157A0FE}"/>
                </c:ext>
              </c:extLst>
            </c:dLbl>
            <c:dLbl>
              <c:idx val="4"/>
              <c:tx>
                <c:strRef>
                  <c:f>Daten_Diagramme!$D$18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{3F57F402-A61E-48DA-B403-902D34C27D22}</c15:txfldGUID>
                      <c15:f>Daten_Diagramme!$D$18</c15:f>
                      <c15:dlblFieldTableCache>
                        <c:ptCount val="1"/>
                        <c:pt idx="0">
                          <c:v>-2.2</c:v>
                        </c:pt>
                      </c15:dlblFieldTableCache>
                    </c15:dlblFTEntry>
                  </c15:dlblFieldTable>
                  <c15:showDataLabelsRange val="0"/>
                </c:ext>
                <c:ext xmlns:c16="http://schemas.microsoft.com/office/drawing/2014/chart" uri="{C3380CC4-5D6E-409C-BE32-E72D297353CC}">
                  <c16:uniqueId val="{00000004-8227-4BEE-B596-6983D157A0FE}"/>
                </c:ext>
              </c:extLst>
            </c:dLbl>
            <c:dLbl>
              <c:idx val="5"/>
              <c:tx>
                <c:strRef>
                  <c:f>Daten_Diagramme!$D$19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{14857D83-DE1A-431D-BF50-9F79694951E0}</c15:txfldGUID>
                      <c15:f>Daten_Diagramme!$D$19</c15:f>
                      <c15:dlblFieldTableCache>
                        <c:ptCount val="1"/>
                        <c:pt idx="0">
                          <c:v>-0.9</c:v>
                        </c:pt>
                      </c15:dlblFieldTableCache>
                    </c15:dlblFTEntry>
                  </c15:dlblFieldTable>
                  <c15:showDataLabelsRange val="0"/>
                </c:ext>
                <c:ext xmlns:c16="http://schemas.microsoft.com/office/drawing/2014/chart" uri="{C3380CC4-5D6E-409C-BE32-E72D297353CC}">
                  <c16:uniqueId val="{00000005-8227-4BEE-B596-6983D157A0FE}"/>
                </c:ext>
              </c:extLst>
            </c:dLbl>
            <c:dLbl>
              <c:idx val="6"/>
              <c:tx>
                <c:strRef>
                  <c:f>Daten_Diagramme!$D$20</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{76810A5A-3170-47F2-ADEB-05CC5D21F088}</c15:txfldGUID>
                      <c15:f>Daten_Diagramme!$D$20</c15:f>
                      <c15:dlblFieldTableCache>
                        <c:ptCount val="1"/>
                        <c:pt idx="0">
                          <c:v>-0.4</c:v>
                        </c:pt>
                      </c15:dlblFieldTableCache>
                    </c15:dlblFTEntry>
                  </c15:dlblFieldTable>
                  <c15:showDataLabelsRange val="0"/>
                </c:ext>
                <c:ext xmlns:c16="http://schemas.microsoft.com/office/drawing/2014/chart" uri="{C3380CC4-5D6E-409C-BE32-E72D297353CC}">
                  <c16:uniqueId val="{00000006-8227-4BEE-B596-6983D157A0FE}"/>
                </c:ext>
              </c:extLst>
            </c:dLbl>
            <c:dLbl>
              <c:idx val="7"/>
              <c:tx>
                <c:strRef>
                  <c:f>Daten_Diagramme!$D$21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{35BBC159-8029-43EF-B17F-22590E4D5C68}</c15:txfldGUID>
                      <c15:f>Daten_Diagramme!$D$21</c15:f>
                      <c15:dlblFieldTableCache>
                        <c:ptCount val="1"/>
                        <c:pt idx="0">
                          <c:v>2.4</c:v>
                        </c:pt>
                      </c15:dlblFieldTableCache>
                    </c15:dlblFTEntry>
                  </c15:dlblFieldTable>
                  <c15:showDataLabelsRange val="0"/>
                </c:ext>
                <c:ext xmlns:c16="http://schemas.microsoft.com/office/drawing/2014/chart" uri="{C3380CC4-5D6E-409C-BE32-E72D297353CC}">
                  <c16:uniqueId val="{00000007-8227-4BEE-B596-6983D157A0FE}"/>
                </c:ext>
              </c:extLst>
            </c:dLbl>
            <c:dLbl>
              <c:idx val="8"/>
              <c:tx>
                <c:strRef>
                  <c:f>Daten_Diagramme!$D$22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{44F71E51-02DB-4998-A7F6-555F9858485C}</c15:txfldGUID>
                      <c15:f>Daten_Diagramme!$D$22</c15:f>
                      <c15:dlblFieldTableCache>
                        <c:ptCount val="1"/>
                        <c:pt idx="0">
                          <c:v>1.7</c:v>
                        </c:pt>
                      </c15:dlblFieldTableCache>
                    </c15:dlblFTEntry>
                  </c15:dlblFieldTable>
                  <c15:showDataLabelsRange val="0"/>
                </c:ext>
                <c:ext xmlns:c16="http://schemas.microsoft.com/office/drawing/2014/chart" uri="{C3380CC4-5D6E-409C-BE32-E72D297353CC}">
                  <c16:uniqueId val="{00000008-8227-4BEE-B596-6983D157A0FE}"/>
                </c:ext>
              </c:extLst>
            </c:dLbl>
            <c:dLbl>
              <c:idx val="9"/>
              <c:tx>
                <c:strRef>
                  <c:f>Daten_Diagramme!$D$23</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{A8EE15F1-BE05-42D7-8D59-D1F8EF96AD27}</c15:txfldGUID>
                      <c15:f>Daten_Diagramme!$D$23</c15:f>
                      <c15:dlblFieldTableCache>
                        <c:ptCount val="1"/>
                        <c:pt idx="0">
                          <c:v>2.8</c:v>
                        </c:pt>
                      </c15:dlblFieldTableCache>
                    </c15:dlblFTEntry>
                  </c15:dlblFieldTable>
                  <c15:showDataLabelsRange val="0"/>
                </c:ext>
                <c:ext xmlns:c16="http://schemas.microsoft.com/office/drawing/2014/chart" uri="{C3380CC4-5D6E-409C-BE32-E72D297353CC}">
                  <c16:uniqueId val="{00000009-8227-4BEE-B596-6983D157A0FE}"/>
                </c:ext>
              </c:extLst>
            </c:dLbl>
            <c:dLbl>
              <c:idx val="10"/>
              <c:tx>
                <c:strRef>
                  <c:f>Daten_Diagramme!$D$24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{BD279AA4-F344-4F59-ADC8-189FBCB0FDA8}</c15:txfldGUID>
                      <c15:f>Daten_Diagramme!$D$24</c15:f>
                      <c15:dlblFieldTableCache>
                        <c:ptCount val="1"/>
                        <c:pt idx="0">
                          <c:v>2.4</c:v>
                        </c:pt>
                      </c15:dlblFieldTableCache>
                    </c15:dlblFTEntry>
                  </c15:dlblFieldTable>
                  <c15:showDataLabelsRange val="0"/>
                </c:ext>
                <c:ext xmlns:c16="http://schemas.microsoft.com/office/drawing/2014/chart" uri="{C3380CC4-5D6E-409C-BE32-E72D297353CC}">
                  <c16:uniqueId val="{0000000A-8227-4BEE-B596-6983D157A0FE}"/>
                </c:ext>
              </c:extLst>
            </c:dLbl>
            <c:dLbl>
              <c:idx val="11"/>
              <c:tx>
                <c:strRef>
                  <c:f>Daten_Diagramme!$D$25</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{AF3B2D5D-5311-41F1-8FB3-5185999A5D8C}</c15:txfldGUID>
                      <c15:f>Daten_Diagramme!$D$25</c15:f>
                      <c15:dlblFieldTableCache>
                        <c:ptCount val="1"/>
                        <c:pt idx="0">
                          <c:v>4.9</c:v>
                        </c:pt>
                      </c15:dlblFieldTableCache>
                    </c15:dlblFTEntry>
                  </c15:dlblFieldTable>
                  <c15:showDataLabelsRange val="0"/>
                </c:ext>
                <c:ext xmlns:c16="http://schemas.microsoft.com/office/drawing/2014/chart" uri="{C3380CC4-5D6E-409C-BE32-E72D297353CC}">
                  <c16:uniqueId val="{0000000B-8227-4BEE-B596-6983D157A0FE}"/>
                </c:ext>
              </c:extLst>
            </c:dLbl>
            <c:dLbl>
              <c:idx val="12"/>
              <c:tx>
                <c:strRef>
                  <c:f>Daten_Diagramme!$D$26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{88ABE54C-C8F0-42E0-93BC-EAE5F79C89C4}</c15:txfldGUID>
                      <c15:f>Daten_Diagramme!$D$26</c15:f>
                      <c15:dlblFieldTableCache>
                        <c:ptCount val="1"/>
                        <c:pt idx="0">
                          <c:v>-2.0</c:v>
                        </c:pt>
                      </c15:dlblFieldTableCache>
                    </c15:dlblFTEntry>
                  </c15:dlblFieldTable>
                  <c15:showDataLabelsRange val="0"/>
                </c:ext>
                <c:ext xmlns:c16="http://schemas.microsoft.com/office/drawing/2014/chart" uri="{C3380CC4-5D6E-409C-BE32-E72D297353CC}">
                  <c16:uniqueId val="{0000000C-8227-4BEE-B596-6983D157A0FE}"/>
                </c:ext>
              </c:extLst>
            </c:dLbl>
            <c:dLbl>
              <c:idx val="13"/>
              <c:tx>
                <c:strRef>
                  <c:f>Daten_Diagramme!$D$27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{C70212B8-8DEF-40D2-A000-101C1E324560}</c15:txfldGUID>
                      <c15:f>Daten_Diagramme!$D$27</c15:f>
                      <c15:dlblFieldTableCache>
                        <c:ptCount val="1"/>
                        <c:pt idx="0">
                          <c:v>-0.5</c:v>
                        </c:pt>
                      </c15:dlblFieldTableCache>
                    </c15:dlblFTEntry>
                  </c15:dlblFieldTable>
                  <c15:showDataLabelsRange val="0"/>
                </c:ext>
                <c:ext xmlns:c16="http://schemas.microsoft.com/office/drawing/2014/chart" uri="{C3380CC4-5D6E-409C-BE32-E72D297353CC}">
                  <c16:uniqueId val="{0000000D-8227-4BEE-B596-6983D157A0FE}"/>
                </c:ext>
              </c:extLst>
            </c:dLbl>
            <c:dLbl>
              <c:idx val="14"/>
              <c:tx>
                <c:strRef>
                  <c:f>Daten_Diagramme!$D$28</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{63064B0C-0389-4888-9C79-84CE12CB71E9}</c15:txfldGUID>
                      <c15:f>Daten_Diagramme!$D$28</c15:f>
                      <c15:dlblFieldTableCache>
                        <c:ptCount val="1"/>
                        <c:pt idx="0">
                          <c:v>6.0</c:v>
                        </c:pt>
                      </c15:dlblFieldTableCache>
                    </c15:dlblFTEntry>
                  </c15:dlblFieldTable>
                  <c15:showDataLabelsRange val="0"/>
                </c:ext>
                <c:ext xmlns:c16="http://schemas.microsoft.com/office/drawing/2014/chart" uri="{C3380CC4-5D6E-409C-BE32-E72D297353CC}">
                  <c16:uniqueId val="{0000000E-8227-4BEE-B596-6983D157A0FE}"/>
                </c:ext>
              </c:extLst>
            </c:dLbl>
            <c:dLbl>
              <c:idx val="15"/>
              <c:tx>
                <c:strRef>
                  <c:f>Daten_Diagramme!$D$29</c:f>
                  <c:strCache>
                    <c:ptCount val="1"/>
                    <c:pt idx="0">
                      <c:v>-13.9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{C0E43974-FF3B-452B-9372-67D5C5296CB4}</c15:txfldGUID>
                      <c15:f>Daten_Diagramme!$D$29</c15:f>
                      <c15:dlblFieldTableCache>
                        <c:ptCount val="1"/>
                        <c:pt idx="0">
                          <c:v>-13.9</c:v>
                        </c:pt>
                      </c15:dlblFieldTableCache>
                    </c15:dlblFTEntry>
                  </c15:dlblFieldTable>
                  <c15:showDataLabelsRange val="0"/>
                </c:ext>
                <c:ext xmlns:c16="http://schemas.microsoft.com/office/drawing/2014/chart" uri="{C3380CC4-5D6E-409C-BE32-E72D297353CC}">
                  <c16:uniqueId val="{0000000F-8227-4BEE-B596-6983D157A0FE}"/>
                </c:ext>
              </c:extLst>
            </c:dLbl>
            <c:dLbl>
              <c:idx val="16"/>
              <c:tx>
                <c:strRef>
                  <c:f>Daten_Diagramme!$D$30</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{DB4677B7-7D1D-438D-8389-D662C6357079}</c15:txfldGUID>
                      <c15:f>Daten_Diagramme!$D$30</c15:f>
                      <c15:dlblFieldTableCache>
                        <c:ptCount val="1"/>
                        <c:pt idx="0">
                          <c:v>1.0</c:v>
                        </c:pt>
                      </c15:dlblFieldTableCache>
                    </c15:dlblFTEntry>
                  </c15:dlblFieldTable>
                  <c15:showDataLabelsRange val="0"/>
                </c:ext>
                <c:ext xmlns:c16="http://schemas.microsoft.com/office/drawing/2014/chart" uri="{C3380CC4-5D6E-409C-BE32-E72D297353CC}">
                  <c16:uniqueId val="{00000010-8227-4BEE-B596-6983D157A0FE}"/>
                </c:ext>
              </c:extLst>
            </c:dLbl>
            <c:dLbl>
              <c:idx val="17"/>
              <c:tx>
                <c:strRef>
                  <c:f>Daten_Diagramme!$D$31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{29452699-8135-45A8-95D7-07AB9DA513AC}</c15:txfldGUID>
                      <c15:f>Daten_Diagramme!$D$31</c15:f>
                      <c15:dlblFieldTableCache>
                        <c:ptCount val="1"/>
                        <c:pt idx="0">
                          <c:v>2.1</c:v>
                        </c:pt>
                      </c15:dlblFieldTableCache>
                    </c15:dlblFTEntry>
                  </c15:dlblFieldTable>
                  <c15:showDataLabelsRange val="0"/>
                </c:ext>
                <c:ext xmlns:c16="http://schemas.microsoft.com/office/drawing/2014/chart" uri="{C3380CC4-5D6E-409C-BE32-E72D297353CC}">
                  <c16:uniqueId val="{00000011-8227-4BEE-B596-6983D157A0FE}"/>
                </c:ext>
              </c:extLst>
            </c:dLbl>
            <c:dLbl>
              <c:idx val="18"/>
              <c:tx>
                <c:strRef>
                  <c:f>Daten_Diagramme!$D$32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{510EDDE8-F5CA-4BD2-A926-0A567251AB3D}</c15:txfldGUID>
                      <c15:f>Daten_Diagramme!$D$32</c15:f>
                      <c15:dlblFieldTableCache>
                        <c:ptCount val="1"/>
                        <c:pt idx="0">
                          <c:v>2.3</c:v>
                        </c:pt>
                      </c15:dlblFieldTableCache>
                    </c15:dlblFTEntry>
                  </c15:dlblFieldTable>
                  <c15:showDataLabelsRange val="0"/>
                </c:ext>
                <c:ext xmlns:c16="http://schemas.microsoft.com/office/drawing/2014/chart" uri="{C3380CC4-5D6E-409C-BE32-E72D297353CC}">
                  <c16:uniqueId val="{00000012-8227-4BEE-B596-6983D157A0FE}"/>
                </c:ext>
              </c:extLst>
            </c:dLbl>
            <c:dLbl>
              <c:idx val="19"/>
              <c:tx>
                <c:strRef>
                  <c:f>Daten_Diagramme!$D$33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{5F76CADE-99C6-4659-905F-168271877984}</c15:txfldGUID>
                      <c15:f>Daten_Diagramme!$D$33</c15:f>
                      <c15:dlblFieldTableCache>
                        <c:ptCount val="1"/>
                        <c:pt idx="0">
                          <c:v>-1.0</c:v>
                        </c:pt>
                      </c15:dlblFieldTableCache>
                    </c15:dlblFTEntry>
                  </c15:dlblFieldTable>
                  <c15:showDataLabelsRange val="0"/>
                </c:ext>
                <c:ext xmlns:c16="http://schemas.microsoft.com/office/drawing/2014/chart" uri="{C3380CC4-5D6E-409C-BE32-E72D297353CC}">
                  <c16:uniqueId val="{00000013-8227-4BEE-B596-6983D157A0FE}"/>
                </c:ext>
              </c:extLst>
            </c:dLbl>
            <c:dLbl>
              <c:idx val="20"/>
              <c:tx>
                <c:strRef>
                  <c:f>Daten_Diagramme!$D$34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{CB8EF345-4E0A-4486-86C7-2F8249C200C5}</c15:txfldGUID>
                      <c15:f>Daten_Diagramme!$D$34</c15:f>
                      <c15:dlblFieldTableCache>
                        <c:ptCount val="1"/>
                        <c:pt idx="0">
                          <c:v>1.8</c:v>
                        </c:pt>
                      </c15:dlblFieldTableCache>
                    </c15:dlblFTEntry>
                  </c15:dlblFieldTable>
                  <c15:showDataLabelsRange val="0"/>
                </c:ext>
                <c:ext xmlns:c16="http://schemas.microsoft.com/office/drawing/2014/chart" uri="{C3380CC4-5D6E-409C-BE32-E72D297353CC}">
                  <c16:uniqueId val="{00000014-8227-4BEE-B596-6983D157A0FE}"/>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{DB316480-C9B2-4159-AC3B-12C58402D2A4}</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8227-4BEE-B596-6983D157A0F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{6104E0DD-74B9-4685-985E-B7320E7CE30C}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227-4BEE-B596-6983D157A0FE}"/>
                </c:ext>
              </c:extLst>
            </c:dLbl>
            <c:dLbl>
              <c:idx val="23"/>
              <c:tx>
                <c:strRef>
                  <c:f>Daten_Diagramme!$D$37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{2CE2633B-69E9-42AB-999A-ED38D13DA680}</c15:txfldGUID>
                      <c15:f>Daten_Diagramme!$D$37</c15:f>
                      <c15:dlblFieldTableCache>
                        <c:ptCount val="1"/>
                        <c:pt idx="0">
                          <c:v>-2.4</c:v>
                        </c:pt>
                      </c15:dlblFieldTableCache>
                    </c15:dlblFTEntry>
                  </c15:dlblFieldTable>
                  <c15:showDataLabelsRange val="0"/>
                </c:ext>
                <c:ext xmlns:c16="http://schemas.microsoft.com/office/drawing/2014/chart" uri="{C3380CC4-5D6E-409C-BE32-E72D297353CC}">
                  <c16:uniqueId val="{00000017-8227-4BEE-B596-6983D157A0FE}"/>
                </c:ext>
              </c:extLst>
            </c:dLbl>
            <c:dLbl>
              <c:idx val="24"/>
              <c:layout>
                <c:manualLayout>
                  <c:x val="4.7769028871392123E-3"/>
                  <c:y val="-4.6876052205785108E-5"/>
                </c:manualLayout>
              </c:layout>
              <c:tx>
                <c:strRef>
                  <c:f>Daten_Diagramme!$D$38</c:f>
                  <c:strCache>
                    <c:ptCount val="1"/>
                    <c:pt idx="0">
                      <c:v>-0.4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{12726143-82EE-4194-AD18-02D110AE95BE}</c15:txfldGUID>
                      <c15:f>Daten_Diagramme!$D$38</c15:f>
                      <c15:dlblFieldTableCache>
                        <c:ptCount val="1"/>
                        <c:pt idx="0">
                          <c:v>-0.4</c:v>
                        </c:pt>
                      </c15:dlblFieldTableCache>
                    </c15:dlblFTEntry>
                  </c15:dlblFieldTable>
                  <c15:showDataLabelsRange val="0"/>
                </c:ext>
                <c:ext xmlns:c16="http://schemas.microsoft.com/office/drawing/2014/chart" uri="{C3380CC4-5D6E-409C-BE32-E72D297353CC}">
                  <c16:uniqueId val="{00000018-8227-4BEE-B596-6983D157A0FE}"/>
                </c:ext>
              </c:extLst>
            </c:dLbl>
            <c:dLbl>
              <c:idx val="25"/>
              <c:tx>
                <c:strRef>
                  <c:f>Daten_Diagramme!$D$39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{82C890F9-FAF5-4067-931E-F397D0085625}</c15:txfldGUID>
                      <c15:f>Daten_Diagramme!$D$39</c15:f>
                      <c15:dlblFieldTableCache>
                        <c:ptCount val="1"/>
                        <c:pt idx="0">
                          <c:v>1.0</c:v>
                        </c:pt>
                      </c15:dlblFieldTableCache>
                    </c15:dlblFTEntry>
                  </c15:dlblFieldTable>
                  <c15:showDataLabelsRange val="0"/>
                </c:ext>
                <c:ext xmlns:c16="http://schemas.microsoft.com/office/drawing/2014/chart" uri="{C3380CC4-5D6E-409C-BE32-E72D297353CC}">
                  <c16:uniqueId val="{00000019-8227-4BEE-B596-6983D157A0F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{C2A9949C-EF55-4A54-989D-DAA81A533F7A}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227-4BEE-B596-6983D157A0F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{85E282DD-FB66-4B76-B180-3DBC582F7D67}</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227-4BEE-B596-6983D157A0F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{89F10E74-6874-4943-A62F-C7E09B94C818}</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227-4BEE-B596-6983D157A0F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{6AFCD5EF-8F1A-49B8-9E3F-33CABF39F2BA}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227-4BEE-B596-6983D157A0F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{6C665CEE-7208-4938-8258-75FCC892DE74}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227-4BEE-B596-6983D157A0FE}"/>
                </c:ext>
              </c:extLst>
            </c:dLbl>
            <c:dLbl>
              <c:idx val="31"/>
              <c:tx>
                <c:strRef>
                  <c:f>Daten_Diagramme!$D$45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{FD8831ED-825D-47D4-B990-592B685AA86F}</c15:txfldGUID>
                      <c15:f>Daten_Diagramme!$D$45</c15:f>
                      <c15:dlblFieldTableCache>
                        <c:ptCount val="1"/>
                        <c:pt idx="0">
                          <c:v>1.0</c:v>
                        </c:pt>
                      </c15:dlblFieldTableCache>
                    </c15:dlblFTEntry>
                  </c15:dlblFieldTable>
                  <c15:showDataLabelsRange val="0"/>
                </c:ext>
                <c:ext xmlns:c16="http://schemas.microsoft.com/office/drawing/2014/chart" uri="{C3380CC4-5D6E-409C-BE32-E72D297353CC}">
                  <c16:uniqueId val="{0000001F-8227-4BEE-B596-6983D157A0F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0.3297513287038833</c:v>
                </c:pt>
                <c:pt idx="1">
                  <c:v>-2.4118738404452689</c:v>
                </c:pt>
                <c:pt idx="2">
                  <c:v>5.0541516245487363</c:v>
                </c:pt>
                <c:pt idx="3">
                  <c:v>-0.96593896667900059</c:v>
                </c:pt>
                <c:pt idx="4">
                  <c:v>-2.2316447221602322</c:v>
                </c:pt>
                <c:pt idx="5">
                  <c:v>-0.89055542535739396</c:v>
                </c:pt>
                <c:pt idx="6">
                  <c:v>-0.38113387327298714</c:v>
                </c:pt>
                <c:pt idx="7">
                  <c:v>2.3511372348581649</c:v>
                </c:pt>
                <c:pt idx="8">
                  <c:v>1.7012726054922973</c:v>
                </c:pt>
                <c:pt idx="9">
                  <c:v>2.7879103699843668</c:v>
                </c:pt>
                <c:pt idx="10">
                  <c:v>2.4419062623079952</c:v>
                </c:pt>
                <c:pt idx="11">
                  <c:v>4.9112426035502956</c:v>
                </c:pt>
                <c:pt idx="12">
                  <c:v>-1.9889970376639865</c:v>
                </c:pt>
                <c:pt idx="13">
                  <c:v>-0.4585753592173647</c:v>
                </c:pt>
                <c:pt idx="14">
                  <c:v>6.0012247397428045</c:v>
                </c:pt>
                <c:pt idx="15">
                  <c:v>-13.8544474393531</c:v>
                </c:pt>
                <c:pt idx="16">
                  <c:v>0.96115865701119152</c:v>
                </c:pt>
                <c:pt idx="17">
                  <c:v>2.0694576593720266</c:v>
                </c:pt>
                <c:pt idx="18">
                  <c:v>2.2995573044761435</c:v>
                </c:pt>
                <c:pt idx="19">
                  <c:v>-0.96350716608454778</c:v>
                </c:pt>
                <c:pt idx="20">
                  <c:v>1.780767708745548</c:v>
                </c:pt>
                <c:pt idx="21">
                  <c:v>0</c:v>
                </c:pt>
                <c:pt idx="23">
                  <c:v>-2.4118738404452689</c:v>
                </c:pt>
                <c:pt idx="24">
                  <c:v>-0.39960369881109642</c:v>
                </c:pt>
                <c:pt idx="25">
                  <c:v>1.0031865927062433</c:v>
                </c:pt>
              </c:numCache>
            </c:numRef>
          </c:val>
          <c:extLst>
            <c:ext xmlns:c16="http://schemas.microsoft.com/office/drawing/2014/chart" uri="{C3380CC4-5D6E-409C-BE32-E72D297353CC}">
              <c16:uniqueId val="{00000020-8227-4BEE-B596-6983D157A0F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{167B2293-22EE-4EAB-98C0-43F615838628}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227-4BEE-B596-6983D157A0F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{A5B0A38F-66DD-433A-AC82-6CD938CC3E06}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227-4BEE-B596-6983D157A0F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{1FE88E6A-C6A6-419F-9D66-2D717DD2038B}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227-4BEE-B596-6983D157A0F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{6AD49C25-4DE5-441C-A218-952595B57C14}</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227-4BEE-B596-6983D157A0F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{CBD6FEF9-EB12-410C-8149-3A5FCC95A579}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227-4BEE-B596-6983D157A0F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{4428CA05-CA9E-40B8-83BE-DC95F7A91440}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227-4BEE-B596-6983D157A0F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{D5731549-8F30-4EF4-9D78-5893A76EC0C9}</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227-4BEE-B596-6983D157A0F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{FA33C068-F6AF-435C-97E7-788FC035F5E2}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227-4BEE-B596-6983D157A0F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{260930BB-CC36-457E-A16F-8FF1674FCD14}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227-4BEE-B596-6983D157A0F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{E0EF51CE-909E-4359-B7B0-7A73793F049C}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227-4BEE-B596-6983D157A0F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{10B32DB8-22EE-4748-91A6-DC173096D9F5}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227-4BEE-B596-6983D157A0F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{7494F520-AD76-4161-ADFC-DFBA8FDE04EF}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227-4BEE-B596-6983D157A0F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{2AF1FDCC-35B6-45DA-8A56-3B0AE7244248}</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227-4BEE-B596-6983D157A0F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{EABC8CF2-534D-449C-A7F4-F395C8FCE951}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227-4BEE-B596-6983D157A0F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{5632FF35-BFD1-4D8F-96B2-4335156A6B1D}</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227-4BEE-B596-6983D157A0F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{D1108A11-1D91-4E7D-97A6-B4FB1B08FD18}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227-4BEE-B596-6983D157A0F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{93B171A4-2D28-4BEA-91FD-88E9F1D1CA56}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227-4BEE-B596-6983D157A0F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{98626788-618B-4082-8A9D-03E32A7ADB96}</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227-4BEE-B596-6983D157A0F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{DEC54154-77B5-42A6-9C65-09070A913ECA}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227-4BEE-B596-6983D157A0F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{95B02486-FA55-4EA8-8025-52AEE537E51D}</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227-4BEE-B596-6983D157A0F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{9FB30405-5387-4431-AE0C-7784B83E2847}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227-4BEE-B596-6983D157A0F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{BCDB1887-2F58-4AA9-AA49-C5E5A898C9F5}</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227-4BEE-B596-6983D157A0F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{92532516-1D10-4B00-839F-D3C742565DFB}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227-4BEE-B596-6983D157A0F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{ECB3FD0D-C8C8-4378-B1C4-2E213008DCB2}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227-4BEE-B596-6983D157A0F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{0D05B430-9D4E-4FB8-9A7A-45F98654B550}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227-4BEE-B596-6983D157A0F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{2649C1FF-AC4E-4984-8383-676343405197}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227-4BEE-B596-6983D157A0F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{EABEC939-CDCE-4F65-B49F-ED54FA330A05}</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227-4BEE-B596-6983D157A0F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{9EAF1F5C-666C-4E60-AFE2-61CFA5A10757}</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227-4BEE-B596-6983D157A0F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{835DEB88-B1D0-45BE-A519-08AC8E6AA2E9}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227-4BEE-B596-6983D157A0F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{48505CAE-7BFD-4D59-8E99-3127D882C732}</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227-4BEE-B596-6983D157A0F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{580A8613-FABF-4375-953F-F780AA3F6894}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227-4BEE-B596-6983D157A0F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{15DB712E-81A5-4BD0-BBF1-B0B60B47AAE9}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227-4BEE-B596-6983D157A0F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227-4BEE-B596-6983D157A0F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227-4BEE-B596-6983D157A0F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{C1FC6312-A877-4365-A090-643F1429DD53}</c15:txfldGUID>
                      <c15:f>Daten_Diagramme!$E$14</c15:f>
                      <c15:dlblFieldTableCache>
                        <c:ptCount val="1"/>
                        <c:pt idx="0">
                          <c:v>-3.0</c:v>
                        </c:pt>
                      </c15:dlblFieldTableCache>
                    </c15:dlblFTEntry>
                  </c15:dlblFieldTable>
                  <c15:showDataLabelsRange val="0"/>
                </c:ext>
                <c:ext xmlns:c16="http://schemas.microsoft.com/office/drawing/2014/chart" uri="{C3380CC4-5D6E-409C-BE32-E72D297353CC}">
                  <c16:uniqueId val="{00000000-B85D-4446-8422-7CDC1C652EEA}"/>
                </c:ext>
              </c:extLst>
            </c:dLbl>
            <c:dLbl>
              <c:idx val="1"/>
              <c:tx>
                <c:strRef>
                  <c:f>Daten_Diagramme!$E$15</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{72079033-AB1A-4250-A11A-E49F5AB5888B}</c15:txfldGUID>
                      <c15:f>Daten_Diagramme!$E$15</c15:f>
                      <c15:dlblFieldTableCache>
                        <c:ptCount val="1"/>
                        <c:pt idx="0">
                          <c:v>9.6</c:v>
                        </c:pt>
                      </c15:dlblFieldTableCache>
                    </c15:dlblFTEntry>
                  </c15:dlblFieldTable>
                  <c15:showDataLabelsRange val="0"/>
                </c:ext>
                <c:ext xmlns:c16="http://schemas.microsoft.com/office/drawing/2014/chart" uri="{C3380CC4-5D6E-409C-BE32-E72D297353CC}">
                  <c16:uniqueId val="{00000001-B85D-4446-8422-7CDC1C652EEA}"/>
                </c:ext>
              </c:extLst>
            </c:dLbl>
            <c:dLbl>
              <c:idx val="2"/>
              <c:tx>
                <c:strRef>
                  <c:f>Daten_Diagramme!$E$16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{94803358-DB19-42C3-BE13-B3EA1F44E5B0}</c15:txfldGUID>
                      <c15:f>Daten_Diagramme!$E$16</c15:f>
                      <c15:dlblFieldTableCache>
                        <c:ptCount val="1"/>
                        <c:pt idx="0">
                          <c:v>0.9</c:v>
                        </c:pt>
                      </c15:dlblFieldTableCache>
                    </c15:dlblFTEntry>
                  </c15:dlblFieldTable>
                  <c15:showDataLabelsRange val="0"/>
                </c:ext>
                <c:ext xmlns:c16="http://schemas.microsoft.com/office/drawing/2014/chart" uri="{C3380CC4-5D6E-409C-BE32-E72D297353CC}">
                  <c16:uniqueId val="{00000002-B85D-4446-8422-7CDC1C652EEA}"/>
                </c:ext>
              </c:extLst>
            </c:dLbl>
            <c:dLbl>
              <c:idx val="3"/>
              <c:tx>
                <c:strRef>
                  <c:f>Daten_Diagramme!$E$17</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{94EA3A0D-07AC-4AA7-B06E-5CB49DD7C8E7}</c15:txfldGUID>
                      <c15:f>Daten_Diagramme!$E$17</c15:f>
                      <c15:dlblFieldTableCache>
                        <c:ptCount val="1"/>
                        <c:pt idx="0">
                          <c:v>-5.2</c:v>
                        </c:pt>
                      </c15:dlblFieldTableCache>
                    </c15:dlblFTEntry>
                  </c15:dlblFieldTable>
                  <c15:showDataLabelsRange val="0"/>
                </c:ext>
                <c:ext xmlns:c16="http://schemas.microsoft.com/office/drawing/2014/chart" uri="{C3380CC4-5D6E-409C-BE32-E72D297353CC}">
                  <c16:uniqueId val="{00000003-B85D-4446-8422-7CDC1C652EEA}"/>
                </c:ext>
              </c:extLst>
            </c:dLbl>
            <c:dLbl>
              <c:idx val="4"/>
              <c:tx>
                <c:strRef>
                  <c:f>Daten_Diagramme!$E$18</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{0E0BED14-F92A-4E3F-9340-9DE9F0EA3196}</c15:txfldGUID>
                      <c15:f>Daten_Diagramme!$E$18</c15:f>
                      <c15:dlblFieldTableCache>
                        <c:ptCount val="1"/>
                        <c:pt idx="0">
                          <c:v>-3.1</c:v>
                        </c:pt>
                      </c15:dlblFieldTableCache>
                    </c15:dlblFTEntry>
                  </c15:dlblFieldTable>
                  <c15:showDataLabelsRange val="0"/>
                </c:ext>
                <c:ext xmlns:c16="http://schemas.microsoft.com/office/drawing/2014/chart" uri="{C3380CC4-5D6E-409C-BE32-E72D297353CC}">
                  <c16:uniqueId val="{00000004-B85D-4446-8422-7CDC1C652EEA}"/>
                </c:ext>
              </c:extLst>
            </c:dLbl>
            <c:dLbl>
              <c:idx val="5"/>
              <c:tx>
                <c:strRef>
                  <c:f>Daten_Diagramme!$E$19</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{68A94919-AD4A-40FA-8E44-0B9794783786}</c15:txfldGUID>
                      <c15:f>Daten_Diagramme!$E$19</c15:f>
                      <c15:dlblFieldTableCache>
                        <c:ptCount val="1"/>
                        <c:pt idx="0">
                          <c:v>-6.1</c:v>
                        </c:pt>
                      </c15:dlblFieldTableCache>
                    </c15:dlblFTEntry>
                  </c15:dlblFieldTable>
                  <c15:showDataLabelsRange val="0"/>
                </c:ext>
                <c:ext xmlns:c16="http://schemas.microsoft.com/office/drawing/2014/chart" uri="{C3380CC4-5D6E-409C-BE32-E72D297353CC}">
                  <c16:uniqueId val="{00000005-B85D-4446-8422-7CDC1C652EEA}"/>
                </c:ext>
              </c:extLst>
            </c:dLbl>
            <c:dLbl>
              <c:idx val="6"/>
              <c:tx>
                <c:strRef>
                  <c:f>Daten_Diagramme!$E$20</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{8468E734-A1FC-4F31-9440-780274A0E3FE}</c15:txfldGUID>
                      <c15:f>Daten_Diagramme!$E$20</c15:f>
                      <c15:dlblFieldTableCache>
                        <c:ptCount val="1"/>
                        <c:pt idx="0">
                          <c:v>-7.0</c:v>
                        </c:pt>
                      </c15:dlblFieldTableCache>
                    </c15:dlblFTEntry>
                  </c15:dlblFieldTable>
                  <c15:showDataLabelsRange val="0"/>
                </c:ext>
                <c:ext xmlns:c16="http://schemas.microsoft.com/office/drawing/2014/chart" uri="{C3380CC4-5D6E-409C-BE32-E72D297353CC}">
                  <c16:uniqueId val="{00000006-B85D-4446-8422-7CDC1C652EEA}"/>
                </c:ext>
              </c:extLst>
            </c:dLbl>
            <c:dLbl>
              <c:idx val="7"/>
              <c:tx>
                <c:strRef>
                  <c:f>Daten_Diagramme!$E$21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{362B2923-8CA8-4F24-A166-8A135FA9A41E}</c15:txfldGUID>
                      <c15:f>Daten_Diagramme!$E$21</c15:f>
                      <c15:dlblFieldTableCache>
                        <c:ptCount val="1"/>
                        <c:pt idx="0">
                          <c:v>0.4</c:v>
                        </c:pt>
                      </c15:dlblFieldTableCache>
                    </c15:dlblFTEntry>
                  </c15:dlblFieldTable>
                  <c15:showDataLabelsRange val="0"/>
                </c:ext>
                <c:ext xmlns:c16="http://schemas.microsoft.com/office/drawing/2014/chart" uri="{C3380CC4-5D6E-409C-BE32-E72D297353CC}">
                  <c16:uniqueId val="{00000007-B85D-4446-8422-7CDC1C652EEA}"/>
                </c:ext>
              </c:extLst>
            </c:dLbl>
            <c:dLbl>
              <c:idx val="8"/>
              <c:tx>
                <c:strRef>
                  <c:f>Daten_Diagramme!$E$22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{1A926499-EAEA-4A0C-B760-A4FC07D80A33}</c15:txfldGUID>
                      <c15:f>Daten_Diagramme!$E$22</c15:f>
                      <c15:dlblFieldTableCache>
                        <c:ptCount val="1"/>
                        <c:pt idx="0">
                          <c:v>-0.8</c:v>
                        </c:pt>
                      </c15:dlblFieldTableCache>
                    </c15:dlblFTEntry>
                  </c15:dlblFieldTable>
                  <c15:showDataLabelsRange val="0"/>
                </c:ext>
                <c:ext xmlns:c16="http://schemas.microsoft.com/office/drawing/2014/chart" uri="{C3380CC4-5D6E-409C-BE32-E72D297353CC}">
                  <c16:uniqueId val="{00000008-B85D-4446-8422-7CDC1C652EEA}"/>
                </c:ext>
              </c:extLst>
            </c:dLbl>
            <c:dLbl>
              <c:idx val="9"/>
              <c:tx>
                <c:strRef>
                  <c:f>Daten_Diagramme!$E$23</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{E09DB876-5F75-4E54-B098-EC3BD15855DD}</c15:txfldGUID>
                      <c15:f>Daten_Diagramme!$E$23</c15:f>
                      <c15:dlblFieldTableCache>
                        <c:ptCount val="1"/>
                        <c:pt idx="0">
                          <c:v>-7.6</c:v>
                        </c:pt>
                      </c15:dlblFieldTableCache>
                    </c15:dlblFTEntry>
                  </c15:dlblFieldTable>
                  <c15:showDataLabelsRange val="0"/>
                </c:ext>
                <c:ext xmlns:c16="http://schemas.microsoft.com/office/drawing/2014/chart" uri="{C3380CC4-5D6E-409C-BE32-E72D297353CC}">
                  <c16:uniqueId val="{00000009-B85D-4446-8422-7CDC1C652EEA}"/>
                </c:ext>
              </c:extLst>
            </c:dLbl>
            <c:dLbl>
              <c:idx val="10"/>
              <c:tx>
                <c:strRef>
                  <c:f>Daten_Diagramme!$E$24</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{C039BF3B-C45A-4AC7-9CB4-8BB76E82E5FF}</c15:txfldGUID>
                      <c15:f>Daten_Diagramme!$E$24</c15:f>
                      <c15:dlblFieldTableCache>
                        <c:ptCount val="1"/>
                        <c:pt idx="0">
                          <c:v>-6.9</c:v>
                        </c:pt>
                      </c15:dlblFieldTableCache>
                    </c15:dlblFTEntry>
                  </c15:dlblFieldTable>
                  <c15:showDataLabelsRange val="0"/>
                </c:ext>
                <c:ext xmlns:c16="http://schemas.microsoft.com/office/drawing/2014/chart" uri="{C3380CC4-5D6E-409C-BE32-E72D297353CC}">
                  <c16:uniqueId val="{0000000A-B85D-4446-8422-7CDC1C652EEA}"/>
                </c:ext>
              </c:extLst>
            </c:dLbl>
            <c:dLbl>
              <c:idx val="11"/>
              <c:tx>
                <c:strRef>
                  <c:f>Daten_Diagramme!$E$25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{A6906579-BB03-4E8E-9EFF-12B817E4682D}</c15:txfldGUID>
                      <c15:f>Daten_Diagramme!$E$25</c15:f>
                      <c15:dlblFieldTableCache>
                        <c:ptCount val="1"/>
                        <c:pt idx="0">
                          <c:v>0.7</c:v>
                        </c:pt>
                      </c15:dlblFieldTableCache>
                    </c15:dlblFTEntry>
                  </c15:dlblFieldTable>
                  <c15:showDataLabelsRange val="0"/>
                </c:ext>
                <c:ext xmlns:c16="http://schemas.microsoft.com/office/drawing/2014/chart" uri="{C3380CC4-5D6E-409C-BE32-E72D297353CC}">
                  <c16:uniqueId val="{0000000B-B85D-4446-8422-7CDC1C652EEA}"/>
                </c:ext>
              </c:extLst>
            </c:dLbl>
            <c:dLbl>
              <c:idx val="12"/>
              <c:tx>
                <c:strRef>
                  <c:f>Daten_Diagramme!$E$26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{2AD09BA5-60A1-4885-8B57-FC212D426C0E}</c15:txfldGUID>
                      <c15:f>Daten_Diagramme!$E$26</c15:f>
                      <c15:dlblFieldTableCache>
                        <c:ptCount val="1"/>
                        <c:pt idx="0">
                          <c:v>-0.3</c:v>
                        </c:pt>
                      </c15:dlblFieldTableCache>
                    </c15:dlblFTEntry>
                  </c15:dlblFieldTable>
                  <c15:showDataLabelsRange val="0"/>
                </c:ext>
                <c:ext xmlns:c16="http://schemas.microsoft.com/office/drawing/2014/chart" uri="{C3380CC4-5D6E-409C-BE32-E72D297353CC}">
                  <c16:uniqueId val="{0000000C-B85D-4446-8422-7CDC1C652EEA}"/>
                </c:ext>
              </c:extLst>
            </c:dLbl>
            <c:dLbl>
              <c:idx val="13"/>
              <c:tx>
                <c:strRef>
                  <c:f>Daten_Diagramme!$E$27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{DAE8647F-30DC-417A-80F0-CD252A085387}</c15:txfldGUID>
                      <c15:f>Daten_Diagramme!$E$27</c15:f>
                      <c15:dlblFieldTableCache>
                        <c:ptCount val="1"/>
                        <c:pt idx="0">
                          <c:v>-1.9</c:v>
                        </c:pt>
                      </c15:dlblFieldTableCache>
                    </c15:dlblFTEntry>
                  </c15:dlblFieldTable>
                  <c15:showDataLabelsRange val="0"/>
                </c:ext>
                <c:ext xmlns:c16="http://schemas.microsoft.com/office/drawing/2014/chart" uri="{C3380CC4-5D6E-409C-BE32-E72D297353CC}">
                  <c16:uniqueId val="{0000000D-B85D-4446-8422-7CDC1C652EEA}"/>
                </c:ext>
              </c:extLst>
            </c:dLbl>
            <c:dLbl>
              <c:idx val="14"/>
              <c:tx>
                <c:strRef>
                  <c:f>Daten_Diagramme!$E$28</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{98E43209-3EEA-4860-84B1-D00DEA8C657E}</c15:txfldGUID>
                      <c15:f>Daten_Diagramme!$E$28</c15:f>
                      <c15:dlblFieldTableCache>
                        <c:ptCount val="1"/>
                        <c:pt idx="0">
                          <c:v>-5.9</c:v>
                        </c:pt>
                      </c15:dlblFieldTableCache>
                    </c15:dlblFTEntry>
                  </c15:dlblFieldTable>
                  <c15:showDataLabelsRange val="0"/>
                </c:ext>
                <c:ext xmlns:c16="http://schemas.microsoft.com/office/drawing/2014/chart" uri="{C3380CC4-5D6E-409C-BE32-E72D297353CC}">
                  <c16:uniqueId val="{0000000E-B85D-4446-8422-7CDC1C652EEA}"/>
                </c:ext>
              </c:extLst>
            </c:dLbl>
            <c:dLbl>
              <c:idx val="15"/>
              <c:tx>
                <c:strRef>
                  <c:f>Daten_Diagramme!$E$29</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{E44527D8-621A-4405-88B6-2161B9BE59AC}</c15:txfldGUID>
                      <c15:f>Daten_Diagramme!$E$29</c15:f>
                      <c15:dlblFieldTableCache>
                        <c:ptCount val="1"/>
                        <c:pt idx="0">
                          <c:v>-4.5</c:v>
                        </c:pt>
                      </c15:dlblFieldTableCache>
                    </c15:dlblFTEntry>
                  </c15:dlblFieldTable>
                  <c15:showDataLabelsRange val="0"/>
                </c:ext>
                <c:ext xmlns:c16="http://schemas.microsoft.com/office/drawing/2014/chart" uri="{C3380CC4-5D6E-409C-BE32-E72D297353CC}">
                  <c16:uniqueId val="{0000000F-B85D-4446-8422-7CDC1C652EEA}"/>
                </c:ext>
              </c:extLst>
            </c:dLbl>
            <c:dLbl>
              <c:idx val="16"/>
              <c:tx>
                <c:strRef>
                  <c:f>Daten_Diagramme!$E$30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{CD9F0B7C-429E-4AB8-A858-1ABF86C18BE7}</c15:txfldGUID>
                      <c15:f>Daten_Diagramme!$E$30</c15:f>
                      <c15:dlblFieldTableCache>
                        <c:ptCount val="1"/>
                        <c:pt idx="0">
                          <c:v>1.7</c:v>
                        </c:pt>
                      </c15:dlblFieldTableCache>
                    </c15:dlblFTEntry>
                  </c15:dlblFieldTable>
                  <c15:showDataLabelsRange val="0"/>
                </c:ext>
                <c:ext xmlns:c16="http://schemas.microsoft.com/office/drawing/2014/chart" uri="{C3380CC4-5D6E-409C-BE32-E72D297353CC}">
                  <c16:uniqueId val="{00000010-B85D-4446-8422-7CDC1C652EEA}"/>
                </c:ext>
              </c:extLst>
            </c:dLbl>
            <c:dLbl>
              <c:idx val="17"/>
              <c:tx>
                <c:strRef>
                  <c:f>Daten_Diagramme!$E$31</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{4B5BC094-2BB3-42E5-8F71-EBD48C25964E}</c15:txfldGUID>
                      <c15:f>Daten_Diagramme!$E$31</c15:f>
                      <c15:dlblFieldTableCache>
                        <c:ptCount val="1"/>
                        <c:pt idx="0">
                          <c:v>-3.4</c:v>
                        </c:pt>
                      </c15:dlblFieldTableCache>
                    </c15:dlblFTEntry>
                  </c15:dlblFieldTable>
                  <c15:showDataLabelsRange val="0"/>
                </c:ext>
                <c:ext xmlns:c16="http://schemas.microsoft.com/office/drawing/2014/chart" uri="{C3380CC4-5D6E-409C-BE32-E72D297353CC}">
                  <c16:uniqueId val="{00000011-B85D-4446-8422-7CDC1C652EEA}"/>
                </c:ext>
              </c:extLst>
            </c:dLbl>
            <c:dLbl>
              <c:idx val="18"/>
              <c:tx>
                <c:strRef>
                  <c:f>Daten_Diagramme!$E$32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{43A32D18-639A-4BE5-8DEC-6B3C842CA2E4}</c15:txfldGUID>
                      <c15:f>Daten_Diagramme!$E$32</c15:f>
                      <c15:dlblFieldTableCache>
                        <c:ptCount val="1"/>
                        <c:pt idx="0">
                          <c:v>-1.8</c:v>
                        </c:pt>
                      </c15:dlblFieldTableCache>
                    </c15:dlblFTEntry>
                  </c15:dlblFieldTable>
                  <c15:showDataLabelsRange val="0"/>
                </c:ext>
                <c:ext xmlns:c16="http://schemas.microsoft.com/office/drawing/2014/chart" uri="{C3380CC4-5D6E-409C-BE32-E72D297353CC}">
                  <c16:uniqueId val="{00000012-B85D-4446-8422-7CDC1C652EEA}"/>
                </c:ext>
              </c:extLst>
            </c:dLbl>
            <c:dLbl>
              <c:idx val="19"/>
              <c:tx>
                <c:strRef>
                  <c:f>Daten_Diagramme!$E$33</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{261AB76A-17C7-46B5-9E36-F833B7432D50}</c15:txfldGUID>
                      <c15:f>Daten_Diagramme!$E$33</c15:f>
                      <c15:dlblFieldTableCache>
                        <c:ptCount val="1"/>
                        <c:pt idx="0">
                          <c:v>-1.7</c:v>
                        </c:pt>
                      </c15:dlblFieldTableCache>
                    </c15:dlblFTEntry>
                  </c15:dlblFieldTable>
                  <c15:showDataLabelsRange val="0"/>
                </c:ext>
                <c:ext xmlns:c16="http://schemas.microsoft.com/office/drawing/2014/chart" uri="{C3380CC4-5D6E-409C-BE32-E72D297353CC}">
                  <c16:uniqueId val="{00000013-B85D-4446-8422-7CDC1C652EEA}"/>
                </c:ext>
              </c:extLst>
            </c:dLbl>
            <c:dLbl>
              <c:idx val="20"/>
              <c:tx>
                <c:strRef>
                  <c:f>Daten_Diagramme!$E$34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{C66063CD-BDEC-4783-B943-17FBA8F62162}</c15:txfldGUID>
                      <c15:f>Daten_Diagramme!$E$34</c15:f>
                      <c15:dlblFieldTableCache>
                        <c:ptCount val="1"/>
                        <c:pt idx="0">
                          <c:v>-0.8</c:v>
                        </c:pt>
                      </c15:dlblFieldTableCache>
                    </c15:dlblFTEntry>
                  </c15:dlblFieldTable>
                  <c15:showDataLabelsRange val="0"/>
                </c:ext>
                <c:ext xmlns:c16="http://schemas.microsoft.com/office/drawing/2014/chart" uri="{C3380CC4-5D6E-409C-BE32-E72D297353CC}">
                  <c16:uniqueId val="{00000014-B85D-4446-8422-7CDC1C652EEA}"/>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{89BBD223-F489-4318-893A-3AF475252CE4}</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B85D-4446-8422-7CDC1C652EEA}"/>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{0784214C-E708-4D59-A9A6-597FAA64012E}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85D-4446-8422-7CDC1C652EEA}"/>
                </c:ext>
              </c:extLst>
            </c:dLbl>
            <c:dLbl>
              <c:idx val="23"/>
              <c:tx>
                <c:strRef>
                  <c:f>Daten_Diagramme!$E$37</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{FA848E2F-BA15-4D4B-917A-EE4A1C649B97}</c15:txfldGUID>
                      <c15:f>Daten_Diagramme!$E$37</c15:f>
                      <c15:dlblFieldTableCache>
                        <c:ptCount val="1"/>
                        <c:pt idx="0">
                          <c:v>9.6</c:v>
                        </c:pt>
                      </c15:dlblFieldTableCache>
                    </c15:dlblFTEntry>
                  </c15:dlblFieldTable>
                  <c15:showDataLabelsRange val="0"/>
                </c:ext>
                <c:ext xmlns:c16="http://schemas.microsoft.com/office/drawing/2014/chart" uri="{C3380CC4-5D6E-409C-BE32-E72D297353CC}">
                  <c16:uniqueId val="{00000017-B85D-4446-8422-7CDC1C652EEA}"/>
                </c:ext>
              </c:extLst>
            </c:dLbl>
            <c:dLbl>
              <c:idx val="24"/>
              <c:tx>
                <c:strRef>
                  <c:f>Daten_Diagramme!$E$38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{72DE6006-6CB1-4B65-BC4F-E96729702D13}</c15:txfldGUID>
                      <c15:f>Daten_Diagramme!$E$38</c15:f>
                      <c15:dlblFieldTableCache>
                        <c:ptCount val="1"/>
                        <c:pt idx="0">
                          <c:v>-3.5</c:v>
                        </c:pt>
                      </c15:dlblFieldTableCache>
                    </c15:dlblFTEntry>
                  </c15:dlblFieldTable>
                  <c15:showDataLabelsRange val="0"/>
                </c:ext>
                <c:ext xmlns:c16="http://schemas.microsoft.com/office/drawing/2014/chart" uri="{C3380CC4-5D6E-409C-BE32-E72D297353CC}">
                  <c16:uniqueId val="{00000018-B85D-4446-8422-7CDC1C652EEA}"/>
                </c:ext>
              </c:extLst>
            </c:dLbl>
            <c:dLbl>
              <c:idx val="25"/>
              <c:tx>
                <c:strRef>
                  <c:f>Daten_Diagramme!$E$39</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{E84735B6-35B9-4CD7-B65D-FB2B103CAA3B}</c15:txfldGUID>
                      <c15:f>Daten_Diagramme!$E$39</c15:f>
                      <c15:dlblFieldTableCache>
                        <c:ptCount val="1"/>
                        <c:pt idx="0">
                          <c:v>-3.1</c:v>
                        </c:pt>
                      </c15:dlblFieldTableCache>
                    </c15:dlblFTEntry>
                  </c15:dlblFieldTable>
                  <c15:showDataLabelsRange val="0"/>
                </c:ext>
                <c:ext xmlns:c16="http://schemas.microsoft.com/office/drawing/2014/chart" uri="{C3380CC4-5D6E-409C-BE32-E72D297353CC}">
                  <c16:uniqueId val="{00000019-B85D-4446-8422-7CDC1C652EEA}"/>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{FE63BB00-95C3-4A41-91DD-412B10403272}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85D-4446-8422-7CDC1C652EEA}"/>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{100A0882-C1DC-45C1-8D85-FC8888616E71}</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85D-4446-8422-7CDC1C652EEA}"/>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{F1FC6AED-8F36-4D4A-A579-49730080763B}</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85D-4446-8422-7CDC1C652EEA}"/>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{3BFE114D-1DAE-4017-9D68-45292E6517D9}</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85D-4446-8422-7CDC1C652EEA}"/>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{091792F5-B1CE-4391-BA03-BECF4984BFCC}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85D-4446-8422-7CDC1C652EEA}"/>
                </c:ext>
              </c:extLst>
            </c:dLbl>
            <c:dLbl>
              <c:idx val="31"/>
              <c:tx>
                <c:strRef>
                  <c:f>Daten_Diagramme!$E$45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{33CF428B-E1F1-4ED9-9886-A40717762926}</c15:txfldGUID>
                      <c15:f>Daten_Diagramme!$E$45</c15:f>
                      <c15:dlblFieldTableCache>
                        <c:ptCount val="1"/>
                        <c:pt idx="0">
                          <c:v>-3.1</c:v>
                        </c:pt>
                      </c15:dlblFieldTableCache>
                    </c15:dlblFTEntry>
                  </c15:dlblFieldTable>
                  <c15:showDataLabelsRange val="0"/>
                </c:ext>
                <c:ext xmlns:c16="http://schemas.microsoft.com/office/drawing/2014/chart" uri="{C3380CC4-5D6E-409C-BE32-E72D297353CC}">
                  <c16:uniqueId val="{0000001F-B85D-4446-8422-7CDC1C652EE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-2.9955725814048417</c:v>
                </c:pt>
                <c:pt idx="1">
                  <c:v>9.6192384769539085</c:v>
                </c:pt>
                <c:pt idx="2">
                  <c:v>0.8928571428571429</c:v>
                </c:pt>
                <c:pt idx="3">
                  <c:v>-5.2478134110787176</c:v>
                </c:pt>
                <c:pt idx="4">
                  <c:v>-3.1198686371100166</c:v>
                </c:pt>
                <c:pt idx="5">
                  <c:v>-6.1010486177311725</c:v>
                </c:pt>
                <c:pt idx="6">
                  <c:v>-7.0021881838074398</c:v>
                </c:pt>
                <c:pt idx="7">
                  <c:v>0.40160642570281124</c:v>
                </c:pt>
                <c:pt idx="8">
                  <c:v>-0.8400152730049637</c:v>
                </c:pt>
                <c:pt idx="9">
                  <c:v>-7.5934579439252339</c:v>
                </c:pt>
                <c:pt idx="10">
                  <c:v>-6.8647310375872159</c:v>
                </c:pt>
                <c:pt idx="11">
                  <c:v>0.72992700729927007</c:v>
                </c:pt>
                <c:pt idx="12">
                  <c:v>-0.26385224274406333</c:v>
                </c:pt>
                <c:pt idx="13">
                  <c:v>-1.8754688672168043</c:v>
                </c:pt>
                <c:pt idx="14">
                  <c:v>-5.8935361216730042</c:v>
                </c:pt>
                <c:pt idx="15">
                  <c:v>-4.4642857142857144</c:v>
                </c:pt>
                <c:pt idx="16">
                  <c:v>1.6786570743405276</c:v>
                </c:pt>
                <c:pt idx="17">
                  <c:v>-3.3985581874356332</c:v>
                </c:pt>
                <c:pt idx="18">
                  <c:v>-1.7943409247757074</c:v>
                </c:pt>
                <c:pt idx="19">
                  <c:v>-1.6666666666666667</c:v>
                </c:pt>
                <c:pt idx="20">
                  <c:v>-0.84196891191709844</c:v>
                </c:pt>
                <c:pt idx="21">
                  <c:v>0</c:v>
                </c:pt>
                <c:pt idx="23">
                  <c:v>9.6192384769539085</c:v>
                </c:pt>
                <c:pt idx="24">
                  <c:v>-3.4602076124567476</c:v>
                </c:pt>
                <c:pt idx="25">
                  <c:v>-3.1403488417063077</c:v>
                </c:pt>
              </c:numCache>
            </c:numRef>
          </c:val>
          <c:extLst>
            <c:ext xmlns:c16="http://schemas.microsoft.com/office/drawing/2014/chart" uri="{C3380CC4-5D6E-409C-BE32-E72D297353CC}">
              <c16:uniqueId val="{00000020-B85D-4446-8422-7CDC1C652EEA}"/>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{5A7F49ED-0E17-4EAE-B291-EA8875528CBF}</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85D-4446-8422-7CDC1C652EEA}"/>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{463F90BC-7F88-4B88-BA30-89C6975D4E4B}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85D-4446-8422-7CDC1C652EEA}"/>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{AD41060E-F4E9-4E1A-B3BB-DD12915517DD}</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85D-4446-8422-7CDC1C652EEA}"/>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{54A6BBE4-D46B-43DA-9FD3-0DD565AEB525}</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85D-4446-8422-7CDC1C652EEA}"/>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{721BAF3E-90A0-43D4-8C17-D2F8BB489E38}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85D-4446-8422-7CDC1C652EEA}"/>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{DC7A4894-4AA0-4E34-B38C-CEEB8C43C3BB}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85D-4446-8422-7CDC1C652EEA}"/>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{57429792-A889-4C16-B4B3-CD15404D85C3}</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85D-4446-8422-7CDC1C652EEA}"/>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{C22D1356-8E18-4009-9744-4F90BB337108}</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85D-4446-8422-7CDC1C652EEA}"/>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{270A5E23-EDD2-431B-AA78-90FA433D00CA}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85D-4446-8422-7CDC1C652EEA}"/>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{9756EC58-C648-4A03-A3B4-B37854D36F48}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85D-4446-8422-7CDC1C652EEA}"/>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{A2B03FBE-CCF1-4CD0-8633-C2984401007C}</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85D-4446-8422-7CDC1C652EEA}"/>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{74BD214C-5679-4EAA-913C-F5DBA08073CB}</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85D-4446-8422-7CDC1C652EEA}"/>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{671A8A00-F397-4D94-8F40-625F103BDB1A}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85D-4446-8422-7CDC1C652EEA}"/>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{C2928F83-512B-4BC2-8111-2C307E2D26D6}</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85D-4446-8422-7CDC1C652EEA}"/>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{C7BC793F-C5BF-4E4A-9DF7-A81F7F026216}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85D-4446-8422-7CDC1C652EEA}"/>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{AEB5B47F-1CF5-4DB7-9885-8C6729896A84}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85D-4446-8422-7CDC1C652EEA}"/>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{B55B1850-8141-41BF-B53D-EF723CBD1774}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85D-4446-8422-7CDC1C652EEA}"/>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{D6E70D2A-E898-4604-9FA6-7E26D70AABC4}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85D-4446-8422-7CDC1C652EEA}"/>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{B35B7CFB-EC1D-43DE-A633-FF35B97B2388}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85D-4446-8422-7CDC1C652EEA}"/>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{8C0F1021-1A95-4ED7-9A8A-E53837AD81C1}</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85D-4446-8422-7CDC1C652EEA}"/>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{86DA89CE-8CF6-4F86-9D7A-DB536362DA7B}</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85D-4446-8422-7CDC1C652EEA}"/>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{AD9D5617-DC56-4B6E-AA53-0B52C4C996F8}</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85D-4446-8422-7CDC1C652EEA}"/>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{2A4AA6E6-0B11-4771-A258-587AB3489599}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85D-4446-8422-7CDC1C652EEA}"/>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{23611106-1974-40C1-86EB-67FC1510E9C5}</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85D-4446-8422-7CDC1C652EEA}"/>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{CA787A50-ACFA-4BED-89B0-5C6319282058}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85D-4446-8422-7CDC1C652EEA}"/>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{C1B39620-0E0A-471A-8CD4-AAC981279110}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85D-4446-8422-7CDC1C652EEA}"/>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{9B5D0475-FB02-4389-AE35-529B1C8B1C46}</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85D-4446-8422-7CDC1C652EEA}"/>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{2AD0546E-0128-4155-BEE4-E8D465C6C3D7}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85D-4446-8422-7CDC1C652EEA}"/>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{CE79CED1-E949-4F94-A1B3-08D24F975A09}</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85D-4446-8422-7CDC1C652EEA}"/>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{2F697EC6-68FB-42B4-9F61-16243FE40E26}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85D-4446-8422-7CDC1C652EEA}"/>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{99364B06-0E33-48D2-A7EA-2699E28073E6}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85D-4446-8422-7CDC1C652EEA}"/>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{18786BB6-9FDF-4DBB-857D-65ED534EE535}</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85D-4446-8422-7CDC1C652EE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85D-4446-8422-7CDC1C652EEA}"/>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85D-4446-8422-7CDC1C652EEA}"/>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{127AB962-8F44-44AD-AC6A-941FF8942479}</c15:txfldGUID>
                      <c15:f>Diagramm!$I$46</c15:f>
                      <c15:dlblFieldTableCache>
                        <c:ptCount val="1"/>
                      </c15:dlblFieldTableCache>
                    </c15:dlblFTEntry>
                  </c15:dlblFieldTable>
                  <c15:showDataLabelsRange val="0"/>
                </c:ext>
                <c:ext xmlns:c16="http://schemas.microsoft.com/office/drawing/2014/chart" uri="{C3380CC4-5D6E-409C-BE32-E72D297353CC}">
                  <c16:uniqueId val="{00000000-163B-4AA8-B0A9-78FDA03C43F5}"/>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{D5D57CBC-C672-423B-AF86-1C3CADDA582D}</c15:txfldGUID>
                      <c15:f>Diagramm!$I$47</c15:f>
                      <c15:dlblFieldTableCache>
                        <c:ptCount val="1"/>
                      </c15:dlblFieldTableCache>
                    </c15:dlblFTEntry>
                  </c15:dlblFieldTable>
                  <c15:showDataLabelsRange val="0"/>
                </c:ext>
                <c:ext xmlns:c16="http://schemas.microsoft.com/office/drawing/2014/chart" uri="{C3380CC4-5D6E-409C-BE32-E72D297353CC}">
                  <c16:uniqueId val="{00000001-163B-4AA8-B0A9-78FDA03C43F5}"/>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{9F28BFD8-6B09-4649-BB0E-5E365099785A}</c15:txfldGUID>
                      <c15:f>Diagramm!$I$48</c15:f>
                      <c15:dlblFieldTableCache>
                        <c:ptCount val="1"/>
                      </c15:dlblFieldTableCache>
                    </c15:dlblFTEntry>
                  </c15:dlblFieldTable>
                  <c15:showDataLabelsRange val="0"/>
                </c:ext>
                <c:ext xmlns:c16="http://schemas.microsoft.com/office/drawing/2014/chart" uri="{C3380CC4-5D6E-409C-BE32-E72D297353CC}">
                  <c16:uniqueId val="{00000002-163B-4AA8-B0A9-78FDA03C43F5}"/>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{5D1E22FC-5637-4B40-8C2C-C53F1DD61AB4}</c15:txfldGUID>
                      <c15:f>Diagramm!$I$49</c15:f>
                      <c15:dlblFieldTableCache>
                        <c:ptCount val="1"/>
                      </c15:dlblFieldTableCache>
                    </c15:dlblFTEntry>
                  </c15:dlblFieldTable>
                  <c15:showDataLabelsRange val="0"/>
                </c:ext>
                <c:ext xmlns:c16="http://schemas.microsoft.com/office/drawing/2014/chart" uri="{C3380CC4-5D6E-409C-BE32-E72D297353CC}">
                  <c16:uniqueId val="{00000003-163B-4AA8-B0A9-78FDA03C43F5}"/>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{DC445A8C-295E-4131-AD60-1F48FCF98EC7}</c15:txfldGUID>
                      <c15:f>Diagramm!$I$50</c15:f>
                      <c15:dlblFieldTableCache>
                        <c:ptCount val="1"/>
                      </c15:dlblFieldTableCache>
                    </c15:dlblFTEntry>
                  </c15:dlblFieldTable>
                  <c15:showDataLabelsRange val="0"/>
                </c:ext>
                <c:ext xmlns:c16="http://schemas.microsoft.com/office/drawing/2014/chart" uri="{C3380CC4-5D6E-409C-BE32-E72D297353CC}">
                  <c16:uniqueId val="{00000004-163B-4AA8-B0A9-78FDA03C43F5}"/>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{301C9D09-5822-4822-96A7-5D84BF033DC7}</c15:txfldGUID>
                      <c15:f>Diagramm!$I$51</c15:f>
                      <c15:dlblFieldTableCache>
                        <c:ptCount val="1"/>
                      </c15:dlblFieldTableCache>
                    </c15:dlblFTEntry>
                  </c15:dlblFieldTable>
                  <c15:showDataLabelsRange val="0"/>
                </c:ext>
                <c:ext xmlns:c16="http://schemas.microsoft.com/office/drawing/2014/chart" uri="{C3380CC4-5D6E-409C-BE32-E72D297353CC}">
                  <c16:uniqueId val="{00000005-163B-4AA8-B0A9-78FDA03C43F5}"/>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{D014742B-51F9-4142-97FB-22362352608C}</c15:txfldGUID>
                      <c15:f>Diagramm!$I$52</c15:f>
                      <c15:dlblFieldTableCache>
                        <c:ptCount val="1"/>
                      </c15:dlblFieldTableCache>
                    </c15:dlblFTEntry>
                  </c15:dlblFieldTable>
                  <c15:showDataLabelsRange val="0"/>
                </c:ext>
                <c:ext xmlns:c16="http://schemas.microsoft.com/office/drawing/2014/chart" uri="{C3380CC4-5D6E-409C-BE32-E72D297353CC}">
                  <c16:uniqueId val="{00000006-163B-4AA8-B0A9-78FDA03C43F5}"/>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{65EFF560-FBA2-45BA-97AC-E8D2AC70D39B}</c15:txfldGUID>
                      <c15:f>Diagramm!$I$53</c15:f>
                      <c15:dlblFieldTableCache>
                        <c:ptCount val="1"/>
                      </c15:dlblFieldTableCache>
                    </c15:dlblFTEntry>
                  </c15:dlblFieldTable>
                  <c15:showDataLabelsRange val="0"/>
                </c:ext>
                <c:ext xmlns:c16="http://schemas.microsoft.com/office/drawing/2014/chart" uri="{C3380CC4-5D6E-409C-BE32-E72D297353CC}">
                  <c16:uniqueId val="{00000007-163B-4AA8-B0A9-78FDA03C43F5}"/>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{2744654B-BB0A-4BB9-AF35-4396EDD21766}</c15:txfldGUID>
                      <c15:f>Diagramm!$I$54</c15:f>
                      <c15:dlblFieldTableCache>
                        <c:ptCount val="1"/>
                      </c15:dlblFieldTableCache>
                    </c15:dlblFTEntry>
                  </c15:dlblFieldTable>
                  <c15:showDataLabelsRange val="0"/>
                </c:ext>
                <c:ext xmlns:c16="http://schemas.microsoft.com/office/drawing/2014/chart" uri="{C3380CC4-5D6E-409C-BE32-E72D297353CC}">
                  <c16:uniqueId val="{00000008-163B-4AA8-B0A9-78FDA03C43F5}"/>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{EC581867-EF46-4236-8DAA-DD02CF9545D6}</c15:txfldGUID>
                      <c15:f>Diagramm!$I$55</c15:f>
                      <c15:dlblFieldTableCache>
                        <c:ptCount val="1"/>
                      </c15:dlblFieldTableCache>
                    </c15:dlblFTEntry>
                  </c15:dlblFieldTable>
                  <c15:showDataLabelsRange val="0"/>
                </c:ext>
                <c:ext xmlns:c16="http://schemas.microsoft.com/office/drawing/2014/chart" uri="{C3380CC4-5D6E-409C-BE32-E72D297353CC}">
                  <c16:uniqueId val="{00000009-163B-4AA8-B0A9-78FDA03C43F5}"/>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{67EA41ED-791C-4EF8-91BF-EA05BF75080E}</c15:txfldGUID>
                      <c15:f>Diagramm!$I$56</c15:f>
                      <c15:dlblFieldTableCache>
                        <c:ptCount val="1"/>
                      </c15:dlblFieldTableCache>
                    </c15:dlblFTEntry>
                  </c15:dlblFieldTable>
                  <c15:showDataLabelsRange val="0"/>
                </c:ext>
                <c:ext xmlns:c16="http://schemas.microsoft.com/office/drawing/2014/chart" uri="{C3380CC4-5D6E-409C-BE32-E72D297353CC}">
                  <c16:uniqueId val="{0000000A-163B-4AA8-B0A9-78FDA03C43F5}"/>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{ACAF8318-277A-4D05-BEB9-ABBF70AF271E}</c15:txfldGUID>
                      <c15:f>Diagramm!$I$57</c15:f>
                      <c15:dlblFieldTableCache>
                        <c:ptCount val="1"/>
                      </c15:dlblFieldTableCache>
                    </c15:dlblFTEntry>
                  </c15:dlblFieldTable>
                  <c15:showDataLabelsRange val="0"/>
                </c:ext>
                <c:ext xmlns:c16="http://schemas.microsoft.com/office/drawing/2014/chart" uri="{C3380CC4-5D6E-409C-BE32-E72D297353CC}">
                  <c16:uniqueId val="{0000000B-163B-4AA8-B0A9-78FDA03C43F5}"/>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{5AA13921-B60B-43CD-BCEB-217D19549981}</c15:txfldGUID>
                      <c15:f>Diagramm!$I$58</c15:f>
                      <c15:dlblFieldTableCache>
                        <c:ptCount val="1"/>
                      </c15:dlblFieldTableCache>
                    </c15:dlblFTEntry>
                  </c15:dlblFieldTable>
                  <c15:showDataLabelsRange val="0"/>
                </c:ext>
                <c:ext xmlns:c16="http://schemas.microsoft.com/office/drawing/2014/chart" uri="{C3380CC4-5D6E-409C-BE32-E72D297353CC}">
                  <c16:uniqueId val="{0000000C-163B-4AA8-B0A9-78FDA03C43F5}"/>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{7C06E035-9882-40D6-996C-FFD0237BD102}</c15:txfldGUID>
                      <c15:f>Diagramm!$I$59</c15:f>
                      <c15:dlblFieldTableCache>
                        <c:ptCount val="1"/>
                      </c15:dlblFieldTableCache>
                    </c15:dlblFTEntry>
                  </c15:dlblFieldTable>
                  <c15:showDataLabelsRange val="0"/>
                </c:ext>
                <c:ext xmlns:c16="http://schemas.microsoft.com/office/drawing/2014/chart" uri="{C3380CC4-5D6E-409C-BE32-E72D297353CC}">
                  <c16:uniqueId val="{0000000D-163B-4AA8-B0A9-78FDA03C43F5}"/>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{ED6B8A21-9329-4DB7-853C-A2B94339BAA7}</c15:txfldGUID>
                      <c15:f>Diagramm!$I$60</c15:f>
                      <c15:dlblFieldTableCache>
                        <c:ptCount val="1"/>
                      </c15:dlblFieldTableCache>
                    </c15:dlblFTEntry>
                  </c15:dlblFieldTable>
                  <c15:showDataLabelsRange val="0"/>
                </c:ext>
                <c:ext xmlns:c16="http://schemas.microsoft.com/office/drawing/2014/chart" uri="{C3380CC4-5D6E-409C-BE32-E72D297353CC}">
                  <c16:uniqueId val="{0000000E-163B-4AA8-B0A9-78FDA03C43F5}"/>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{1DD6A166-01C2-4582-84A1-12D8A4B868A4}</c15:txfldGUID>
                      <c15:f>Diagramm!$I$61</c15:f>
                      <c15:dlblFieldTableCache>
                        <c:ptCount val="1"/>
                      </c15:dlblFieldTableCache>
                    </c15:dlblFTEntry>
                  </c15:dlblFieldTable>
                  <c15:showDataLabelsRange val="0"/>
                </c:ext>
                <c:ext xmlns:c16="http://schemas.microsoft.com/office/drawing/2014/chart" uri="{C3380CC4-5D6E-409C-BE32-E72D297353CC}">
                  <c16:uniqueId val="{0000000F-163B-4AA8-B0A9-78FDA03C43F5}"/>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{FAFCEE67-555C-46F9-887A-21F6AFE30D42}</c15:txfldGUID>
                      <c15:f>Diagramm!$I$62</c15:f>
                      <c15:dlblFieldTableCache>
                        <c:ptCount val="1"/>
                      </c15:dlblFieldTableCache>
                    </c15:dlblFTEntry>
                  </c15:dlblFieldTable>
                  <c15:showDataLabelsRange val="0"/>
                </c:ext>
                <c:ext xmlns:c16="http://schemas.microsoft.com/office/drawing/2014/chart" uri="{C3380CC4-5D6E-409C-BE32-E72D297353CC}">
                  <c16:uniqueId val="{00000010-163B-4AA8-B0A9-78FDA03C43F5}"/>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{A9B0FE6E-3E6F-4C69-B98A-E85A3506A2D4}</c15:txfldGUID>
                      <c15:f>Diagramm!$I$63</c15:f>
                      <c15:dlblFieldTableCache>
                        <c:ptCount val="1"/>
                      </c15:dlblFieldTableCache>
                    </c15:dlblFTEntry>
                  </c15:dlblFieldTable>
                  <c15:showDataLabelsRange val="0"/>
                </c:ext>
                <c:ext xmlns:c16="http://schemas.microsoft.com/office/drawing/2014/chart" uri="{C3380CC4-5D6E-409C-BE32-E72D297353CC}">
                  <c16:uniqueId val="{00000011-163B-4AA8-B0A9-78FDA03C43F5}"/>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{060D16FE-E56E-4880-B23B-19BD26BF7CE8}</c15:txfldGUID>
                      <c15:f>Diagramm!$I$64</c15:f>
                      <c15:dlblFieldTableCache>
                        <c:ptCount val="1"/>
                      </c15:dlblFieldTableCache>
                    </c15:dlblFTEntry>
                  </c15:dlblFieldTable>
                  <c15:showDataLabelsRange val="0"/>
                </c:ext>
                <c:ext xmlns:c16="http://schemas.microsoft.com/office/drawing/2014/chart" uri="{C3380CC4-5D6E-409C-BE32-E72D297353CC}">
                  <c16:uniqueId val="{00000012-163B-4AA8-B0A9-78FDA03C43F5}"/>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{F4BF24F7-3C57-45AA-9E31-2D975CB18966}</c15:txfldGUID>
                      <c15:f>Diagramm!$I$65</c15:f>
                      <c15:dlblFieldTableCache>
                        <c:ptCount val="1"/>
                      </c15:dlblFieldTableCache>
                    </c15:dlblFTEntry>
                  </c15:dlblFieldTable>
                  <c15:showDataLabelsRange val="0"/>
                </c:ext>
                <c:ext xmlns:c16="http://schemas.microsoft.com/office/drawing/2014/chart" uri="{C3380CC4-5D6E-409C-BE32-E72D297353CC}">
                  <c16:uniqueId val="{00000013-163B-4AA8-B0A9-78FDA03C43F5}"/>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{8DE2EFAD-2B71-4229-B06C-48345B09ED9A}</c15:txfldGUID>
                      <c15:f>Diagramm!$I$66</c15:f>
                      <c15:dlblFieldTableCache>
                        <c:ptCount val="1"/>
                      </c15:dlblFieldTableCache>
                    </c15:dlblFTEntry>
                  </c15:dlblFieldTable>
                  <c15:showDataLabelsRange val="0"/>
                </c:ext>
                <c:ext xmlns:c16="http://schemas.microsoft.com/office/drawing/2014/chart" uri="{C3380CC4-5D6E-409C-BE32-E72D297353CC}">
                  <c16:uniqueId val="{00000014-163B-4AA8-B0A9-78FDA03C43F5}"/>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{895D9432-0F50-4931-A714-36484DB5E9B5}</c15:txfldGUID>
                      <c15:f>Diagramm!$I$67</c15:f>
                      <c15:dlblFieldTableCache>
                        <c:ptCount val="1"/>
                      </c15:dlblFieldTableCache>
                    </c15:dlblFTEntry>
                  </c15:dlblFieldTable>
                  <c15:showDataLabelsRange val="0"/>
                </c:ext>
                <c:ext xmlns:c16="http://schemas.microsoft.com/office/drawing/2014/chart" uri="{C3380CC4-5D6E-409C-BE32-E72D297353CC}">
                  <c16:uniqueId val="{00000015-163B-4AA8-B0A9-78FDA03C43F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63B-4AA8-B0A9-78FDA03C43F5}"/>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{ABE30B7F-B8EA-4487-9600-C9F26699AF19}</c15:txfldGUID>
                      <c15:f>Diagramm!$K$46</c15:f>
                      <c15:dlblFieldTableCache>
                        <c:ptCount val="1"/>
                      </c15:dlblFieldTableCache>
                    </c15:dlblFTEntry>
                  </c15:dlblFieldTable>
                  <c15:showDataLabelsRange val="0"/>
                </c:ext>
                <c:ext xmlns:c16="http://schemas.microsoft.com/office/drawing/2014/chart" uri="{C3380CC4-5D6E-409C-BE32-E72D297353CC}">
                  <c16:uniqueId val="{00000017-163B-4AA8-B0A9-78FDA03C43F5}"/>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{05A90596-39AC-400D-8EE5-F9E6F05502BF}</c15:txfldGUID>
                      <c15:f>Diagramm!$K$47</c15:f>
                      <c15:dlblFieldTableCache>
                        <c:ptCount val="1"/>
                      </c15:dlblFieldTableCache>
                    </c15:dlblFTEntry>
                  </c15:dlblFieldTable>
                  <c15:showDataLabelsRange val="0"/>
                </c:ext>
                <c:ext xmlns:c16="http://schemas.microsoft.com/office/drawing/2014/chart" uri="{C3380CC4-5D6E-409C-BE32-E72D297353CC}">
                  <c16:uniqueId val="{00000018-163B-4AA8-B0A9-78FDA03C43F5}"/>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{29E9BDFB-9A45-45EB-9C3A-9F251A124E74}</c15:txfldGUID>
                      <c15:f>Diagramm!$K$48</c15:f>
                      <c15:dlblFieldTableCache>
                        <c:ptCount val="1"/>
                      </c15:dlblFieldTableCache>
                    </c15:dlblFTEntry>
                  </c15:dlblFieldTable>
                  <c15:showDataLabelsRange val="0"/>
                </c:ext>
                <c:ext xmlns:c16="http://schemas.microsoft.com/office/drawing/2014/chart" uri="{C3380CC4-5D6E-409C-BE32-E72D297353CC}">
                  <c16:uniqueId val="{00000019-163B-4AA8-B0A9-78FDA03C43F5}"/>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{686688E8-F667-49F7-824A-77EDF0D1EA29}</c15:txfldGUID>
                      <c15:f>Diagramm!$K$49</c15:f>
                      <c15:dlblFieldTableCache>
                        <c:ptCount val="1"/>
                      </c15:dlblFieldTableCache>
                    </c15:dlblFTEntry>
                  </c15:dlblFieldTable>
                  <c15:showDataLabelsRange val="0"/>
                </c:ext>
                <c:ext xmlns:c16="http://schemas.microsoft.com/office/drawing/2014/chart" uri="{C3380CC4-5D6E-409C-BE32-E72D297353CC}">
                  <c16:uniqueId val="{0000001A-163B-4AA8-B0A9-78FDA03C43F5}"/>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{34E68264-CCFC-46BC-8C1D-C7EC02D01C63}</c15:txfldGUID>
                      <c15:f>Diagramm!$K$50</c15:f>
                      <c15:dlblFieldTableCache>
                        <c:ptCount val="1"/>
                      </c15:dlblFieldTableCache>
                    </c15:dlblFTEntry>
                  </c15:dlblFieldTable>
                  <c15:showDataLabelsRange val="0"/>
                </c:ext>
                <c:ext xmlns:c16="http://schemas.microsoft.com/office/drawing/2014/chart" uri="{C3380CC4-5D6E-409C-BE32-E72D297353CC}">
                  <c16:uniqueId val="{0000001B-163B-4AA8-B0A9-78FDA03C43F5}"/>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{AFB80C3B-6253-4735-B140-A8B2FDF7A30B}</c15:txfldGUID>
                      <c15:f>Diagramm!$K$51</c15:f>
                      <c15:dlblFieldTableCache>
                        <c:ptCount val="1"/>
                      </c15:dlblFieldTableCache>
                    </c15:dlblFTEntry>
                  </c15:dlblFieldTable>
                  <c15:showDataLabelsRange val="0"/>
                </c:ext>
                <c:ext xmlns:c16="http://schemas.microsoft.com/office/drawing/2014/chart" uri="{C3380CC4-5D6E-409C-BE32-E72D297353CC}">
                  <c16:uniqueId val="{0000001C-163B-4AA8-B0A9-78FDA03C43F5}"/>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{07C04620-3920-479C-8A0D-2C5C1010926E}</c15:txfldGUID>
                      <c15:f>Diagramm!$K$52</c15:f>
                      <c15:dlblFieldTableCache>
                        <c:ptCount val="1"/>
                      </c15:dlblFieldTableCache>
                    </c15:dlblFTEntry>
                  </c15:dlblFieldTable>
                  <c15:showDataLabelsRange val="0"/>
                </c:ext>
                <c:ext xmlns:c16="http://schemas.microsoft.com/office/drawing/2014/chart" uri="{C3380CC4-5D6E-409C-BE32-E72D297353CC}">
                  <c16:uniqueId val="{0000001D-163B-4AA8-B0A9-78FDA03C43F5}"/>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{F8E4227F-4360-44A9-B748-0C331AE26539}</c15:txfldGUID>
                      <c15:f>Diagramm!$K$53</c15:f>
                      <c15:dlblFieldTableCache>
                        <c:ptCount val="1"/>
                      </c15:dlblFieldTableCache>
                    </c15:dlblFTEntry>
                  </c15:dlblFieldTable>
                  <c15:showDataLabelsRange val="0"/>
                </c:ext>
                <c:ext xmlns:c16="http://schemas.microsoft.com/office/drawing/2014/chart" uri="{C3380CC4-5D6E-409C-BE32-E72D297353CC}">
                  <c16:uniqueId val="{0000001E-163B-4AA8-B0A9-78FDA03C43F5}"/>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{C1E067D2-85BC-48E3-87D2-92F5AA18825F}</c15:txfldGUID>
                      <c15:f>Diagramm!$K$54</c15:f>
                      <c15:dlblFieldTableCache>
                        <c:ptCount val="1"/>
                      </c15:dlblFieldTableCache>
                    </c15:dlblFTEntry>
                  </c15:dlblFieldTable>
                  <c15:showDataLabelsRange val="0"/>
                </c:ext>
                <c:ext xmlns:c16="http://schemas.microsoft.com/office/drawing/2014/chart" uri="{C3380CC4-5D6E-409C-BE32-E72D297353CC}">
                  <c16:uniqueId val="{0000001F-163B-4AA8-B0A9-78FDA03C43F5}"/>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{61F83A9C-E4F0-478A-B1EC-CD8DB4AD69DC}</c15:txfldGUID>
                      <c15:f>Diagramm!$K$55</c15:f>
                      <c15:dlblFieldTableCache>
                        <c:ptCount val="1"/>
                      </c15:dlblFieldTableCache>
                    </c15:dlblFTEntry>
                  </c15:dlblFieldTable>
                  <c15:showDataLabelsRange val="0"/>
                </c:ext>
                <c:ext xmlns:c16="http://schemas.microsoft.com/office/drawing/2014/chart" uri="{C3380CC4-5D6E-409C-BE32-E72D297353CC}">
                  <c16:uniqueId val="{00000020-163B-4AA8-B0A9-78FDA03C43F5}"/>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{A23D6AB7-B227-48C3-878E-CAE673EDAD4F}</c15:txfldGUID>
                      <c15:f>Diagramm!$K$56</c15:f>
                      <c15:dlblFieldTableCache>
                        <c:ptCount val="1"/>
                      </c15:dlblFieldTableCache>
                    </c15:dlblFTEntry>
                  </c15:dlblFieldTable>
                  <c15:showDataLabelsRange val="0"/>
                </c:ext>
                <c:ext xmlns:c16="http://schemas.microsoft.com/office/drawing/2014/chart" uri="{C3380CC4-5D6E-409C-BE32-E72D297353CC}">
                  <c16:uniqueId val="{00000021-163B-4AA8-B0A9-78FDA03C43F5}"/>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{83D02C01-6275-448E-ADAD-3F5EC5EDB51F}</c15:txfldGUID>
                      <c15:f>Diagramm!$K$57</c15:f>
                      <c15:dlblFieldTableCache>
                        <c:ptCount val="1"/>
                      </c15:dlblFieldTableCache>
                    </c15:dlblFTEntry>
                  </c15:dlblFieldTable>
                  <c15:showDataLabelsRange val="0"/>
                </c:ext>
                <c:ext xmlns:c16="http://schemas.microsoft.com/office/drawing/2014/chart" uri="{C3380CC4-5D6E-409C-BE32-E72D297353CC}">
                  <c16:uniqueId val="{00000022-163B-4AA8-B0A9-78FDA03C43F5}"/>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{0C600619-FB24-4EE6-B8A4-1AE8200419BD}</c15:txfldGUID>
                      <c15:f>Diagramm!$K$58</c15:f>
                      <c15:dlblFieldTableCache>
                        <c:ptCount val="1"/>
                      </c15:dlblFieldTableCache>
                    </c15:dlblFTEntry>
                  </c15:dlblFieldTable>
                  <c15:showDataLabelsRange val="0"/>
                </c:ext>
                <c:ext xmlns:c16="http://schemas.microsoft.com/office/drawing/2014/chart" uri="{C3380CC4-5D6E-409C-BE32-E72D297353CC}">
                  <c16:uniqueId val="{00000023-163B-4AA8-B0A9-78FDA03C43F5}"/>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{6FF21FB4-4E8F-477D-9359-31A2C3C26151}</c15:txfldGUID>
                      <c15:f>Diagramm!$K$59</c15:f>
                      <c15:dlblFieldTableCache>
                        <c:ptCount val="1"/>
                      </c15:dlblFieldTableCache>
                    </c15:dlblFTEntry>
                  </c15:dlblFieldTable>
                  <c15:showDataLabelsRange val="0"/>
                </c:ext>
                <c:ext xmlns:c16="http://schemas.microsoft.com/office/drawing/2014/chart" uri="{C3380CC4-5D6E-409C-BE32-E72D297353CC}">
                  <c16:uniqueId val="{00000024-163B-4AA8-B0A9-78FDA03C43F5}"/>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{A7BCD435-4BA7-4773-ABE4-1E1320FB5BBA}</c15:txfldGUID>
                      <c15:f>Diagramm!$K$60</c15:f>
                      <c15:dlblFieldTableCache>
                        <c:ptCount val="1"/>
                      </c15:dlblFieldTableCache>
                    </c15:dlblFTEntry>
                  </c15:dlblFieldTable>
                  <c15:showDataLabelsRange val="0"/>
                </c:ext>
                <c:ext xmlns:c16="http://schemas.microsoft.com/office/drawing/2014/chart" uri="{C3380CC4-5D6E-409C-BE32-E72D297353CC}">
                  <c16:uniqueId val="{00000025-163B-4AA8-B0A9-78FDA03C43F5}"/>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{60D52F06-D967-4E76-8B11-677CDB5D8FB9}</c15:txfldGUID>
                      <c15:f>Diagramm!$K$61</c15:f>
                      <c15:dlblFieldTableCache>
                        <c:ptCount val="1"/>
                      </c15:dlblFieldTableCache>
                    </c15:dlblFTEntry>
                  </c15:dlblFieldTable>
                  <c15:showDataLabelsRange val="0"/>
                </c:ext>
                <c:ext xmlns:c16="http://schemas.microsoft.com/office/drawing/2014/chart" uri="{C3380CC4-5D6E-409C-BE32-E72D297353CC}">
                  <c16:uniqueId val="{00000026-163B-4AA8-B0A9-78FDA03C43F5}"/>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{E290E872-CB91-4A8F-ABD7-203A173608C0}</c15:txfldGUID>
                      <c15:f>Diagramm!$K$62</c15:f>
                      <c15:dlblFieldTableCache>
                        <c:ptCount val="1"/>
                      </c15:dlblFieldTableCache>
                    </c15:dlblFTEntry>
                  </c15:dlblFieldTable>
                  <c15:showDataLabelsRange val="0"/>
                </c:ext>
                <c:ext xmlns:c16="http://schemas.microsoft.com/office/drawing/2014/chart" uri="{C3380CC4-5D6E-409C-BE32-E72D297353CC}">
                  <c16:uniqueId val="{00000027-163B-4AA8-B0A9-78FDA03C43F5}"/>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{85B474CB-8F47-4656-9251-67129B73424E}</c15:txfldGUID>
                      <c15:f>Diagramm!$K$63</c15:f>
                      <c15:dlblFieldTableCache>
                        <c:ptCount val="1"/>
                      </c15:dlblFieldTableCache>
                    </c15:dlblFTEntry>
                  </c15:dlblFieldTable>
                  <c15:showDataLabelsRange val="0"/>
                </c:ext>
                <c:ext xmlns:c16="http://schemas.microsoft.com/office/drawing/2014/chart" uri="{C3380CC4-5D6E-409C-BE32-E72D297353CC}">
                  <c16:uniqueId val="{00000028-163B-4AA8-B0A9-78FDA03C43F5}"/>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{F74C6DAF-5C3F-430F-9DCE-DF36EB8765BF}</c15:txfldGUID>
                      <c15:f>Diagramm!$K$64</c15:f>
                      <c15:dlblFieldTableCache>
                        <c:ptCount val="1"/>
                      </c15:dlblFieldTableCache>
                    </c15:dlblFTEntry>
                  </c15:dlblFieldTable>
                  <c15:showDataLabelsRange val="0"/>
                </c:ext>
                <c:ext xmlns:c16="http://schemas.microsoft.com/office/drawing/2014/chart" uri="{C3380CC4-5D6E-409C-BE32-E72D297353CC}">
                  <c16:uniqueId val="{00000029-163B-4AA8-B0A9-78FDA03C43F5}"/>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{8D2493AA-EE5D-4B3B-995A-E0345F476E01}</c15:txfldGUID>
                      <c15:f>Diagramm!$K$65</c15:f>
                      <c15:dlblFieldTableCache>
                        <c:ptCount val="1"/>
                      </c15:dlblFieldTableCache>
                    </c15:dlblFTEntry>
                  </c15:dlblFieldTable>
                  <c15:showDataLabelsRange val="0"/>
                </c:ext>
                <c:ext xmlns:c16="http://schemas.microsoft.com/office/drawing/2014/chart" uri="{C3380CC4-5D6E-409C-BE32-E72D297353CC}">
                  <c16:uniqueId val="{0000002A-163B-4AA8-B0A9-78FDA03C43F5}"/>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{03A584A6-2D98-4AC7-A15C-E119D12FA260}</c15:txfldGUID>
                      <c15:f>Diagramm!$K$66</c15:f>
                      <c15:dlblFieldTableCache>
                        <c:ptCount val="1"/>
                      </c15:dlblFieldTableCache>
                    </c15:dlblFTEntry>
                  </c15:dlblFieldTable>
                  <c15:showDataLabelsRange val="0"/>
                </c:ext>
                <c:ext xmlns:c16="http://schemas.microsoft.com/office/drawing/2014/chart" uri="{C3380CC4-5D6E-409C-BE32-E72D297353CC}">
                  <c16:uniqueId val="{0000002B-163B-4AA8-B0A9-78FDA03C43F5}"/>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{86CF794B-6459-4C48-B778-5452734DF0DB}</c15:txfldGUID>
                      <c15:f>Diagramm!$K$67</c15:f>
                      <c15:dlblFieldTableCache>
                        <c:ptCount val="1"/>
                      </c15:dlblFieldTableCache>
                    </c15:dlblFTEntry>
                  </c15:dlblFieldTable>
                  <c15:showDataLabelsRange val="0"/>
                </c:ext>
                <c:ext xmlns:c16="http://schemas.microsoft.com/office/drawing/2014/chart" uri="{C3380CC4-5D6E-409C-BE32-E72D297353CC}">
                  <c16:uniqueId val="{0000002C-163B-4AA8-B0A9-78FDA03C43F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63B-4AA8-B0A9-78FDA03C43F5}"/>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{86212CA9-FF1D-4D02-A38A-477B993EE89D}</c15:txfldGUID>
                      <c15:f>Diagramm!$J$46</c15:f>
                      <c15:dlblFieldTableCache>
                        <c:ptCount val="1"/>
                      </c15:dlblFieldTableCache>
                    </c15:dlblFTEntry>
                  </c15:dlblFieldTable>
                  <c15:showDataLabelsRange val="0"/>
                </c:ext>
                <c:ext xmlns:c16="http://schemas.microsoft.com/office/drawing/2014/chart" uri="{C3380CC4-5D6E-409C-BE32-E72D297353CC}">
                  <c16:uniqueId val="{0000002E-163B-4AA8-B0A9-78FDA03C43F5}"/>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{BF826C45-E374-4026-8268-9E50FF1FAA4F}</c15:txfldGUID>
                      <c15:f>Diagramm!$J$47</c15:f>
                      <c15:dlblFieldTableCache>
                        <c:ptCount val="1"/>
                      </c15:dlblFieldTableCache>
                    </c15:dlblFTEntry>
                  </c15:dlblFieldTable>
                  <c15:showDataLabelsRange val="0"/>
                </c:ext>
                <c:ext xmlns:c16="http://schemas.microsoft.com/office/drawing/2014/chart" uri="{C3380CC4-5D6E-409C-BE32-E72D297353CC}">
                  <c16:uniqueId val="{0000002F-163B-4AA8-B0A9-78FDA03C43F5}"/>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{BFC734F9-24EC-4482-8DF0-A044C12EDC1E}</c15:txfldGUID>
                      <c15:f>Diagramm!$J$48</c15:f>
                      <c15:dlblFieldTableCache>
                        <c:ptCount val="1"/>
                      </c15:dlblFieldTableCache>
                    </c15:dlblFTEntry>
                  </c15:dlblFieldTable>
                  <c15:showDataLabelsRange val="0"/>
                </c:ext>
                <c:ext xmlns:c16="http://schemas.microsoft.com/office/drawing/2014/chart" uri="{C3380CC4-5D6E-409C-BE32-E72D297353CC}">
                  <c16:uniqueId val="{00000030-163B-4AA8-B0A9-78FDA03C43F5}"/>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{99874256-2A57-4303-9588-CF26DAFB71E0}</c15:txfldGUID>
                      <c15:f>Diagramm!$J$49</c15:f>
                      <c15:dlblFieldTableCache>
                        <c:ptCount val="1"/>
                      </c15:dlblFieldTableCache>
                    </c15:dlblFTEntry>
                  </c15:dlblFieldTable>
                  <c15:showDataLabelsRange val="0"/>
                </c:ext>
                <c:ext xmlns:c16="http://schemas.microsoft.com/office/drawing/2014/chart" uri="{C3380CC4-5D6E-409C-BE32-E72D297353CC}">
                  <c16:uniqueId val="{00000031-163B-4AA8-B0A9-78FDA03C43F5}"/>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{95A849FB-3F51-4352-8F06-0FD7002B40E4}</c15:txfldGUID>
                      <c15:f>Diagramm!$J$50</c15:f>
                      <c15:dlblFieldTableCache>
                        <c:ptCount val="1"/>
                      </c15:dlblFieldTableCache>
                    </c15:dlblFTEntry>
                  </c15:dlblFieldTable>
                  <c15:showDataLabelsRange val="0"/>
                </c:ext>
                <c:ext xmlns:c16="http://schemas.microsoft.com/office/drawing/2014/chart" uri="{C3380CC4-5D6E-409C-BE32-E72D297353CC}">
                  <c16:uniqueId val="{00000032-163B-4AA8-B0A9-78FDA03C43F5}"/>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{AABDDB76-629E-4AB6-9548-139EFD97D535}</c15:txfldGUID>
                      <c15:f>Diagramm!$J$51</c15:f>
                      <c15:dlblFieldTableCache>
                        <c:ptCount val="1"/>
                      </c15:dlblFieldTableCache>
                    </c15:dlblFTEntry>
                  </c15:dlblFieldTable>
                  <c15:showDataLabelsRange val="0"/>
                </c:ext>
                <c:ext xmlns:c16="http://schemas.microsoft.com/office/drawing/2014/chart" uri="{C3380CC4-5D6E-409C-BE32-E72D297353CC}">
                  <c16:uniqueId val="{00000033-163B-4AA8-B0A9-78FDA03C43F5}"/>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{9C5D1D89-0BB1-4ED5-A66E-9A3AEDA187B2}</c15:txfldGUID>
                      <c15:f>Diagramm!$J$52</c15:f>
                      <c15:dlblFieldTableCache>
                        <c:ptCount val="1"/>
                      </c15:dlblFieldTableCache>
                    </c15:dlblFTEntry>
                  </c15:dlblFieldTable>
                  <c15:showDataLabelsRange val="0"/>
                </c:ext>
                <c:ext xmlns:c16="http://schemas.microsoft.com/office/drawing/2014/chart" uri="{C3380CC4-5D6E-409C-BE32-E72D297353CC}">
                  <c16:uniqueId val="{00000034-163B-4AA8-B0A9-78FDA03C43F5}"/>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{5420E1E4-19CC-458D-BFEA-C6353820DAEF}</c15:txfldGUID>
                      <c15:f>Diagramm!$J$53</c15:f>
                      <c15:dlblFieldTableCache>
                        <c:ptCount val="1"/>
                      </c15:dlblFieldTableCache>
                    </c15:dlblFTEntry>
                  </c15:dlblFieldTable>
                  <c15:showDataLabelsRange val="0"/>
                </c:ext>
                <c:ext xmlns:c16="http://schemas.microsoft.com/office/drawing/2014/chart" uri="{C3380CC4-5D6E-409C-BE32-E72D297353CC}">
                  <c16:uniqueId val="{00000035-163B-4AA8-B0A9-78FDA03C43F5}"/>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{4EEFAE81-BAA2-4BB0-AB53-831E7F52A4EE}</c15:txfldGUID>
                      <c15:f>Diagramm!$J$54</c15:f>
                      <c15:dlblFieldTableCache>
                        <c:ptCount val="1"/>
                      </c15:dlblFieldTableCache>
                    </c15:dlblFTEntry>
                  </c15:dlblFieldTable>
                  <c15:showDataLabelsRange val="0"/>
                </c:ext>
                <c:ext xmlns:c16="http://schemas.microsoft.com/office/drawing/2014/chart" uri="{C3380CC4-5D6E-409C-BE32-E72D297353CC}">
                  <c16:uniqueId val="{00000036-163B-4AA8-B0A9-78FDA03C43F5}"/>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{293F371A-F7E0-4FA1-962C-16744F2FF7E5}</c15:txfldGUID>
                      <c15:f>Diagramm!$J$55</c15:f>
                      <c15:dlblFieldTableCache>
                        <c:ptCount val="1"/>
                      </c15:dlblFieldTableCache>
                    </c15:dlblFTEntry>
                  </c15:dlblFieldTable>
                  <c15:showDataLabelsRange val="0"/>
                </c:ext>
                <c:ext xmlns:c16="http://schemas.microsoft.com/office/drawing/2014/chart" uri="{C3380CC4-5D6E-409C-BE32-E72D297353CC}">
                  <c16:uniqueId val="{00000037-163B-4AA8-B0A9-78FDA03C43F5}"/>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{B7B2537D-36ED-42F9-83B0-AAB4B7194AB4}</c15:txfldGUID>
                      <c15:f>Diagramm!$J$56</c15:f>
                      <c15:dlblFieldTableCache>
                        <c:ptCount val="1"/>
                      </c15:dlblFieldTableCache>
                    </c15:dlblFTEntry>
                  </c15:dlblFieldTable>
                  <c15:showDataLabelsRange val="0"/>
                </c:ext>
                <c:ext xmlns:c16="http://schemas.microsoft.com/office/drawing/2014/chart" uri="{C3380CC4-5D6E-409C-BE32-E72D297353CC}">
                  <c16:uniqueId val="{00000038-163B-4AA8-B0A9-78FDA03C43F5}"/>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{F766638B-0540-460F-B258-1618496FF028}</c15:txfldGUID>
                      <c15:f>Diagramm!$J$57</c15:f>
                      <c15:dlblFieldTableCache>
                        <c:ptCount val="1"/>
                      </c15:dlblFieldTableCache>
                    </c15:dlblFTEntry>
                  </c15:dlblFieldTable>
                  <c15:showDataLabelsRange val="0"/>
                </c:ext>
                <c:ext xmlns:c16="http://schemas.microsoft.com/office/drawing/2014/chart" uri="{C3380CC4-5D6E-409C-BE32-E72D297353CC}">
                  <c16:uniqueId val="{00000039-163B-4AA8-B0A9-78FDA03C43F5}"/>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{73999AA3-E061-4A2F-A0A7-724C5940F7F6}</c15:txfldGUID>
                      <c15:f>Diagramm!$J$58</c15:f>
                      <c15:dlblFieldTableCache>
                        <c:ptCount val="1"/>
                      </c15:dlblFieldTableCache>
                    </c15:dlblFTEntry>
                  </c15:dlblFieldTable>
                  <c15:showDataLabelsRange val="0"/>
                </c:ext>
                <c:ext xmlns:c16="http://schemas.microsoft.com/office/drawing/2014/chart" uri="{C3380CC4-5D6E-409C-BE32-E72D297353CC}">
                  <c16:uniqueId val="{0000003A-163B-4AA8-B0A9-78FDA03C43F5}"/>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{658123F7-4433-4392-96E7-69A476C54BBA}</c15:txfldGUID>
                      <c15:f>Diagramm!$J$59</c15:f>
                      <c15:dlblFieldTableCache>
                        <c:ptCount val="1"/>
                      </c15:dlblFieldTableCache>
                    </c15:dlblFTEntry>
                  </c15:dlblFieldTable>
                  <c15:showDataLabelsRange val="0"/>
                </c:ext>
                <c:ext xmlns:c16="http://schemas.microsoft.com/office/drawing/2014/chart" uri="{C3380CC4-5D6E-409C-BE32-E72D297353CC}">
                  <c16:uniqueId val="{0000003B-163B-4AA8-B0A9-78FDA03C43F5}"/>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{6C847BF8-DBC0-4A3C-921E-FE91B205650D}</c15:txfldGUID>
                      <c15:f>Diagramm!$J$60</c15:f>
                      <c15:dlblFieldTableCache>
                        <c:ptCount val="1"/>
                      </c15:dlblFieldTableCache>
                    </c15:dlblFTEntry>
                  </c15:dlblFieldTable>
                  <c15:showDataLabelsRange val="0"/>
                </c:ext>
                <c:ext xmlns:c16="http://schemas.microsoft.com/office/drawing/2014/chart" uri="{C3380CC4-5D6E-409C-BE32-E72D297353CC}">
                  <c16:uniqueId val="{0000003C-163B-4AA8-B0A9-78FDA03C43F5}"/>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{E3291065-6920-418F-B6DF-8FC72A6518F2}</c15:txfldGUID>
                      <c15:f>Diagramm!$J$61</c15:f>
                      <c15:dlblFieldTableCache>
                        <c:ptCount val="1"/>
                      </c15:dlblFieldTableCache>
                    </c15:dlblFTEntry>
                  </c15:dlblFieldTable>
                  <c15:showDataLabelsRange val="0"/>
                </c:ext>
                <c:ext xmlns:c16="http://schemas.microsoft.com/office/drawing/2014/chart" uri="{C3380CC4-5D6E-409C-BE32-E72D297353CC}">
                  <c16:uniqueId val="{0000003D-163B-4AA8-B0A9-78FDA03C43F5}"/>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{3DBF3B61-7C18-44A7-9C64-B2D869D1E696}</c15:txfldGUID>
                      <c15:f>Diagramm!$J$62</c15:f>
                      <c15:dlblFieldTableCache>
                        <c:ptCount val="1"/>
                      </c15:dlblFieldTableCache>
                    </c15:dlblFTEntry>
                  </c15:dlblFieldTable>
                  <c15:showDataLabelsRange val="0"/>
                </c:ext>
                <c:ext xmlns:c16="http://schemas.microsoft.com/office/drawing/2014/chart" uri="{C3380CC4-5D6E-409C-BE32-E72D297353CC}">
                  <c16:uniqueId val="{0000003E-163B-4AA8-B0A9-78FDA03C43F5}"/>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{C2FBD08A-725A-42FD-89FF-8B854E7F4D87}</c15:txfldGUID>
                      <c15:f>Diagramm!$J$63</c15:f>
                      <c15:dlblFieldTableCache>
                        <c:ptCount val="1"/>
                      </c15:dlblFieldTableCache>
                    </c15:dlblFTEntry>
                  </c15:dlblFieldTable>
                  <c15:showDataLabelsRange val="0"/>
                </c:ext>
                <c:ext xmlns:c16="http://schemas.microsoft.com/office/drawing/2014/chart" uri="{C3380CC4-5D6E-409C-BE32-E72D297353CC}">
                  <c16:uniqueId val="{0000003F-163B-4AA8-B0A9-78FDA03C43F5}"/>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{79A2BA02-6209-4800-A28B-41CFBD234988}</c15:txfldGUID>
                      <c15:f>Diagramm!$J$64</c15:f>
                      <c15:dlblFieldTableCache>
                        <c:ptCount val="1"/>
                      </c15:dlblFieldTableCache>
                    </c15:dlblFTEntry>
                  </c15:dlblFieldTable>
                  <c15:showDataLabelsRange val="0"/>
                </c:ext>
                <c:ext xmlns:c16="http://schemas.microsoft.com/office/drawing/2014/chart" uri="{C3380CC4-5D6E-409C-BE32-E72D297353CC}">
                  <c16:uniqueId val="{00000040-163B-4AA8-B0A9-78FDA03C43F5}"/>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{8956F391-042A-4835-8E3B-38491830B70A}</c15:txfldGUID>
                      <c15:f>Diagramm!$J$65</c15:f>
                      <c15:dlblFieldTableCache>
                        <c:ptCount val="1"/>
                      </c15:dlblFieldTableCache>
                    </c15:dlblFTEntry>
                  </c15:dlblFieldTable>
                  <c15:showDataLabelsRange val="0"/>
                </c:ext>
                <c:ext xmlns:c16="http://schemas.microsoft.com/office/drawing/2014/chart" uri="{C3380CC4-5D6E-409C-BE32-E72D297353CC}">
                  <c16:uniqueId val="{00000041-163B-4AA8-B0A9-78FDA03C43F5}"/>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{A65E0D1E-9A90-4873-BA83-58A4F32BF47D}</c15:txfldGUID>
                      <c15:f>Diagramm!$J$66</c15:f>
                      <c15:dlblFieldTableCache>
                        <c:ptCount val="1"/>
                      </c15:dlblFieldTableCache>
                    </c15:dlblFTEntry>
                  </c15:dlblFieldTable>
                  <c15:showDataLabelsRange val="0"/>
                </c:ext>
                <c:ext xmlns:c16="http://schemas.microsoft.com/office/drawing/2014/chart" uri="{C3380CC4-5D6E-409C-BE32-E72D297353CC}">
                  <c16:uniqueId val="{00000042-163B-4AA8-B0A9-78FDA03C43F5}"/>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{D16B828C-432F-4D20-A90F-768062E654AA}</c15:txfldGUID>
                      <c15:f>Diagramm!$J$67</c15:f>
                      <c15:dlblFieldTableCache>
                        <c:ptCount val="1"/>
                      </c15:dlblFieldTableCache>
                    </c15:dlblFTEntry>
                  </c15:dlblFieldTable>
                  <c15:showDataLabelsRange val="0"/>
                </c:ext>
                <c:ext xmlns:c16="http://schemas.microsoft.com/office/drawing/2014/chart" uri="{C3380CC4-5D6E-409C-BE32-E72D297353CC}">
                  <c16:uniqueId val="{00000043-163B-4AA8-B0A9-78FDA03C43F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63B-4AA8-B0A9-78FDA03C43F5}"/>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831-44B6-9376-C97EE1ABC57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831-44B6-9376-C97EE1ABC57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831-44B6-9376-C97EE1ABC57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831-44B6-9376-C97EE1ABC57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831-44B6-9376-C97EE1ABC57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831-44B6-9376-C97EE1ABC57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831-44B6-9376-C97EE1ABC57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831-44B6-9376-C97EE1ABC57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831-44B6-9376-C97EE1ABC57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831-44B6-9376-C97EE1ABC57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831-44B6-9376-C97EE1ABC57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831-44B6-9376-C97EE1ABC57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831-44B6-9376-C97EE1ABC57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831-44B6-9376-C97EE1ABC57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831-44B6-9376-C97EE1ABC57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831-44B6-9376-C97EE1ABC57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831-44B6-9376-C97EE1ABC57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831-44B6-9376-C97EE1ABC57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831-44B6-9376-C97EE1ABC57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831-44B6-9376-C97EE1ABC57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831-44B6-9376-C97EE1ABC57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831-44B6-9376-C97EE1ABC57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831-44B6-9376-C97EE1ABC576}"/>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831-44B6-9376-C97EE1ABC57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831-44B6-9376-C97EE1ABC57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831-44B6-9376-C97EE1ABC57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831-44B6-9376-C97EE1ABC57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831-44B6-9376-C97EE1ABC57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831-44B6-9376-C97EE1ABC57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831-44B6-9376-C97EE1ABC57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831-44B6-9376-C97EE1ABC57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831-44B6-9376-C97EE1ABC57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831-44B6-9376-C97EE1ABC57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831-44B6-9376-C97EE1ABC57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831-44B6-9376-C97EE1ABC57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831-44B6-9376-C97EE1ABC57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831-44B6-9376-C97EE1ABC57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831-44B6-9376-C97EE1ABC57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831-44B6-9376-C97EE1ABC57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831-44B6-9376-C97EE1ABC57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831-44B6-9376-C97EE1ABC57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831-44B6-9376-C97EE1ABC57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831-44B6-9376-C97EE1ABC57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831-44B6-9376-C97EE1ABC57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831-44B6-9376-C97EE1ABC57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831-44B6-9376-C97EE1ABC576}"/>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8831-44B6-9376-C97EE1ABC57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8831-44B6-9376-C97EE1ABC57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831-44B6-9376-C97EE1ABC57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831-44B6-9376-C97EE1ABC57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831-44B6-9376-C97EE1ABC57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8831-44B6-9376-C97EE1ABC57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8831-44B6-9376-C97EE1ABC57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8831-44B6-9376-C97EE1ABC57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8831-44B6-9376-C97EE1ABC57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8831-44B6-9376-C97EE1ABC57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8831-44B6-9376-C97EE1ABC57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8831-44B6-9376-C97EE1ABC57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8831-44B6-9376-C97EE1ABC57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8831-44B6-9376-C97EE1ABC57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8831-44B6-9376-C97EE1ABC57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8831-44B6-9376-C97EE1ABC57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8831-44B6-9376-C97EE1ABC57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8831-44B6-9376-C97EE1ABC57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8831-44B6-9376-C97EE1ABC57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8831-44B6-9376-C97EE1ABC57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8831-44B6-9376-C97EE1ABC57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8831-44B6-9376-C97EE1ABC57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831-44B6-9376-C97EE1ABC576}"/>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100.53307466478959</c:v>
                </c:pt>
                <c:pt idx="2">
                  <c:v>102.27393685511701</c:v>
                </c:pt>
                <c:pt idx="3">
                  <c:v>101.86275688018267</c:v>
                </c:pt>
                <c:pt idx="4">
                  <c:v>101.90739437224235</c:v>
                </c:pt>
                <c:pt idx="5">
                  <c:v>102.41815029100212</c:v>
                </c:pt>
                <c:pt idx="6">
                  <c:v>104.07059591051899</c:v>
                </c:pt>
                <c:pt idx="7">
                  <c:v>103.6302298830841</c:v>
                </c:pt>
                <c:pt idx="8">
                  <c:v>103.45339674146308</c:v>
                </c:pt>
                <c:pt idx="9">
                  <c:v>103.79246999845486</c:v>
                </c:pt>
                <c:pt idx="10">
                  <c:v>105.38310985973527</c:v>
                </c:pt>
                <c:pt idx="11">
                  <c:v>105.24318849039436</c:v>
                </c:pt>
                <c:pt idx="12">
                  <c:v>105.42259687194191</c:v>
                </c:pt>
                <c:pt idx="13">
                  <c:v>105.83120160694972</c:v>
                </c:pt>
                <c:pt idx="14">
                  <c:v>108.12659879478772</c:v>
                </c:pt>
                <c:pt idx="15">
                  <c:v>107.87594210860645</c:v>
                </c:pt>
                <c:pt idx="16">
                  <c:v>108.15578484728827</c:v>
                </c:pt>
                <c:pt idx="17">
                  <c:v>108.72577128435799</c:v>
                </c:pt>
                <c:pt idx="18">
                  <c:v>110.37993373049255</c:v>
                </c:pt>
                <c:pt idx="19">
                  <c:v>110.54045701924562</c:v>
                </c:pt>
                <c:pt idx="20">
                  <c:v>110.63659930983569</c:v>
                </c:pt>
                <c:pt idx="21">
                  <c:v>110.62028945696774</c:v>
                </c:pt>
                <c:pt idx="22">
                  <c:v>111.99117551118512</c:v>
                </c:pt>
                <c:pt idx="23">
                  <c:v>111.52763232441157</c:v>
                </c:pt>
                <c:pt idx="24">
                  <c:v>111.00142496609267</c:v>
                </c:pt>
              </c:numCache>
            </c:numRef>
          </c:val>
          <c:smooth val="0"/>
          <c:extLst>
            <c:ext xmlns:c16="http://schemas.microsoft.com/office/drawing/2014/chart" uri="{C3380CC4-5D6E-409C-BE32-E72D297353CC}">
              <c16:uniqueId val="{00000000-575C-481F-8760-1E4A7AF6515A}"/>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102.89929662034653</c:v>
                </c:pt>
                <c:pt idx="2">
                  <c:v>105.17241379310344</c:v>
                </c:pt>
                <c:pt idx="3">
                  <c:v>103.91147709727227</c:v>
                </c:pt>
                <c:pt idx="4">
                  <c:v>102.75347400926402</c:v>
                </c:pt>
                <c:pt idx="5">
                  <c:v>105.54983702178762</c:v>
                </c:pt>
                <c:pt idx="6">
                  <c:v>107.80579859324068</c:v>
                </c:pt>
                <c:pt idx="7">
                  <c:v>106.99948533196088</c:v>
                </c:pt>
                <c:pt idx="8">
                  <c:v>105.61845942700292</c:v>
                </c:pt>
                <c:pt idx="9">
                  <c:v>106.89655172413792</c:v>
                </c:pt>
                <c:pt idx="10">
                  <c:v>108.53491164865328</c:v>
                </c:pt>
                <c:pt idx="11">
                  <c:v>108.08886601475382</c:v>
                </c:pt>
                <c:pt idx="12">
                  <c:v>107.11099674043577</c:v>
                </c:pt>
                <c:pt idx="13">
                  <c:v>109.33264710928118</c:v>
                </c:pt>
                <c:pt idx="14">
                  <c:v>111.82878709898783</c:v>
                </c:pt>
                <c:pt idx="15">
                  <c:v>112.53216675244467</c:v>
                </c:pt>
                <c:pt idx="16">
                  <c:v>111.26265225596157</c:v>
                </c:pt>
                <c:pt idx="17">
                  <c:v>113.29559101046492</c:v>
                </c:pt>
                <c:pt idx="18">
                  <c:v>114.99399553954366</c:v>
                </c:pt>
                <c:pt idx="19">
                  <c:v>115.40572997083547</c:v>
                </c:pt>
                <c:pt idx="20">
                  <c:v>115.21701835649341</c:v>
                </c:pt>
                <c:pt idx="21">
                  <c:v>117.57591353576944</c:v>
                </c:pt>
                <c:pt idx="22">
                  <c:v>120.46663235546407</c:v>
                </c:pt>
                <c:pt idx="23">
                  <c:v>119.77183050265911</c:v>
                </c:pt>
                <c:pt idx="24">
                  <c:v>115.07977354606278</c:v>
                </c:pt>
              </c:numCache>
            </c:numRef>
          </c:val>
          <c:smooth val="0"/>
          <c:extLst>
            <c:ext xmlns:c16="http://schemas.microsoft.com/office/drawing/2014/chart" uri="{C3380CC4-5D6E-409C-BE32-E72D297353CC}">
              <c16:uniqueId val="{00000001-575C-481F-8760-1E4A7AF6515A}"/>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102.97651692675873</c:v>
                </c:pt>
                <c:pt idx="2">
                  <c:v>101.57052400658124</c:v>
                </c:pt>
                <c:pt idx="3">
                  <c:v>103.09119010819165</c:v>
                </c:pt>
                <c:pt idx="4">
                  <c:v>99.875355237572919</c:v>
                </c:pt>
                <c:pt idx="5">
                  <c:v>101.73006930248792</c:v>
                </c:pt>
                <c:pt idx="6">
                  <c:v>99.55127885526251</c:v>
                </c:pt>
                <c:pt idx="7">
                  <c:v>100.58333748815875</c:v>
                </c:pt>
                <c:pt idx="8">
                  <c:v>98.284888069003344</c:v>
                </c:pt>
                <c:pt idx="9">
                  <c:v>99.39671934985293</c:v>
                </c:pt>
                <c:pt idx="10">
                  <c:v>96.669491947948345</c:v>
                </c:pt>
                <c:pt idx="11">
                  <c:v>97.616792142394189</c:v>
                </c:pt>
                <c:pt idx="12">
                  <c:v>95.77204965847335</c:v>
                </c:pt>
                <c:pt idx="13">
                  <c:v>97.656678466370835</c:v>
                </c:pt>
                <c:pt idx="14">
                  <c:v>95.447973276162941</c:v>
                </c:pt>
                <c:pt idx="15">
                  <c:v>96.046268135812923</c:v>
                </c:pt>
                <c:pt idx="16">
                  <c:v>93.538415515780031</c:v>
                </c:pt>
                <c:pt idx="17">
                  <c:v>95.457944857157102</c:v>
                </c:pt>
                <c:pt idx="18">
                  <c:v>92.007777833175453</c:v>
                </c:pt>
                <c:pt idx="19">
                  <c:v>92.980006980106694</c:v>
                </c:pt>
                <c:pt idx="20">
                  <c:v>91.813332003789199</c:v>
                </c:pt>
                <c:pt idx="21">
                  <c:v>94.11676721344169</c:v>
                </c:pt>
                <c:pt idx="22">
                  <c:v>90.1979358827342</c:v>
                </c:pt>
                <c:pt idx="23">
                  <c:v>91.249937677618789</c:v>
                </c:pt>
                <c:pt idx="24">
                  <c:v>87.136660517525058</c:v>
                </c:pt>
              </c:numCache>
            </c:numRef>
          </c:val>
          <c:smooth val="0"/>
          <c:extLst>
            <c:ext xmlns:c16="http://schemas.microsoft.com/office/drawing/2014/chart" uri="{C3380CC4-5D6E-409C-BE32-E72D297353CC}">
              <c16:uniqueId val="{00000002-575C-481F-8760-1E4A7AF6515A}"/>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75C-481F-8760-1E4A7AF6515A}"/>
                </c:ext>
              </c:extLst>
            </c:dLbl>
            <c:dLbl>
              <c:idx val="1"/>
              <c:delete val="1"/>
              <c:extLst>
                <c:ext xmlns:c15="http://schemas.microsoft.com/office/drawing/2012/chart" uri="{CE6537A1-D6FC-4f65-9D91-7224C49458BB}"/>
                <c:ext xmlns:c16="http://schemas.microsoft.com/office/drawing/2014/chart" uri="{C3380CC4-5D6E-409C-BE32-E72D297353CC}">
                  <c16:uniqueId val="{00000004-575C-481F-8760-1E4A7AF6515A}"/>
                </c:ext>
              </c:extLst>
            </c:dLbl>
            <c:dLbl>
              <c:idx val="2"/>
              <c:delete val="1"/>
              <c:extLst>
                <c:ext xmlns:c15="http://schemas.microsoft.com/office/drawing/2012/chart" uri="{CE6537A1-D6FC-4f65-9D91-7224C49458BB}"/>
                <c:ext xmlns:c16="http://schemas.microsoft.com/office/drawing/2014/chart" uri="{C3380CC4-5D6E-409C-BE32-E72D297353CC}">
                  <c16:uniqueId val="{00000005-575C-481F-8760-1E4A7AF6515A}"/>
                </c:ext>
              </c:extLst>
            </c:dLbl>
            <c:dLbl>
              <c:idx val="3"/>
              <c:delete val="1"/>
              <c:extLst>
                <c:ext xmlns:c15="http://schemas.microsoft.com/office/drawing/2012/chart" uri="{CE6537A1-D6FC-4f65-9D91-7224C49458BB}"/>
                <c:ext xmlns:c16="http://schemas.microsoft.com/office/drawing/2014/chart" uri="{C3380CC4-5D6E-409C-BE32-E72D297353CC}">
                  <c16:uniqueId val="{00000006-575C-481F-8760-1E4A7AF6515A}"/>
                </c:ext>
              </c:extLst>
            </c:dLbl>
            <c:dLbl>
              <c:idx val="4"/>
              <c:delete val="1"/>
              <c:extLst>
                <c:ext xmlns:c15="http://schemas.microsoft.com/office/drawing/2012/chart" uri="{CE6537A1-D6FC-4f65-9D91-7224C49458BB}"/>
                <c:ext xmlns:c16="http://schemas.microsoft.com/office/drawing/2014/chart" uri="{C3380CC4-5D6E-409C-BE32-E72D297353CC}">
                  <c16:uniqueId val="{00000007-575C-481F-8760-1E4A7AF6515A}"/>
                </c:ext>
              </c:extLst>
            </c:dLbl>
            <c:dLbl>
              <c:idx val="5"/>
              <c:delete val="1"/>
              <c:extLst>
                <c:ext xmlns:c15="http://schemas.microsoft.com/office/drawing/2012/chart" uri="{CE6537A1-D6FC-4f65-9D91-7224C49458BB}"/>
                <c:ext xmlns:c16="http://schemas.microsoft.com/office/drawing/2014/chart" uri="{C3380CC4-5D6E-409C-BE32-E72D297353CC}">
                  <c16:uniqueId val="{00000008-575C-481F-8760-1E4A7AF6515A}"/>
                </c:ext>
              </c:extLst>
            </c:dLbl>
            <c:dLbl>
              <c:idx val="6"/>
              <c:delete val="1"/>
              <c:extLst>
                <c:ext xmlns:c15="http://schemas.microsoft.com/office/drawing/2012/chart" uri="{CE6537A1-D6FC-4f65-9D91-7224C49458BB}"/>
                <c:ext xmlns:c16="http://schemas.microsoft.com/office/drawing/2014/chart" uri="{C3380CC4-5D6E-409C-BE32-E72D297353CC}">
                  <c16:uniqueId val="{00000009-575C-481F-8760-1E4A7AF6515A}"/>
                </c:ext>
              </c:extLst>
            </c:dLbl>
            <c:dLbl>
              <c:idx val="7"/>
              <c:delete val="1"/>
              <c:extLst>
                <c:ext xmlns:c15="http://schemas.microsoft.com/office/drawing/2012/chart" uri="{CE6537A1-D6FC-4f65-9D91-7224C49458BB}"/>
                <c:ext xmlns:c16="http://schemas.microsoft.com/office/drawing/2014/chart" uri="{C3380CC4-5D6E-409C-BE32-E72D297353CC}">
                  <c16:uniqueId val="{0000000A-575C-481F-8760-1E4A7AF6515A}"/>
                </c:ext>
              </c:extLst>
            </c:dLbl>
            <c:dLbl>
              <c:idx val="8"/>
              <c:delete val="1"/>
              <c:extLst>
                <c:ext xmlns:c15="http://schemas.microsoft.com/office/drawing/2012/chart" uri="{CE6537A1-D6FC-4f65-9D91-7224C49458BB}"/>
                <c:ext xmlns:c16="http://schemas.microsoft.com/office/drawing/2014/chart" uri="{C3380CC4-5D6E-409C-BE32-E72D297353CC}">
                  <c16:uniqueId val="{0000000B-575C-481F-8760-1E4A7AF6515A}"/>
                </c:ext>
              </c:extLst>
            </c:dLbl>
            <c:dLbl>
              <c:idx val="9"/>
              <c:delete val="1"/>
              <c:extLst>
                <c:ext xmlns:c15="http://schemas.microsoft.com/office/drawing/2012/chart" uri="{CE6537A1-D6FC-4f65-9D91-7224C49458BB}"/>
                <c:ext xmlns:c16="http://schemas.microsoft.com/office/drawing/2014/chart" uri="{C3380CC4-5D6E-409C-BE32-E72D297353CC}">
                  <c16:uniqueId val="{0000000C-575C-481F-8760-1E4A7AF6515A}"/>
                </c:ext>
              </c:extLst>
            </c:dLbl>
            <c:dLbl>
              <c:idx val="10"/>
              <c:delete val="1"/>
              <c:extLst>
                <c:ext xmlns:c15="http://schemas.microsoft.com/office/drawing/2012/chart" uri="{CE6537A1-D6FC-4f65-9D91-7224C49458BB}"/>
                <c:ext xmlns:c16="http://schemas.microsoft.com/office/drawing/2014/chart" uri="{C3380CC4-5D6E-409C-BE32-E72D297353CC}">
                  <c16:uniqueId val="{0000000D-575C-481F-8760-1E4A7AF6515A}"/>
                </c:ext>
              </c:extLst>
            </c:dLbl>
            <c:dLbl>
              <c:idx val="11"/>
              <c:delete val="1"/>
              <c:extLst>
                <c:ext xmlns:c15="http://schemas.microsoft.com/office/drawing/2012/chart" uri="{CE6537A1-D6FC-4f65-9D91-7224C49458BB}"/>
                <c:ext xmlns:c16="http://schemas.microsoft.com/office/drawing/2014/chart" uri="{C3380CC4-5D6E-409C-BE32-E72D297353CC}">
                  <c16:uniqueId val="{0000000E-575C-481F-8760-1E4A7AF6515A}"/>
                </c:ext>
              </c:extLst>
            </c:dLbl>
            <c:dLbl>
              <c:idx val="12"/>
              <c:delete val="1"/>
              <c:extLst>
                <c:ext xmlns:c15="http://schemas.microsoft.com/office/drawing/2012/chart" uri="{CE6537A1-D6FC-4f65-9D91-7224C49458BB}"/>
                <c:ext xmlns:c16="http://schemas.microsoft.com/office/drawing/2014/chart" uri="{C3380CC4-5D6E-409C-BE32-E72D297353CC}">
                  <c16:uniqueId val="{0000000F-575C-481F-8760-1E4A7AF6515A}"/>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75C-481F-8760-1E4A7AF6515A}"/>
                </c:ext>
              </c:extLst>
            </c:dLbl>
            <c:dLbl>
              <c:idx val="14"/>
              <c:delete val="1"/>
              <c:extLst>
                <c:ext xmlns:c15="http://schemas.microsoft.com/office/drawing/2012/chart" uri="{CE6537A1-D6FC-4f65-9D91-7224C49458BB}"/>
                <c:ext xmlns:c16="http://schemas.microsoft.com/office/drawing/2014/chart" uri="{C3380CC4-5D6E-409C-BE32-E72D297353CC}">
                  <c16:uniqueId val="{00000011-575C-481F-8760-1E4A7AF6515A}"/>
                </c:ext>
              </c:extLst>
            </c:dLbl>
            <c:dLbl>
              <c:idx val="15"/>
              <c:delete val="1"/>
              <c:extLst>
                <c:ext xmlns:c15="http://schemas.microsoft.com/office/drawing/2012/chart" uri="{CE6537A1-D6FC-4f65-9D91-7224C49458BB}"/>
                <c:ext xmlns:c16="http://schemas.microsoft.com/office/drawing/2014/chart" uri="{C3380CC4-5D6E-409C-BE32-E72D297353CC}">
                  <c16:uniqueId val="{00000012-575C-481F-8760-1E4A7AF6515A}"/>
                </c:ext>
              </c:extLst>
            </c:dLbl>
            <c:dLbl>
              <c:idx val="16"/>
              <c:delete val="1"/>
              <c:extLst>
                <c:ext xmlns:c15="http://schemas.microsoft.com/office/drawing/2012/chart" uri="{CE6537A1-D6FC-4f65-9D91-7224C49458BB}"/>
                <c:ext xmlns:c16="http://schemas.microsoft.com/office/drawing/2014/chart" uri="{C3380CC4-5D6E-409C-BE32-E72D297353CC}">
                  <c16:uniqueId val="{00000013-575C-481F-8760-1E4A7AF6515A}"/>
                </c:ext>
              </c:extLst>
            </c:dLbl>
            <c:dLbl>
              <c:idx val="17"/>
              <c:delete val="1"/>
              <c:extLst>
                <c:ext xmlns:c15="http://schemas.microsoft.com/office/drawing/2012/chart" uri="{CE6537A1-D6FC-4f65-9D91-7224C49458BB}"/>
                <c:ext xmlns:c16="http://schemas.microsoft.com/office/drawing/2014/chart" uri="{C3380CC4-5D6E-409C-BE32-E72D297353CC}">
                  <c16:uniqueId val="{00000014-575C-481F-8760-1E4A7AF6515A}"/>
                </c:ext>
              </c:extLst>
            </c:dLbl>
            <c:dLbl>
              <c:idx val="18"/>
              <c:delete val="1"/>
              <c:extLst>
                <c:ext xmlns:c15="http://schemas.microsoft.com/office/drawing/2012/chart" uri="{CE6537A1-D6FC-4f65-9D91-7224C49458BB}"/>
                <c:ext xmlns:c16="http://schemas.microsoft.com/office/drawing/2014/chart" uri="{C3380CC4-5D6E-409C-BE32-E72D297353CC}">
                  <c16:uniqueId val="{00000015-575C-481F-8760-1E4A7AF6515A}"/>
                </c:ext>
              </c:extLst>
            </c:dLbl>
            <c:dLbl>
              <c:idx val="19"/>
              <c:delete val="1"/>
              <c:extLst>
                <c:ext xmlns:c15="http://schemas.microsoft.com/office/drawing/2012/chart" uri="{CE6537A1-D6FC-4f65-9D91-7224C49458BB}"/>
                <c:ext xmlns:c16="http://schemas.microsoft.com/office/drawing/2014/chart" uri="{C3380CC4-5D6E-409C-BE32-E72D297353CC}">
                  <c16:uniqueId val="{00000016-575C-481F-8760-1E4A7AF6515A}"/>
                </c:ext>
              </c:extLst>
            </c:dLbl>
            <c:dLbl>
              <c:idx val="20"/>
              <c:delete val="1"/>
              <c:extLst>
                <c:ext xmlns:c15="http://schemas.microsoft.com/office/drawing/2012/chart" uri="{CE6537A1-D6FC-4f65-9D91-7224C49458BB}"/>
                <c:ext xmlns:c16="http://schemas.microsoft.com/office/drawing/2014/chart" uri="{C3380CC4-5D6E-409C-BE32-E72D297353CC}">
                  <c16:uniqueId val="{00000017-575C-481F-8760-1E4A7AF6515A}"/>
                </c:ext>
              </c:extLst>
            </c:dLbl>
            <c:dLbl>
              <c:idx val="21"/>
              <c:delete val="1"/>
              <c:extLst>
                <c:ext xmlns:c15="http://schemas.microsoft.com/office/drawing/2012/chart" uri="{CE6537A1-D6FC-4f65-9D91-7224C49458BB}"/>
                <c:ext xmlns:c16="http://schemas.microsoft.com/office/drawing/2014/chart" uri="{C3380CC4-5D6E-409C-BE32-E72D297353CC}">
                  <c16:uniqueId val="{00000018-575C-481F-8760-1E4A7AF6515A}"/>
                </c:ext>
              </c:extLst>
            </c:dLbl>
            <c:dLbl>
              <c:idx val="22"/>
              <c:delete val="1"/>
              <c:extLst>
                <c:ext xmlns:c15="http://schemas.microsoft.com/office/drawing/2012/chart" uri="{CE6537A1-D6FC-4f65-9D91-7224C49458BB}"/>
                <c:ext xmlns:c16="http://schemas.microsoft.com/office/drawing/2014/chart" uri="{C3380CC4-5D6E-409C-BE32-E72D297353CC}">
                  <c16:uniqueId val="{00000019-575C-481F-8760-1E4A7AF6515A}"/>
                </c:ext>
              </c:extLst>
            </c:dLbl>
            <c:dLbl>
              <c:idx val="23"/>
              <c:delete val="1"/>
              <c:extLst>
                <c:ext xmlns:c15="http://schemas.microsoft.com/office/drawing/2012/chart" uri="{CE6537A1-D6FC-4f65-9D91-7224C49458BB}"/>
                <c:ext xmlns:c16="http://schemas.microsoft.com/office/drawing/2014/chart" uri="{C3380CC4-5D6E-409C-BE32-E72D297353CC}">
                  <c16:uniqueId val="{0000001A-575C-481F-8760-1E4A7AF6515A}"/>
                </c:ext>
              </c:extLst>
            </c:dLbl>
            <c:dLbl>
              <c:idx val="24"/>
              <c:delete val="1"/>
              <c:extLst>
                <c:ext xmlns:c15="http://schemas.microsoft.com/office/drawing/2012/chart" uri="{CE6537A1-D6FC-4f65-9D91-7224C49458BB}"/>
                <c:ext xmlns:c16="http://schemas.microsoft.com/office/drawing/2014/chart" uri="{C3380CC4-5D6E-409C-BE32-E72D297353CC}">
                  <c16:uniqueId val="{0000001B-575C-481F-8760-1E4A7AF6515A}"/>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75C-481F-8760-1E4A7AF6515A}"/>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Ostalbkreis (08136)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129310</v>
      </c>
      <c r="F11" s="238">
        <v>129923</v>
      </c>
      <c r="G11" s="238">
        <v>130463</v>
      </c>
      <c r="H11" s="238">
        <v>128866</v>
      </c>
      <c r="I11" s="265">
        <v>128885</v>
      </c>
      <c r="J11" s="263">
        <v>425</v>
      </c>
      <c r="K11" s="266">
        <v>0.3297513287038833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16.788338102234938</v>
      </c>
      <c r="E13" s="115">
        <v>21709</v>
      </c>
      <c r="F13" s="114">
        <v>21739</v>
      </c>
      <c r="G13" s="114">
        <v>21960</v>
      </c>
      <c r="H13" s="114">
        <v>21954</v>
      </c>
      <c r="I13" s="140">
        <v>21847</v>
      </c>
      <c r="J13" s="115">
        <v>-138</v>
      </c>
      <c r="K13" s="116">
        <v>-0.63166567492104175</v>
      </c>
    </row>
    <row r="14" spans="1:255" ht="14.1" customHeight="1" x14ac:dyDescent="0.2">
      <c r="A14" s="306" t="s">
        <v>230</v>
      </c>
      <c r="B14" s="307"/>
      <c r="C14" s="308"/>
      <c r="D14" s="113">
        <v>58.487355966282578</v>
      </c>
      <c r="E14" s="115">
        <v>75630</v>
      </c>
      <c r="F14" s="114">
        <v>76263</v>
      </c>
      <c r="G14" s="114">
        <v>76621</v>
      </c>
      <c r="H14" s="114">
        <v>75497</v>
      </c>
      <c r="I14" s="140">
        <v>75767</v>
      </c>
      <c r="J14" s="115">
        <v>-137</v>
      </c>
      <c r="K14" s="116">
        <v>-0.18081750630221599</v>
      </c>
    </row>
    <row r="15" spans="1:255" ht="14.1" customHeight="1" x14ac:dyDescent="0.2">
      <c r="A15" s="306" t="s">
        <v>231</v>
      </c>
      <c r="B15" s="307"/>
      <c r="C15" s="308"/>
      <c r="D15" s="113">
        <v>12.730647281726085</v>
      </c>
      <c r="E15" s="115">
        <v>16462</v>
      </c>
      <c r="F15" s="114">
        <v>16465</v>
      </c>
      <c r="G15" s="114">
        <v>16491</v>
      </c>
      <c r="H15" s="114">
        <v>16217</v>
      </c>
      <c r="I15" s="140">
        <v>16229</v>
      </c>
      <c r="J15" s="115">
        <v>233</v>
      </c>
      <c r="K15" s="116">
        <v>1.4357015219668494</v>
      </c>
    </row>
    <row r="16" spans="1:255" ht="14.1" customHeight="1" x14ac:dyDescent="0.2">
      <c r="A16" s="306" t="s">
        <v>232</v>
      </c>
      <c r="B16" s="307"/>
      <c r="C16" s="308"/>
      <c r="D16" s="113">
        <v>11.798778130075014</v>
      </c>
      <c r="E16" s="115">
        <v>15257</v>
      </c>
      <c r="F16" s="114">
        <v>15193</v>
      </c>
      <c r="G16" s="114">
        <v>15117</v>
      </c>
      <c r="H16" s="114">
        <v>14935</v>
      </c>
      <c r="I16" s="140">
        <v>14773</v>
      </c>
      <c r="J16" s="115">
        <v>484</v>
      </c>
      <c r="K16" s="116">
        <v>3.2762472077438569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0.31784084757559355</v>
      </c>
      <c r="E18" s="115">
        <v>411</v>
      </c>
      <c r="F18" s="114">
        <v>487</v>
      </c>
      <c r="G18" s="114">
        <v>503</v>
      </c>
      <c r="H18" s="114">
        <v>494</v>
      </c>
      <c r="I18" s="140">
        <v>480</v>
      </c>
      <c r="J18" s="115">
        <v>-69</v>
      </c>
      <c r="K18" s="116">
        <v>-14.375</v>
      </c>
    </row>
    <row r="19" spans="1:255" ht="14.1" customHeight="1" x14ac:dyDescent="0.2">
      <c r="A19" s="306" t="s">
        <v>235</v>
      </c>
      <c r="B19" s="307" t="s">
        <v>236</v>
      </c>
      <c r="C19" s="308"/>
      <c r="D19" s="113">
        <v>0.22349392931714485</v>
      </c>
      <c r="E19" s="115">
        <v>289</v>
      </c>
      <c r="F19" s="114">
        <v>279</v>
      </c>
      <c r="G19" s="114">
        <v>303</v>
      </c>
      <c r="H19" s="114">
        <v>293</v>
      </c>
      <c r="I19" s="140">
        <v>278</v>
      </c>
      <c r="J19" s="115">
        <v>11</v>
      </c>
      <c r="K19" s="116">
        <v>3.9568345323741005</v>
      </c>
    </row>
    <row r="20" spans="1:255" ht="14.1" customHeight="1" x14ac:dyDescent="0.2">
      <c r="A20" s="306">
        <v>12</v>
      </c>
      <c r="B20" s="307" t="s">
        <v>237</v>
      </c>
      <c r="C20" s="308"/>
      <c r="D20" s="113">
        <v>0.62562833500889337</v>
      </c>
      <c r="E20" s="115">
        <v>809</v>
      </c>
      <c r="F20" s="114">
        <v>777</v>
      </c>
      <c r="G20" s="114">
        <v>833</v>
      </c>
      <c r="H20" s="114">
        <v>835</v>
      </c>
      <c r="I20" s="140">
        <v>819</v>
      </c>
      <c r="J20" s="115">
        <v>-10</v>
      </c>
      <c r="K20" s="116">
        <v>-1.2210012210012211</v>
      </c>
    </row>
    <row r="21" spans="1:255" ht="14.1" customHeight="1" x14ac:dyDescent="0.2">
      <c r="A21" s="306">
        <v>21</v>
      </c>
      <c r="B21" s="307" t="s">
        <v>238</v>
      </c>
      <c r="C21" s="308"/>
      <c r="D21" s="113">
        <v>0.8359755626015003</v>
      </c>
      <c r="E21" s="115">
        <v>1081</v>
      </c>
      <c r="F21" s="114">
        <v>1096</v>
      </c>
      <c r="G21" s="114">
        <v>1107</v>
      </c>
      <c r="H21" s="114">
        <v>1116</v>
      </c>
      <c r="I21" s="140">
        <v>1115</v>
      </c>
      <c r="J21" s="115">
        <v>-34</v>
      </c>
      <c r="K21" s="116">
        <v>-3.0493273542600896</v>
      </c>
    </row>
    <row r="22" spans="1:255" ht="14.1" customHeight="1" x14ac:dyDescent="0.2">
      <c r="A22" s="306">
        <v>22</v>
      </c>
      <c r="B22" s="307" t="s">
        <v>239</v>
      </c>
      <c r="C22" s="308"/>
      <c r="D22" s="113">
        <v>1.8273915397107725</v>
      </c>
      <c r="E22" s="115">
        <v>2363</v>
      </c>
      <c r="F22" s="114">
        <v>2411</v>
      </c>
      <c r="G22" s="114">
        <v>2450</v>
      </c>
      <c r="H22" s="114">
        <v>2432</v>
      </c>
      <c r="I22" s="140">
        <v>2463</v>
      </c>
      <c r="J22" s="115">
        <v>-100</v>
      </c>
      <c r="K22" s="116">
        <v>-4.0600893219650835</v>
      </c>
    </row>
    <row r="23" spans="1:255" ht="14.1" customHeight="1" x14ac:dyDescent="0.2">
      <c r="A23" s="306">
        <v>23</v>
      </c>
      <c r="B23" s="307" t="s">
        <v>240</v>
      </c>
      <c r="C23" s="308"/>
      <c r="D23" s="113">
        <v>0.62794834119557652</v>
      </c>
      <c r="E23" s="115">
        <v>812</v>
      </c>
      <c r="F23" s="114">
        <v>820</v>
      </c>
      <c r="G23" s="114">
        <v>828</v>
      </c>
      <c r="H23" s="114">
        <v>818</v>
      </c>
      <c r="I23" s="140">
        <v>820</v>
      </c>
      <c r="J23" s="115">
        <v>-8</v>
      </c>
      <c r="K23" s="116">
        <v>-0.97560975609756095</v>
      </c>
    </row>
    <row r="24" spans="1:255" ht="14.1" customHeight="1" x14ac:dyDescent="0.2">
      <c r="A24" s="306">
        <v>24</v>
      </c>
      <c r="B24" s="307" t="s">
        <v>241</v>
      </c>
      <c r="C24" s="308"/>
      <c r="D24" s="113">
        <v>7.8454875879669013</v>
      </c>
      <c r="E24" s="115">
        <v>10145</v>
      </c>
      <c r="F24" s="114">
        <v>10345</v>
      </c>
      <c r="G24" s="114">
        <v>10608</v>
      </c>
      <c r="H24" s="114">
        <v>10634</v>
      </c>
      <c r="I24" s="140">
        <v>10706</v>
      </c>
      <c r="J24" s="115">
        <v>-561</v>
      </c>
      <c r="K24" s="116">
        <v>-5.2400523071175042</v>
      </c>
    </row>
    <row r="25" spans="1:255" ht="14.1" customHeight="1" x14ac:dyDescent="0.2">
      <c r="A25" s="306">
        <v>25</v>
      </c>
      <c r="B25" s="307" t="s">
        <v>242</v>
      </c>
      <c r="C25" s="308"/>
      <c r="D25" s="113">
        <v>8.5917562446833191</v>
      </c>
      <c r="E25" s="115">
        <v>11110</v>
      </c>
      <c r="F25" s="114">
        <v>11214</v>
      </c>
      <c r="G25" s="114">
        <v>11340</v>
      </c>
      <c r="H25" s="114">
        <v>11279</v>
      </c>
      <c r="I25" s="140">
        <v>11358</v>
      </c>
      <c r="J25" s="115">
        <v>-248</v>
      </c>
      <c r="K25" s="116">
        <v>-2.1834830075717555</v>
      </c>
    </row>
    <row r="26" spans="1:255" ht="14.1" customHeight="1" x14ac:dyDescent="0.2">
      <c r="A26" s="306">
        <v>26</v>
      </c>
      <c r="B26" s="307" t="s">
        <v>243</v>
      </c>
      <c r="C26" s="308"/>
      <c r="D26" s="113">
        <v>3.8705436547830794</v>
      </c>
      <c r="E26" s="115">
        <v>5005</v>
      </c>
      <c r="F26" s="114">
        <v>4901</v>
      </c>
      <c r="G26" s="114">
        <v>4877</v>
      </c>
      <c r="H26" s="114">
        <v>4796</v>
      </c>
      <c r="I26" s="140">
        <v>4804</v>
      </c>
      <c r="J26" s="115">
        <v>201</v>
      </c>
      <c r="K26" s="116">
        <v>4.1840133222314737</v>
      </c>
    </row>
    <row r="27" spans="1:255" ht="14.1" customHeight="1" x14ac:dyDescent="0.2">
      <c r="A27" s="306">
        <v>27</v>
      </c>
      <c r="B27" s="307" t="s">
        <v>244</v>
      </c>
      <c r="C27" s="308"/>
      <c r="D27" s="113">
        <v>6.5841775578068207</v>
      </c>
      <c r="E27" s="115">
        <v>8514</v>
      </c>
      <c r="F27" s="114">
        <v>8557</v>
      </c>
      <c r="G27" s="114">
        <v>8550</v>
      </c>
      <c r="H27" s="114">
        <v>8428</v>
      </c>
      <c r="I27" s="140">
        <v>8413</v>
      </c>
      <c r="J27" s="115">
        <v>101</v>
      </c>
      <c r="K27" s="116">
        <v>1.2005230001188636</v>
      </c>
    </row>
    <row r="28" spans="1:255" ht="14.1" customHeight="1" x14ac:dyDescent="0.2">
      <c r="A28" s="306">
        <v>28</v>
      </c>
      <c r="B28" s="307" t="s">
        <v>245</v>
      </c>
      <c r="C28" s="308"/>
      <c r="D28" s="113">
        <v>0.37893434382491686</v>
      </c>
      <c r="E28" s="115">
        <v>490</v>
      </c>
      <c r="F28" s="114">
        <v>507</v>
      </c>
      <c r="G28" s="114">
        <v>517</v>
      </c>
      <c r="H28" s="114">
        <v>545</v>
      </c>
      <c r="I28" s="140">
        <v>582</v>
      </c>
      <c r="J28" s="115">
        <v>-92</v>
      </c>
      <c r="K28" s="116">
        <v>-15.807560137457045</v>
      </c>
    </row>
    <row r="29" spans="1:255" ht="14.1" customHeight="1" x14ac:dyDescent="0.2">
      <c r="A29" s="306">
        <v>29</v>
      </c>
      <c r="B29" s="307" t="s">
        <v>246</v>
      </c>
      <c r="C29" s="308"/>
      <c r="D29" s="113">
        <v>1.8134715025906736</v>
      </c>
      <c r="E29" s="115">
        <v>2345</v>
      </c>
      <c r="F29" s="114">
        <v>2336</v>
      </c>
      <c r="G29" s="114">
        <v>2345</v>
      </c>
      <c r="H29" s="114">
        <v>2290</v>
      </c>
      <c r="I29" s="140">
        <v>2333</v>
      </c>
      <c r="J29" s="115">
        <v>12</v>
      </c>
      <c r="K29" s="116">
        <v>0.51435919417059583</v>
      </c>
    </row>
    <row r="30" spans="1:255" ht="14.1" customHeight="1" x14ac:dyDescent="0.2">
      <c r="A30" s="306" t="s">
        <v>247</v>
      </c>
      <c r="B30" s="307" t="s">
        <v>248</v>
      </c>
      <c r="C30" s="308"/>
      <c r="D30" s="113">
        <v>0.78493542649447068</v>
      </c>
      <c r="E30" s="115">
        <v>1015</v>
      </c>
      <c r="F30" s="114">
        <v>1016</v>
      </c>
      <c r="G30" s="114">
        <v>1014</v>
      </c>
      <c r="H30" s="114">
        <v>989</v>
      </c>
      <c r="I30" s="140">
        <v>1008</v>
      </c>
      <c r="J30" s="115">
        <v>7</v>
      </c>
      <c r="K30" s="116">
        <v>0.69444444444444442</v>
      </c>
    </row>
    <row r="31" spans="1:255" ht="14.1" customHeight="1" x14ac:dyDescent="0.2">
      <c r="A31" s="306" t="s">
        <v>249</v>
      </c>
      <c r="B31" s="307" t="s">
        <v>250</v>
      </c>
      <c r="C31" s="308"/>
      <c r="D31" s="113">
        <v>1.002242672647127</v>
      </c>
      <c r="E31" s="115">
        <v>1296</v>
      </c>
      <c r="F31" s="114">
        <v>1287</v>
      </c>
      <c r="G31" s="114">
        <v>1297</v>
      </c>
      <c r="H31" s="114">
        <v>1270</v>
      </c>
      <c r="I31" s="140">
        <v>1294</v>
      </c>
      <c r="J31" s="115">
        <v>2</v>
      </c>
      <c r="K31" s="116">
        <v>0.15455950540958269</v>
      </c>
    </row>
    <row r="32" spans="1:255" ht="14.1" customHeight="1" x14ac:dyDescent="0.2">
      <c r="A32" s="306">
        <v>31</v>
      </c>
      <c r="B32" s="307" t="s">
        <v>251</v>
      </c>
      <c r="C32" s="308"/>
      <c r="D32" s="113">
        <v>0.76405537081432218</v>
      </c>
      <c r="E32" s="115">
        <v>988</v>
      </c>
      <c r="F32" s="114">
        <v>998</v>
      </c>
      <c r="G32" s="114">
        <v>992</v>
      </c>
      <c r="H32" s="114">
        <v>968</v>
      </c>
      <c r="I32" s="140">
        <v>953</v>
      </c>
      <c r="J32" s="115">
        <v>35</v>
      </c>
      <c r="K32" s="116">
        <v>3.6726128016789086</v>
      </c>
    </row>
    <row r="33" spans="1:11" ht="14.1" customHeight="1" x14ac:dyDescent="0.2">
      <c r="A33" s="306">
        <v>32</v>
      </c>
      <c r="B33" s="307" t="s">
        <v>252</v>
      </c>
      <c r="C33" s="308"/>
      <c r="D33" s="113">
        <v>1.8444049184131157</v>
      </c>
      <c r="E33" s="115">
        <v>2385</v>
      </c>
      <c r="F33" s="114">
        <v>2331</v>
      </c>
      <c r="G33" s="114">
        <v>2363</v>
      </c>
      <c r="H33" s="114">
        <v>2327</v>
      </c>
      <c r="I33" s="140">
        <v>2258</v>
      </c>
      <c r="J33" s="115">
        <v>127</v>
      </c>
      <c r="K33" s="116">
        <v>5.6244464127546498</v>
      </c>
    </row>
    <row r="34" spans="1:11" ht="14.1" customHeight="1" x14ac:dyDescent="0.2">
      <c r="A34" s="306">
        <v>33</v>
      </c>
      <c r="B34" s="307" t="s">
        <v>253</v>
      </c>
      <c r="C34" s="308"/>
      <c r="D34" s="113">
        <v>1.3517902714407239</v>
      </c>
      <c r="E34" s="115">
        <v>1748</v>
      </c>
      <c r="F34" s="114">
        <v>1756</v>
      </c>
      <c r="G34" s="114">
        <v>1816</v>
      </c>
      <c r="H34" s="114">
        <v>1797</v>
      </c>
      <c r="I34" s="140">
        <v>1762</v>
      </c>
      <c r="J34" s="115">
        <v>-14</v>
      </c>
      <c r="K34" s="116">
        <v>-0.79455164585698068</v>
      </c>
    </row>
    <row r="35" spans="1:11" ht="14.1" customHeight="1" x14ac:dyDescent="0.2">
      <c r="A35" s="306">
        <v>34</v>
      </c>
      <c r="B35" s="307" t="s">
        <v>254</v>
      </c>
      <c r="C35" s="308"/>
      <c r="D35" s="113">
        <v>1.7137112365632976</v>
      </c>
      <c r="E35" s="115">
        <v>2216</v>
      </c>
      <c r="F35" s="114">
        <v>2253</v>
      </c>
      <c r="G35" s="114">
        <v>2275</v>
      </c>
      <c r="H35" s="114">
        <v>2232</v>
      </c>
      <c r="I35" s="140">
        <v>2237</v>
      </c>
      <c r="J35" s="115">
        <v>-21</v>
      </c>
      <c r="K35" s="116">
        <v>-0.93875726419311578</v>
      </c>
    </row>
    <row r="36" spans="1:11" ht="14.1" customHeight="1" x14ac:dyDescent="0.2">
      <c r="A36" s="306">
        <v>41</v>
      </c>
      <c r="B36" s="307" t="s">
        <v>255</v>
      </c>
      <c r="C36" s="308"/>
      <c r="D36" s="113">
        <v>1.1174696465857241</v>
      </c>
      <c r="E36" s="115">
        <v>1445</v>
      </c>
      <c r="F36" s="114">
        <v>1463</v>
      </c>
      <c r="G36" s="114">
        <v>1487</v>
      </c>
      <c r="H36" s="114">
        <v>1480</v>
      </c>
      <c r="I36" s="140">
        <v>1490</v>
      </c>
      <c r="J36" s="115">
        <v>-45</v>
      </c>
      <c r="K36" s="116">
        <v>-3.0201342281879193</v>
      </c>
    </row>
    <row r="37" spans="1:11" ht="14.1" customHeight="1" x14ac:dyDescent="0.2">
      <c r="A37" s="306">
        <v>42</v>
      </c>
      <c r="B37" s="307" t="s">
        <v>256</v>
      </c>
      <c r="C37" s="308"/>
      <c r="D37" s="113">
        <v>0.10053360142293713</v>
      </c>
      <c r="E37" s="115">
        <v>130</v>
      </c>
      <c r="F37" s="114">
        <v>135</v>
      </c>
      <c r="G37" s="114">
        <v>137</v>
      </c>
      <c r="H37" s="114">
        <v>133</v>
      </c>
      <c r="I37" s="140">
        <v>131</v>
      </c>
      <c r="J37" s="115">
        <v>-1</v>
      </c>
      <c r="K37" s="116">
        <v>-0.76335877862595425</v>
      </c>
    </row>
    <row r="38" spans="1:11" ht="14.1" customHeight="1" x14ac:dyDescent="0.2">
      <c r="A38" s="306">
        <v>43</v>
      </c>
      <c r="B38" s="307" t="s">
        <v>257</v>
      </c>
      <c r="C38" s="308"/>
      <c r="D38" s="113">
        <v>1.9341118242981981</v>
      </c>
      <c r="E38" s="115">
        <v>2501</v>
      </c>
      <c r="F38" s="114">
        <v>2471</v>
      </c>
      <c r="G38" s="114">
        <v>2451</v>
      </c>
      <c r="H38" s="114">
        <v>2341</v>
      </c>
      <c r="I38" s="140">
        <v>2313</v>
      </c>
      <c r="J38" s="115">
        <v>188</v>
      </c>
      <c r="K38" s="116">
        <v>8.1279723303069602</v>
      </c>
    </row>
    <row r="39" spans="1:11" ht="14.1" customHeight="1" x14ac:dyDescent="0.2">
      <c r="A39" s="306">
        <v>51</v>
      </c>
      <c r="B39" s="307" t="s">
        <v>258</v>
      </c>
      <c r="C39" s="308"/>
      <c r="D39" s="113">
        <v>5.1813471502590671</v>
      </c>
      <c r="E39" s="115">
        <v>6700</v>
      </c>
      <c r="F39" s="114">
        <v>6789</v>
      </c>
      <c r="G39" s="114">
        <v>6981</v>
      </c>
      <c r="H39" s="114">
        <v>6768</v>
      </c>
      <c r="I39" s="140">
        <v>6718</v>
      </c>
      <c r="J39" s="115">
        <v>-18</v>
      </c>
      <c r="K39" s="116">
        <v>-0.26793688597796961</v>
      </c>
    </row>
    <row r="40" spans="1:11" ht="14.1" customHeight="1" x14ac:dyDescent="0.2">
      <c r="A40" s="306" t="s">
        <v>259</v>
      </c>
      <c r="B40" s="307" t="s">
        <v>260</v>
      </c>
      <c r="C40" s="308"/>
      <c r="D40" s="113">
        <v>4.191477843940917</v>
      </c>
      <c r="E40" s="115">
        <v>5420</v>
      </c>
      <c r="F40" s="114">
        <v>5485</v>
      </c>
      <c r="G40" s="114">
        <v>5674</v>
      </c>
      <c r="H40" s="114">
        <v>5512</v>
      </c>
      <c r="I40" s="140">
        <v>5451</v>
      </c>
      <c r="J40" s="115">
        <v>-31</v>
      </c>
      <c r="K40" s="116">
        <v>-0.56870299027701343</v>
      </c>
    </row>
    <row r="41" spans="1:11" ht="14.1" customHeight="1" x14ac:dyDescent="0.2">
      <c r="A41" s="306"/>
      <c r="B41" s="307" t="s">
        <v>261</v>
      </c>
      <c r="C41" s="308"/>
      <c r="D41" s="113">
        <v>3.5496094656252417</v>
      </c>
      <c r="E41" s="115">
        <v>4590</v>
      </c>
      <c r="F41" s="114">
        <v>4629</v>
      </c>
      <c r="G41" s="114">
        <v>4850</v>
      </c>
      <c r="H41" s="114">
        <v>4726</v>
      </c>
      <c r="I41" s="140">
        <v>4649</v>
      </c>
      <c r="J41" s="115">
        <v>-59</v>
      </c>
      <c r="K41" s="116">
        <v>-1.2690901269090127</v>
      </c>
    </row>
    <row r="42" spans="1:11" ht="14.1" customHeight="1" x14ac:dyDescent="0.2">
      <c r="A42" s="306">
        <v>52</v>
      </c>
      <c r="B42" s="307" t="s">
        <v>262</v>
      </c>
      <c r="C42" s="308"/>
      <c r="D42" s="113">
        <v>3.1111282963421236</v>
      </c>
      <c r="E42" s="115">
        <v>4023</v>
      </c>
      <c r="F42" s="114">
        <v>3998</v>
      </c>
      <c r="G42" s="114">
        <v>3999</v>
      </c>
      <c r="H42" s="114">
        <v>3909</v>
      </c>
      <c r="I42" s="140">
        <v>3907</v>
      </c>
      <c r="J42" s="115">
        <v>116</v>
      </c>
      <c r="K42" s="116">
        <v>2.9690299462503198</v>
      </c>
    </row>
    <row r="43" spans="1:11" ht="14.1" customHeight="1" x14ac:dyDescent="0.2">
      <c r="A43" s="306" t="s">
        <v>263</v>
      </c>
      <c r="B43" s="307" t="s">
        <v>264</v>
      </c>
      <c r="C43" s="308"/>
      <c r="D43" s="113">
        <v>2.5543268115381643</v>
      </c>
      <c r="E43" s="115">
        <v>3303</v>
      </c>
      <c r="F43" s="114">
        <v>3274</v>
      </c>
      <c r="G43" s="114">
        <v>3254</v>
      </c>
      <c r="H43" s="114">
        <v>3179</v>
      </c>
      <c r="I43" s="140">
        <v>3200</v>
      </c>
      <c r="J43" s="115">
        <v>103</v>
      </c>
      <c r="K43" s="116">
        <v>3.21875</v>
      </c>
    </row>
    <row r="44" spans="1:11" ht="14.1" customHeight="1" x14ac:dyDescent="0.2">
      <c r="A44" s="306">
        <v>53</v>
      </c>
      <c r="B44" s="307" t="s">
        <v>265</v>
      </c>
      <c r="C44" s="308"/>
      <c r="D44" s="113">
        <v>0.38821436857164954</v>
      </c>
      <c r="E44" s="115">
        <v>502</v>
      </c>
      <c r="F44" s="114">
        <v>494</v>
      </c>
      <c r="G44" s="114">
        <v>492</v>
      </c>
      <c r="H44" s="114">
        <v>498</v>
      </c>
      <c r="I44" s="140">
        <v>471</v>
      </c>
      <c r="J44" s="115">
        <v>31</v>
      </c>
      <c r="K44" s="116">
        <v>6.5817409766454356</v>
      </c>
    </row>
    <row r="45" spans="1:11" ht="14.1" customHeight="1" x14ac:dyDescent="0.2">
      <c r="A45" s="306" t="s">
        <v>266</v>
      </c>
      <c r="B45" s="307" t="s">
        <v>267</v>
      </c>
      <c r="C45" s="308"/>
      <c r="D45" s="113">
        <v>0.35882762354032943</v>
      </c>
      <c r="E45" s="115">
        <v>464</v>
      </c>
      <c r="F45" s="114">
        <v>457</v>
      </c>
      <c r="G45" s="114">
        <v>459</v>
      </c>
      <c r="H45" s="114">
        <v>464</v>
      </c>
      <c r="I45" s="140">
        <v>438</v>
      </c>
      <c r="J45" s="115">
        <v>26</v>
      </c>
      <c r="K45" s="116">
        <v>5.9360730593607309</v>
      </c>
    </row>
    <row r="46" spans="1:11" ht="14.1" customHeight="1" x14ac:dyDescent="0.2">
      <c r="A46" s="306">
        <v>54</v>
      </c>
      <c r="B46" s="307" t="s">
        <v>268</v>
      </c>
      <c r="C46" s="308"/>
      <c r="D46" s="113">
        <v>1.9789652772407393</v>
      </c>
      <c r="E46" s="115">
        <v>2559</v>
      </c>
      <c r="F46" s="114">
        <v>2647</v>
      </c>
      <c r="G46" s="114">
        <v>2625</v>
      </c>
      <c r="H46" s="114">
        <v>2599</v>
      </c>
      <c r="I46" s="140">
        <v>2570</v>
      </c>
      <c r="J46" s="115">
        <v>-11</v>
      </c>
      <c r="K46" s="116">
        <v>-0.42801556420233461</v>
      </c>
    </row>
    <row r="47" spans="1:11" ht="14.1" customHeight="1" x14ac:dyDescent="0.2">
      <c r="A47" s="306">
        <v>61</v>
      </c>
      <c r="B47" s="307" t="s">
        <v>269</v>
      </c>
      <c r="C47" s="308"/>
      <c r="D47" s="113">
        <v>3.3585956229216611</v>
      </c>
      <c r="E47" s="115">
        <v>4343</v>
      </c>
      <c r="F47" s="114">
        <v>4327</v>
      </c>
      <c r="G47" s="114">
        <v>4316</v>
      </c>
      <c r="H47" s="114">
        <v>4207</v>
      </c>
      <c r="I47" s="140">
        <v>4208</v>
      </c>
      <c r="J47" s="115">
        <v>135</v>
      </c>
      <c r="K47" s="116">
        <v>3.208174904942966</v>
      </c>
    </row>
    <row r="48" spans="1:11" ht="14.1" customHeight="1" x14ac:dyDescent="0.2">
      <c r="A48" s="306">
        <v>62</v>
      </c>
      <c r="B48" s="307" t="s">
        <v>270</v>
      </c>
      <c r="C48" s="308"/>
      <c r="D48" s="113">
        <v>5.9136957698553863</v>
      </c>
      <c r="E48" s="115">
        <v>7647</v>
      </c>
      <c r="F48" s="114">
        <v>7731</v>
      </c>
      <c r="G48" s="114">
        <v>7710</v>
      </c>
      <c r="H48" s="114">
        <v>7553</v>
      </c>
      <c r="I48" s="140">
        <v>7554</v>
      </c>
      <c r="J48" s="115">
        <v>93</v>
      </c>
      <c r="K48" s="116">
        <v>1.2311358220810167</v>
      </c>
    </row>
    <row r="49" spans="1:11" ht="14.1" customHeight="1" x14ac:dyDescent="0.2">
      <c r="A49" s="306">
        <v>63</v>
      </c>
      <c r="B49" s="307" t="s">
        <v>271</v>
      </c>
      <c r="C49" s="308"/>
      <c r="D49" s="113">
        <v>1.4484571958858556</v>
      </c>
      <c r="E49" s="115">
        <v>1873</v>
      </c>
      <c r="F49" s="114">
        <v>1850</v>
      </c>
      <c r="G49" s="114">
        <v>1857</v>
      </c>
      <c r="H49" s="114">
        <v>1816</v>
      </c>
      <c r="I49" s="140">
        <v>1802</v>
      </c>
      <c r="J49" s="115">
        <v>71</v>
      </c>
      <c r="K49" s="116">
        <v>3.940066592674806</v>
      </c>
    </row>
    <row r="50" spans="1:11" ht="14.1" customHeight="1" x14ac:dyDescent="0.2">
      <c r="A50" s="306" t="s">
        <v>272</v>
      </c>
      <c r="B50" s="307" t="s">
        <v>273</v>
      </c>
      <c r="C50" s="308"/>
      <c r="D50" s="113">
        <v>0.24746732657953754</v>
      </c>
      <c r="E50" s="115">
        <v>320</v>
      </c>
      <c r="F50" s="114">
        <v>323</v>
      </c>
      <c r="G50" s="114">
        <v>321</v>
      </c>
      <c r="H50" s="114">
        <v>306</v>
      </c>
      <c r="I50" s="140">
        <v>307</v>
      </c>
      <c r="J50" s="115">
        <v>13</v>
      </c>
      <c r="K50" s="116">
        <v>4.234527687296417</v>
      </c>
    </row>
    <row r="51" spans="1:11" ht="14.1" customHeight="1" x14ac:dyDescent="0.2">
      <c r="A51" s="306" t="s">
        <v>274</v>
      </c>
      <c r="B51" s="307" t="s">
        <v>275</v>
      </c>
      <c r="C51" s="308"/>
      <c r="D51" s="113">
        <v>1.002242672647127</v>
      </c>
      <c r="E51" s="115">
        <v>1296</v>
      </c>
      <c r="F51" s="114">
        <v>1263</v>
      </c>
      <c r="G51" s="114">
        <v>1270</v>
      </c>
      <c r="H51" s="114">
        <v>1247</v>
      </c>
      <c r="I51" s="140">
        <v>1234</v>
      </c>
      <c r="J51" s="115">
        <v>62</v>
      </c>
      <c r="K51" s="116">
        <v>5.0243111831442464</v>
      </c>
    </row>
    <row r="52" spans="1:11" ht="14.1" customHeight="1" x14ac:dyDescent="0.2">
      <c r="A52" s="306">
        <v>71</v>
      </c>
      <c r="B52" s="307" t="s">
        <v>276</v>
      </c>
      <c r="C52" s="308"/>
      <c r="D52" s="113">
        <v>11.915551774804733</v>
      </c>
      <c r="E52" s="115">
        <v>15408</v>
      </c>
      <c r="F52" s="114">
        <v>15477</v>
      </c>
      <c r="G52" s="114">
        <v>15484</v>
      </c>
      <c r="H52" s="114">
        <v>15411</v>
      </c>
      <c r="I52" s="140">
        <v>15405</v>
      </c>
      <c r="J52" s="115">
        <v>3</v>
      </c>
      <c r="K52" s="116">
        <v>1.9474196689386564E-2</v>
      </c>
    </row>
    <row r="53" spans="1:11" ht="14.1" customHeight="1" x14ac:dyDescent="0.2">
      <c r="A53" s="306" t="s">
        <v>277</v>
      </c>
      <c r="B53" s="307" t="s">
        <v>278</v>
      </c>
      <c r="C53" s="308"/>
      <c r="D53" s="113">
        <v>4.6848658263088705</v>
      </c>
      <c r="E53" s="115">
        <v>6058</v>
      </c>
      <c r="F53" s="114">
        <v>6135</v>
      </c>
      <c r="G53" s="114">
        <v>6177</v>
      </c>
      <c r="H53" s="114">
        <v>6133</v>
      </c>
      <c r="I53" s="140">
        <v>6098</v>
      </c>
      <c r="J53" s="115">
        <v>-40</v>
      </c>
      <c r="K53" s="116">
        <v>-0.65595277140045916</v>
      </c>
    </row>
    <row r="54" spans="1:11" ht="14.1" customHeight="1" x14ac:dyDescent="0.2">
      <c r="A54" s="306" t="s">
        <v>279</v>
      </c>
      <c r="B54" s="307" t="s">
        <v>280</v>
      </c>
      <c r="C54" s="308"/>
      <c r="D54" s="113">
        <v>6.1433763823370198</v>
      </c>
      <c r="E54" s="115">
        <v>7944</v>
      </c>
      <c r="F54" s="114">
        <v>7937</v>
      </c>
      <c r="G54" s="114">
        <v>7906</v>
      </c>
      <c r="H54" s="114">
        <v>7886</v>
      </c>
      <c r="I54" s="140">
        <v>7912</v>
      </c>
      <c r="J54" s="115">
        <v>32</v>
      </c>
      <c r="K54" s="116">
        <v>0.40444893832153689</v>
      </c>
    </row>
    <row r="55" spans="1:11" ht="14.1" customHeight="1" x14ac:dyDescent="0.2">
      <c r="A55" s="306">
        <v>72</v>
      </c>
      <c r="B55" s="307" t="s">
        <v>281</v>
      </c>
      <c r="C55" s="308"/>
      <c r="D55" s="113">
        <v>3.1204083210888562</v>
      </c>
      <c r="E55" s="115">
        <v>4035</v>
      </c>
      <c r="F55" s="114">
        <v>4087</v>
      </c>
      <c r="G55" s="114">
        <v>4124</v>
      </c>
      <c r="H55" s="114">
        <v>4035</v>
      </c>
      <c r="I55" s="140">
        <v>4046</v>
      </c>
      <c r="J55" s="115">
        <v>-11</v>
      </c>
      <c r="K55" s="116">
        <v>-0.27187345526445872</v>
      </c>
    </row>
    <row r="56" spans="1:11" ht="14.1" customHeight="1" x14ac:dyDescent="0.2">
      <c r="A56" s="306" t="s">
        <v>282</v>
      </c>
      <c r="B56" s="307" t="s">
        <v>283</v>
      </c>
      <c r="C56" s="308"/>
      <c r="D56" s="113">
        <v>1.6000309334158225</v>
      </c>
      <c r="E56" s="115">
        <v>2069</v>
      </c>
      <c r="F56" s="114">
        <v>2111</v>
      </c>
      <c r="G56" s="114">
        <v>2138</v>
      </c>
      <c r="H56" s="114">
        <v>2088</v>
      </c>
      <c r="I56" s="140">
        <v>2103</v>
      </c>
      <c r="J56" s="115">
        <v>-34</v>
      </c>
      <c r="K56" s="116">
        <v>-1.6167379933428436</v>
      </c>
    </row>
    <row r="57" spans="1:11" ht="14.1" customHeight="1" x14ac:dyDescent="0.2">
      <c r="A57" s="306" t="s">
        <v>284</v>
      </c>
      <c r="B57" s="307" t="s">
        <v>285</v>
      </c>
      <c r="C57" s="308"/>
      <c r="D57" s="113">
        <v>1.1476297270126055</v>
      </c>
      <c r="E57" s="115">
        <v>1484</v>
      </c>
      <c r="F57" s="114">
        <v>1482</v>
      </c>
      <c r="G57" s="114">
        <v>1490</v>
      </c>
      <c r="H57" s="114">
        <v>1464</v>
      </c>
      <c r="I57" s="140">
        <v>1464</v>
      </c>
      <c r="J57" s="115">
        <v>20</v>
      </c>
      <c r="K57" s="116">
        <v>1.3661202185792349</v>
      </c>
    </row>
    <row r="58" spans="1:11" ht="14.1" customHeight="1" x14ac:dyDescent="0.2">
      <c r="A58" s="306">
        <v>73</v>
      </c>
      <c r="B58" s="307" t="s">
        <v>286</v>
      </c>
      <c r="C58" s="308"/>
      <c r="D58" s="113">
        <v>3.1706751218003246</v>
      </c>
      <c r="E58" s="115">
        <v>4100</v>
      </c>
      <c r="F58" s="114">
        <v>4085</v>
      </c>
      <c r="G58" s="114">
        <v>4032</v>
      </c>
      <c r="H58" s="114">
        <v>3899</v>
      </c>
      <c r="I58" s="140">
        <v>3932</v>
      </c>
      <c r="J58" s="115">
        <v>168</v>
      </c>
      <c r="K58" s="116">
        <v>4.2726347914547302</v>
      </c>
    </row>
    <row r="59" spans="1:11" ht="14.1" customHeight="1" x14ac:dyDescent="0.2">
      <c r="A59" s="306" t="s">
        <v>287</v>
      </c>
      <c r="B59" s="307" t="s">
        <v>288</v>
      </c>
      <c r="C59" s="308"/>
      <c r="D59" s="113">
        <v>2.7198205861882299</v>
      </c>
      <c r="E59" s="115">
        <v>3517</v>
      </c>
      <c r="F59" s="114">
        <v>3497</v>
      </c>
      <c r="G59" s="114">
        <v>3451</v>
      </c>
      <c r="H59" s="114">
        <v>3340</v>
      </c>
      <c r="I59" s="140">
        <v>3361</v>
      </c>
      <c r="J59" s="115">
        <v>156</v>
      </c>
      <c r="K59" s="116">
        <v>4.6414757512645046</v>
      </c>
    </row>
    <row r="60" spans="1:11" ht="14.1" customHeight="1" x14ac:dyDescent="0.2">
      <c r="A60" s="306">
        <v>81</v>
      </c>
      <c r="B60" s="307" t="s">
        <v>289</v>
      </c>
      <c r="C60" s="308"/>
      <c r="D60" s="113">
        <v>6.1402830407547757</v>
      </c>
      <c r="E60" s="115">
        <v>7940</v>
      </c>
      <c r="F60" s="114">
        <v>7927</v>
      </c>
      <c r="G60" s="114">
        <v>7808</v>
      </c>
      <c r="H60" s="114">
        <v>7772</v>
      </c>
      <c r="I60" s="140">
        <v>7855</v>
      </c>
      <c r="J60" s="115">
        <v>85</v>
      </c>
      <c r="K60" s="116">
        <v>1.0821133036282622</v>
      </c>
    </row>
    <row r="61" spans="1:11" ht="14.1" customHeight="1" x14ac:dyDescent="0.2">
      <c r="A61" s="306" t="s">
        <v>290</v>
      </c>
      <c r="B61" s="307" t="s">
        <v>291</v>
      </c>
      <c r="C61" s="308"/>
      <c r="D61" s="113">
        <v>1.7430979815946175</v>
      </c>
      <c r="E61" s="115">
        <v>2254</v>
      </c>
      <c r="F61" s="114">
        <v>2263</v>
      </c>
      <c r="G61" s="114">
        <v>2281</v>
      </c>
      <c r="H61" s="114">
        <v>2216</v>
      </c>
      <c r="I61" s="140">
        <v>2221</v>
      </c>
      <c r="J61" s="115">
        <v>33</v>
      </c>
      <c r="K61" s="116">
        <v>1.4858171994597029</v>
      </c>
    </row>
    <row r="62" spans="1:11" ht="14.1" customHeight="1" x14ac:dyDescent="0.2">
      <c r="A62" s="306" t="s">
        <v>292</v>
      </c>
      <c r="B62" s="307" t="s">
        <v>293</v>
      </c>
      <c r="C62" s="308"/>
      <c r="D62" s="113">
        <v>2.6780604748279329</v>
      </c>
      <c r="E62" s="115">
        <v>3463</v>
      </c>
      <c r="F62" s="114">
        <v>3477</v>
      </c>
      <c r="G62" s="114">
        <v>3358</v>
      </c>
      <c r="H62" s="114">
        <v>3417</v>
      </c>
      <c r="I62" s="140">
        <v>3492</v>
      </c>
      <c r="J62" s="115">
        <v>-29</v>
      </c>
      <c r="K62" s="116">
        <v>-0.83046964490263464</v>
      </c>
    </row>
    <row r="63" spans="1:11" ht="14.1" customHeight="1" x14ac:dyDescent="0.2">
      <c r="A63" s="306"/>
      <c r="B63" s="307" t="s">
        <v>294</v>
      </c>
      <c r="C63" s="308"/>
      <c r="D63" s="113">
        <v>1.973551929471812</v>
      </c>
      <c r="E63" s="115">
        <v>2552</v>
      </c>
      <c r="F63" s="114">
        <v>2576</v>
      </c>
      <c r="G63" s="114">
        <v>2521</v>
      </c>
      <c r="H63" s="114">
        <v>2560</v>
      </c>
      <c r="I63" s="140">
        <v>2595</v>
      </c>
      <c r="J63" s="115">
        <v>-43</v>
      </c>
      <c r="K63" s="116">
        <v>-1.6570327552986512</v>
      </c>
    </row>
    <row r="64" spans="1:11" ht="14.1" customHeight="1" x14ac:dyDescent="0.2">
      <c r="A64" s="306" t="s">
        <v>295</v>
      </c>
      <c r="B64" s="307" t="s">
        <v>296</v>
      </c>
      <c r="C64" s="308"/>
      <c r="D64" s="113">
        <v>0.51040136107029621</v>
      </c>
      <c r="E64" s="115">
        <v>660</v>
      </c>
      <c r="F64" s="114">
        <v>648</v>
      </c>
      <c r="G64" s="114">
        <v>638</v>
      </c>
      <c r="H64" s="114">
        <v>623</v>
      </c>
      <c r="I64" s="140">
        <v>629</v>
      </c>
      <c r="J64" s="115">
        <v>31</v>
      </c>
      <c r="K64" s="116">
        <v>4.9284578696343404</v>
      </c>
    </row>
    <row r="65" spans="1:11" ht="14.1" customHeight="1" x14ac:dyDescent="0.2">
      <c r="A65" s="306" t="s">
        <v>297</v>
      </c>
      <c r="B65" s="307" t="s">
        <v>298</v>
      </c>
      <c r="C65" s="308"/>
      <c r="D65" s="113">
        <v>0.55061480163947107</v>
      </c>
      <c r="E65" s="115">
        <v>712</v>
      </c>
      <c r="F65" s="114">
        <v>704</v>
      </c>
      <c r="G65" s="114">
        <v>692</v>
      </c>
      <c r="H65" s="114">
        <v>696</v>
      </c>
      <c r="I65" s="140">
        <v>697</v>
      </c>
      <c r="J65" s="115">
        <v>15</v>
      </c>
      <c r="K65" s="116">
        <v>2.1520803443328549</v>
      </c>
    </row>
    <row r="66" spans="1:11" ht="14.1" customHeight="1" x14ac:dyDescent="0.2">
      <c r="A66" s="306">
        <v>82</v>
      </c>
      <c r="B66" s="307" t="s">
        <v>299</v>
      </c>
      <c r="C66" s="308"/>
      <c r="D66" s="113">
        <v>2.8605676281803416</v>
      </c>
      <c r="E66" s="115">
        <v>3699</v>
      </c>
      <c r="F66" s="114">
        <v>3760</v>
      </c>
      <c r="G66" s="114">
        <v>3739</v>
      </c>
      <c r="H66" s="114">
        <v>3703</v>
      </c>
      <c r="I66" s="140">
        <v>3710</v>
      </c>
      <c r="J66" s="115">
        <v>-11</v>
      </c>
      <c r="K66" s="116">
        <v>-0.29649595687331537</v>
      </c>
    </row>
    <row r="67" spans="1:11" ht="14.1" customHeight="1" x14ac:dyDescent="0.2">
      <c r="A67" s="306" t="s">
        <v>300</v>
      </c>
      <c r="B67" s="307" t="s">
        <v>301</v>
      </c>
      <c r="C67" s="308"/>
      <c r="D67" s="113">
        <v>1.9457118552316139</v>
      </c>
      <c r="E67" s="115">
        <v>2516</v>
      </c>
      <c r="F67" s="114">
        <v>2569</v>
      </c>
      <c r="G67" s="114">
        <v>2550</v>
      </c>
      <c r="H67" s="114">
        <v>2556</v>
      </c>
      <c r="I67" s="140">
        <v>2559</v>
      </c>
      <c r="J67" s="115">
        <v>-43</v>
      </c>
      <c r="K67" s="116">
        <v>-1.6803438843298164</v>
      </c>
    </row>
    <row r="68" spans="1:11" ht="14.1" customHeight="1" x14ac:dyDescent="0.2">
      <c r="A68" s="306" t="s">
        <v>302</v>
      </c>
      <c r="B68" s="307" t="s">
        <v>303</v>
      </c>
      <c r="C68" s="308"/>
      <c r="D68" s="113">
        <v>0.42533446755858018</v>
      </c>
      <c r="E68" s="115">
        <v>550</v>
      </c>
      <c r="F68" s="114">
        <v>560</v>
      </c>
      <c r="G68" s="114">
        <v>561</v>
      </c>
      <c r="H68" s="114">
        <v>540</v>
      </c>
      <c r="I68" s="140">
        <v>538</v>
      </c>
      <c r="J68" s="115">
        <v>12</v>
      </c>
      <c r="K68" s="116">
        <v>2.2304832713754648</v>
      </c>
    </row>
    <row r="69" spans="1:11" ht="14.1" customHeight="1" x14ac:dyDescent="0.2">
      <c r="A69" s="306">
        <v>83</v>
      </c>
      <c r="B69" s="307" t="s">
        <v>304</v>
      </c>
      <c r="C69" s="308"/>
      <c r="D69" s="113">
        <v>5.9299358131621682</v>
      </c>
      <c r="E69" s="115">
        <v>7668</v>
      </c>
      <c r="F69" s="114">
        <v>7623</v>
      </c>
      <c r="G69" s="114">
        <v>7569</v>
      </c>
      <c r="H69" s="114">
        <v>7498</v>
      </c>
      <c r="I69" s="140">
        <v>7481</v>
      </c>
      <c r="J69" s="115">
        <v>187</v>
      </c>
      <c r="K69" s="116">
        <v>2.4996658200775297</v>
      </c>
    </row>
    <row r="70" spans="1:11" ht="14.1" customHeight="1" x14ac:dyDescent="0.2">
      <c r="A70" s="306" t="s">
        <v>305</v>
      </c>
      <c r="B70" s="307" t="s">
        <v>306</v>
      </c>
      <c r="C70" s="308"/>
      <c r="D70" s="113">
        <v>5.0058000154667077</v>
      </c>
      <c r="E70" s="115">
        <v>6473</v>
      </c>
      <c r="F70" s="114">
        <v>6431</v>
      </c>
      <c r="G70" s="114">
        <v>6389</v>
      </c>
      <c r="H70" s="114">
        <v>6321</v>
      </c>
      <c r="I70" s="140">
        <v>6320</v>
      </c>
      <c r="J70" s="115">
        <v>153</v>
      </c>
      <c r="K70" s="116">
        <v>2.4208860759493671</v>
      </c>
    </row>
    <row r="71" spans="1:11" ht="14.1" customHeight="1" x14ac:dyDescent="0.2">
      <c r="A71" s="306"/>
      <c r="B71" s="307" t="s">
        <v>307</v>
      </c>
      <c r="C71" s="308"/>
      <c r="D71" s="113">
        <v>2.6780604748279329</v>
      </c>
      <c r="E71" s="115">
        <v>3463</v>
      </c>
      <c r="F71" s="114">
        <v>3444</v>
      </c>
      <c r="G71" s="114">
        <v>3428</v>
      </c>
      <c r="H71" s="114">
        <v>3267</v>
      </c>
      <c r="I71" s="140">
        <v>3254</v>
      </c>
      <c r="J71" s="115">
        <v>209</v>
      </c>
      <c r="K71" s="116">
        <v>6.4228641671788571</v>
      </c>
    </row>
    <row r="72" spans="1:11" ht="14.1" customHeight="1" x14ac:dyDescent="0.2">
      <c r="A72" s="306">
        <v>84</v>
      </c>
      <c r="B72" s="307" t="s">
        <v>308</v>
      </c>
      <c r="C72" s="308"/>
      <c r="D72" s="113">
        <v>1.622457659887093</v>
      </c>
      <c r="E72" s="115">
        <v>2098</v>
      </c>
      <c r="F72" s="114">
        <v>2065</v>
      </c>
      <c r="G72" s="114">
        <v>2049</v>
      </c>
      <c r="H72" s="114">
        <v>2069</v>
      </c>
      <c r="I72" s="140">
        <v>2001</v>
      </c>
      <c r="J72" s="115">
        <v>97</v>
      </c>
      <c r="K72" s="116">
        <v>4.8475762118940526</v>
      </c>
    </row>
    <row r="73" spans="1:11" ht="14.1" customHeight="1" x14ac:dyDescent="0.2">
      <c r="A73" s="306" t="s">
        <v>309</v>
      </c>
      <c r="B73" s="307" t="s">
        <v>310</v>
      </c>
      <c r="C73" s="308"/>
      <c r="D73" s="113">
        <v>0.30933415822442195</v>
      </c>
      <c r="E73" s="115">
        <v>400</v>
      </c>
      <c r="F73" s="114">
        <v>392</v>
      </c>
      <c r="G73" s="114">
        <v>395</v>
      </c>
      <c r="H73" s="114">
        <v>410</v>
      </c>
      <c r="I73" s="140">
        <v>392</v>
      </c>
      <c r="J73" s="115">
        <v>8</v>
      </c>
      <c r="K73" s="116">
        <v>2.0408163265306123</v>
      </c>
    </row>
    <row r="74" spans="1:11" ht="14.1" customHeight="1" x14ac:dyDescent="0.2">
      <c r="A74" s="306" t="s">
        <v>311</v>
      </c>
      <c r="B74" s="307" t="s">
        <v>312</v>
      </c>
      <c r="C74" s="308"/>
      <c r="D74" s="113">
        <v>0.21034722759260691</v>
      </c>
      <c r="E74" s="115">
        <v>272</v>
      </c>
      <c r="F74" s="114">
        <v>276</v>
      </c>
      <c r="G74" s="114">
        <v>268</v>
      </c>
      <c r="H74" s="114">
        <v>280</v>
      </c>
      <c r="I74" s="140">
        <v>280</v>
      </c>
      <c r="J74" s="115">
        <v>-8</v>
      </c>
      <c r="K74" s="116">
        <v>-2.8571428571428572</v>
      </c>
    </row>
    <row r="75" spans="1:11" ht="14.1" customHeight="1" x14ac:dyDescent="0.2">
      <c r="A75" s="306" t="s">
        <v>313</v>
      </c>
      <c r="B75" s="307" t="s">
        <v>314</v>
      </c>
      <c r="C75" s="308"/>
      <c r="D75" s="113">
        <v>0.69136184363158304</v>
      </c>
      <c r="E75" s="115">
        <v>894</v>
      </c>
      <c r="F75" s="114">
        <v>880</v>
      </c>
      <c r="G75" s="114">
        <v>854</v>
      </c>
      <c r="H75" s="114">
        <v>848</v>
      </c>
      <c r="I75" s="140">
        <v>804</v>
      </c>
      <c r="J75" s="115">
        <v>90</v>
      </c>
      <c r="K75" s="116">
        <v>11.194029850746269</v>
      </c>
    </row>
    <row r="76" spans="1:11" ht="14.1" customHeight="1" x14ac:dyDescent="0.2">
      <c r="A76" s="306">
        <v>91</v>
      </c>
      <c r="B76" s="307" t="s">
        <v>315</v>
      </c>
      <c r="C76" s="308"/>
      <c r="D76" s="113">
        <v>0.20725388601036268</v>
      </c>
      <c r="E76" s="115">
        <v>268</v>
      </c>
      <c r="F76" s="114">
        <v>267</v>
      </c>
      <c r="G76" s="114">
        <v>263</v>
      </c>
      <c r="H76" s="114">
        <v>262</v>
      </c>
      <c r="I76" s="140">
        <v>259</v>
      </c>
      <c r="J76" s="115">
        <v>9</v>
      </c>
      <c r="K76" s="116">
        <v>3.4749034749034751</v>
      </c>
    </row>
    <row r="77" spans="1:11" ht="14.1" customHeight="1" x14ac:dyDescent="0.2">
      <c r="A77" s="306">
        <v>92</v>
      </c>
      <c r="B77" s="307" t="s">
        <v>316</v>
      </c>
      <c r="C77" s="308"/>
      <c r="D77" s="113">
        <v>0.94114917639780371</v>
      </c>
      <c r="E77" s="115">
        <v>1217</v>
      </c>
      <c r="F77" s="114">
        <v>1197</v>
      </c>
      <c r="G77" s="114">
        <v>1179</v>
      </c>
      <c r="H77" s="114">
        <v>1154</v>
      </c>
      <c r="I77" s="140">
        <v>1162</v>
      </c>
      <c r="J77" s="115">
        <v>55</v>
      </c>
      <c r="K77" s="116">
        <v>4.7332185886402751</v>
      </c>
    </row>
    <row r="78" spans="1:11" ht="14.1" customHeight="1" x14ac:dyDescent="0.2">
      <c r="A78" s="306">
        <v>93</v>
      </c>
      <c r="B78" s="307" t="s">
        <v>317</v>
      </c>
      <c r="C78" s="308"/>
      <c r="D78" s="113">
        <v>0.20493387982367953</v>
      </c>
      <c r="E78" s="115">
        <v>265</v>
      </c>
      <c r="F78" s="114">
        <v>260</v>
      </c>
      <c r="G78" s="114">
        <v>264</v>
      </c>
      <c r="H78" s="114">
        <v>267</v>
      </c>
      <c r="I78" s="140">
        <v>263</v>
      </c>
      <c r="J78" s="115">
        <v>2</v>
      </c>
      <c r="K78" s="116">
        <v>0.76045627376425851</v>
      </c>
    </row>
    <row r="79" spans="1:11" ht="14.1" customHeight="1" x14ac:dyDescent="0.2">
      <c r="A79" s="306">
        <v>94</v>
      </c>
      <c r="B79" s="307" t="s">
        <v>318</v>
      </c>
      <c r="C79" s="308"/>
      <c r="D79" s="113">
        <v>0.10672028458742557</v>
      </c>
      <c r="E79" s="115">
        <v>138</v>
      </c>
      <c r="F79" s="114">
        <v>142</v>
      </c>
      <c r="G79" s="114">
        <v>144</v>
      </c>
      <c r="H79" s="114">
        <v>159</v>
      </c>
      <c r="I79" s="140">
        <v>155</v>
      </c>
      <c r="J79" s="115">
        <v>-17</v>
      </c>
      <c r="K79" s="116">
        <v>-10.96774193548387</v>
      </c>
    </row>
    <row r="80" spans="1:11" ht="14.1" customHeight="1" x14ac:dyDescent="0.2">
      <c r="A80" s="306" t="s">
        <v>319</v>
      </c>
      <c r="B80" s="307" t="s">
        <v>320</v>
      </c>
      <c r="C80" s="308"/>
      <c r="D80" s="113">
        <v>5.9546825458201225E-2</v>
      </c>
      <c r="E80" s="115">
        <v>77</v>
      </c>
      <c r="F80" s="114">
        <v>76</v>
      </c>
      <c r="G80" s="114">
        <v>75</v>
      </c>
      <c r="H80" s="114">
        <v>79</v>
      </c>
      <c r="I80" s="140">
        <v>80</v>
      </c>
      <c r="J80" s="115">
        <v>-3</v>
      </c>
      <c r="K80" s="116">
        <v>-3.75</v>
      </c>
    </row>
    <row r="81" spans="1:11" ht="14.1" customHeight="1" x14ac:dyDescent="0.2">
      <c r="A81" s="310" t="s">
        <v>321</v>
      </c>
      <c r="B81" s="311" t="s">
        <v>224</v>
      </c>
      <c r="C81" s="312"/>
      <c r="D81" s="125">
        <v>0.19488051968138581</v>
      </c>
      <c r="E81" s="143">
        <v>252</v>
      </c>
      <c r="F81" s="144">
        <v>263</v>
      </c>
      <c r="G81" s="144">
        <v>274</v>
      </c>
      <c r="H81" s="144">
        <v>263</v>
      </c>
      <c r="I81" s="145">
        <v>269</v>
      </c>
      <c r="J81" s="143">
        <v>-17</v>
      </c>
      <c r="K81" s="146">
        <v>-6.3197026022304836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30893</v>
      </c>
      <c r="E12" s="114">
        <v>32265</v>
      </c>
      <c r="F12" s="114">
        <v>32135</v>
      </c>
      <c r="G12" s="114">
        <v>32584</v>
      </c>
      <c r="H12" s="140">
        <v>31847</v>
      </c>
      <c r="I12" s="115">
        <v>-954</v>
      </c>
      <c r="J12" s="116">
        <v>-2.9955725814048417</v>
      </c>
      <c r="K12"/>
      <c r="L12"/>
      <c r="M12"/>
      <c r="N12"/>
      <c r="O12"/>
      <c r="P12"/>
    </row>
    <row r="13" spans="1:16" s="110" customFormat="1" ht="14.45" customHeight="1" x14ac:dyDescent="0.2">
      <c r="A13" s="120" t="s">
        <v>105</v>
      </c>
      <c r="B13" s="119" t="s">
        <v>106</v>
      </c>
      <c r="C13" s="113">
        <v>39.462014048489948</v>
      </c>
      <c r="D13" s="115">
        <v>12191</v>
      </c>
      <c r="E13" s="114">
        <v>12624</v>
      </c>
      <c r="F13" s="114">
        <v>12646</v>
      </c>
      <c r="G13" s="114">
        <v>12811</v>
      </c>
      <c r="H13" s="140">
        <v>12491</v>
      </c>
      <c r="I13" s="115">
        <v>-300</v>
      </c>
      <c r="J13" s="116">
        <v>-2.4017292450564405</v>
      </c>
      <c r="K13"/>
      <c r="L13"/>
      <c r="M13"/>
      <c r="N13"/>
      <c r="O13"/>
      <c r="P13"/>
    </row>
    <row r="14" spans="1:16" s="110" customFormat="1" ht="14.45" customHeight="1" x14ac:dyDescent="0.2">
      <c r="A14" s="120"/>
      <c r="B14" s="119" t="s">
        <v>107</v>
      </c>
      <c r="C14" s="113">
        <v>60.537985951510052</v>
      </c>
      <c r="D14" s="115">
        <v>18702</v>
      </c>
      <c r="E14" s="114">
        <v>19641</v>
      </c>
      <c r="F14" s="114">
        <v>19489</v>
      </c>
      <c r="G14" s="114">
        <v>19773</v>
      </c>
      <c r="H14" s="140">
        <v>19356</v>
      </c>
      <c r="I14" s="115">
        <v>-654</v>
      </c>
      <c r="J14" s="116">
        <v>-3.3787972721636703</v>
      </c>
      <c r="K14"/>
      <c r="L14"/>
      <c r="M14"/>
      <c r="N14"/>
      <c r="O14"/>
      <c r="P14"/>
    </row>
    <row r="15" spans="1:16" s="110" customFormat="1" ht="14.45" customHeight="1" x14ac:dyDescent="0.2">
      <c r="A15" s="118" t="s">
        <v>105</v>
      </c>
      <c r="B15" s="121" t="s">
        <v>108</v>
      </c>
      <c r="C15" s="113">
        <v>17.683617648010877</v>
      </c>
      <c r="D15" s="115">
        <v>5463</v>
      </c>
      <c r="E15" s="114">
        <v>5847</v>
      </c>
      <c r="F15" s="114">
        <v>5695</v>
      </c>
      <c r="G15" s="114">
        <v>6002</v>
      </c>
      <c r="H15" s="140">
        <v>5624</v>
      </c>
      <c r="I15" s="115">
        <v>-161</v>
      </c>
      <c r="J15" s="116">
        <v>-2.8627311522048364</v>
      </c>
      <c r="K15"/>
      <c r="L15"/>
      <c r="M15"/>
      <c r="N15"/>
      <c r="O15"/>
      <c r="P15"/>
    </row>
    <row r="16" spans="1:16" s="110" customFormat="1" ht="14.45" customHeight="1" x14ac:dyDescent="0.2">
      <c r="A16" s="118"/>
      <c r="B16" s="121" t="s">
        <v>109</v>
      </c>
      <c r="C16" s="113">
        <v>49.684394523031109</v>
      </c>
      <c r="D16" s="115">
        <v>15349</v>
      </c>
      <c r="E16" s="114">
        <v>16120</v>
      </c>
      <c r="F16" s="114">
        <v>16112</v>
      </c>
      <c r="G16" s="114">
        <v>16229</v>
      </c>
      <c r="H16" s="140">
        <v>16068</v>
      </c>
      <c r="I16" s="115">
        <v>-719</v>
      </c>
      <c r="J16" s="116">
        <v>-4.4747323873537468</v>
      </c>
      <c r="K16"/>
      <c r="L16"/>
      <c r="M16"/>
      <c r="N16"/>
      <c r="O16"/>
      <c r="P16"/>
    </row>
    <row r="17" spans="1:16" s="110" customFormat="1" ht="14.45" customHeight="1" x14ac:dyDescent="0.2">
      <c r="A17" s="118"/>
      <c r="B17" s="121" t="s">
        <v>110</v>
      </c>
      <c r="C17" s="113">
        <v>17.984656718350436</v>
      </c>
      <c r="D17" s="115">
        <v>5556</v>
      </c>
      <c r="E17" s="114">
        <v>5660</v>
      </c>
      <c r="F17" s="114">
        <v>5695</v>
      </c>
      <c r="G17" s="114">
        <v>5717</v>
      </c>
      <c r="H17" s="140">
        <v>5620</v>
      </c>
      <c r="I17" s="115">
        <v>-64</v>
      </c>
      <c r="J17" s="116">
        <v>-1.1387900355871887</v>
      </c>
      <c r="K17"/>
      <c r="L17"/>
      <c r="M17"/>
      <c r="N17"/>
      <c r="O17"/>
      <c r="P17"/>
    </row>
    <row r="18" spans="1:16" s="110" customFormat="1" ht="14.45" customHeight="1" x14ac:dyDescent="0.2">
      <c r="A18" s="120"/>
      <c r="B18" s="121" t="s">
        <v>111</v>
      </c>
      <c r="C18" s="113">
        <v>14.647331110607581</v>
      </c>
      <c r="D18" s="115">
        <v>4525</v>
      </c>
      <c r="E18" s="114">
        <v>4638</v>
      </c>
      <c r="F18" s="114">
        <v>4633</v>
      </c>
      <c r="G18" s="114">
        <v>4636</v>
      </c>
      <c r="H18" s="140">
        <v>4535</v>
      </c>
      <c r="I18" s="115">
        <v>-10</v>
      </c>
      <c r="J18" s="116">
        <v>-0.22050716648291069</v>
      </c>
      <c r="K18"/>
      <c r="L18"/>
      <c r="M18"/>
      <c r="N18"/>
      <c r="O18"/>
      <c r="P18"/>
    </row>
    <row r="19" spans="1:16" s="110" customFormat="1" ht="14.45" customHeight="1" x14ac:dyDescent="0.2">
      <c r="A19" s="120"/>
      <c r="B19" s="121" t="s">
        <v>112</v>
      </c>
      <c r="C19" s="113">
        <v>1.3206875343929045</v>
      </c>
      <c r="D19" s="115">
        <v>408</v>
      </c>
      <c r="E19" s="114">
        <v>410</v>
      </c>
      <c r="F19" s="114">
        <v>423</v>
      </c>
      <c r="G19" s="114">
        <v>391</v>
      </c>
      <c r="H19" s="140">
        <v>383</v>
      </c>
      <c r="I19" s="115">
        <v>25</v>
      </c>
      <c r="J19" s="116">
        <v>6.5274151436031334</v>
      </c>
      <c r="K19"/>
      <c r="L19"/>
      <c r="M19"/>
      <c r="N19"/>
      <c r="O19"/>
      <c r="P19"/>
    </row>
    <row r="20" spans="1:16" s="110" customFormat="1" ht="14.45" customHeight="1" x14ac:dyDescent="0.2">
      <c r="A20" s="120" t="s">
        <v>113</v>
      </c>
      <c r="B20" s="119" t="s">
        <v>116</v>
      </c>
      <c r="C20" s="113">
        <v>88.670572621629489</v>
      </c>
      <c r="D20" s="115">
        <v>27393</v>
      </c>
      <c r="E20" s="114">
        <v>28615</v>
      </c>
      <c r="F20" s="114">
        <v>28484</v>
      </c>
      <c r="G20" s="114">
        <v>28928</v>
      </c>
      <c r="H20" s="140">
        <v>28283</v>
      </c>
      <c r="I20" s="115">
        <v>-890</v>
      </c>
      <c r="J20" s="116">
        <v>-3.1467666089170172</v>
      </c>
      <c r="K20"/>
      <c r="L20"/>
      <c r="M20"/>
      <c r="N20"/>
      <c r="O20"/>
      <c r="P20"/>
    </row>
    <row r="21" spans="1:16" s="110" customFormat="1" ht="14.45" customHeight="1" x14ac:dyDescent="0.2">
      <c r="A21" s="123"/>
      <c r="B21" s="124" t="s">
        <v>117</v>
      </c>
      <c r="C21" s="125">
        <v>11.170815395073317</v>
      </c>
      <c r="D21" s="143">
        <v>3451</v>
      </c>
      <c r="E21" s="144">
        <v>3604</v>
      </c>
      <c r="F21" s="144">
        <v>3606</v>
      </c>
      <c r="G21" s="144">
        <v>3615</v>
      </c>
      <c r="H21" s="145">
        <v>3517</v>
      </c>
      <c r="I21" s="143">
        <v>-66</v>
      </c>
      <c r="J21" s="146">
        <v>-1.8765993744668752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32663</v>
      </c>
      <c r="E56" s="114">
        <v>33893</v>
      </c>
      <c r="F56" s="114">
        <v>33779</v>
      </c>
      <c r="G56" s="114">
        <v>33985</v>
      </c>
      <c r="H56" s="140">
        <v>33204</v>
      </c>
      <c r="I56" s="115">
        <v>-541</v>
      </c>
      <c r="J56" s="116">
        <v>-1.6293217684616312</v>
      </c>
      <c r="K56"/>
      <c r="L56"/>
      <c r="M56"/>
      <c r="N56"/>
      <c r="O56"/>
      <c r="P56"/>
    </row>
    <row r="57" spans="1:16" s="110" customFormat="1" ht="14.45" customHeight="1" x14ac:dyDescent="0.2">
      <c r="A57" s="120" t="s">
        <v>105</v>
      </c>
      <c r="B57" s="119" t="s">
        <v>106</v>
      </c>
      <c r="C57" s="113">
        <v>39.096225086489298</v>
      </c>
      <c r="D57" s="115">
        <v>12770</v>
      </c>
      <c r="E57" s="114">
        <v>13146</v>
      </c>
      <c r="F57" s="114">
        <v>13152</v>
      </c>
      <c r="G57" s="114">
        <v>13233</v>
      </c>
      <c r="H57" s="140">
        <v>12893</v>
      </c>
      <c r="I57" s="115">
        <v>-123</v>
      </c>
      <c r="J57" s="116">
        <v>-0.95400604979446213</v>
      </c>
    </row>
    <row r="58" spans="1:16" s="110" customFormat="1" ht="14.45" customHeight="1" x14ac:dyDescent="0.2">
      <c r="A58" s="120"/>
      <c r="B58" s="119" t="s">
        <v>107</v>
      </c>
      <c r="C58" s="113">
        <v>60.903774913510702</v>
      </c>
      <c r="D58" s="115">
        <v>19893</v>
      </c>
      <c r="E58" s="114">
        <v>20747</v>
      </c>
      <c r="F58" s="114">
        <v>20627</v>
      </c>
      <c r="G58" s="114">
        <v>20752</v>
      </c>
      <c r="H58" s="140">
        <v>20311</v>
      </c>
      <c r="I58" s="115">
        <v>-418</v>
      </c>
      <c r="J58" s="116">
        <v>-2.0579981290926099</v>
      </c>
    </row>
    <row r="59" spans="1:16" s="110" customFormat="1" ht="14.45" customHeight="1" x14ac:dyDescent="0.2">
      <c r="A59" s="118" t="s">
        <v>105</v>
      </c>
      <c r="B59" s="121" t="s">
        <v>108</v>
      </c>
      <c r="C59" s="113">
        <v>17.729541070936534</v>
      </c>
      <c r="D59" s="115">
        <v>5791</v>
      </c>
      <c r="E59" s="114">
        <v>6115</v>
      </c>
      <c r="F59" s="114">
        <v>5998</v>
      </c>
      <c r="G59" s="114">
        <v>6233</v>
      </c>
      <c r="H59" s="140">
        <v>5819</v>
      </c>
      <c r="I59" s="115">
        <v>-28</v>
      </c>
      <c r="J59" s="116">
        <v>-0.48118233373431862</v>
      </c>
    </row>
    <row r="60" spans="1:16" s="110" customFormat="1" ht="14.45" customHeight="1" x14ac:dyDescent="0.2">
      <c r="A60" s="118"/>
      <c r="B60" s="121" t="s">
        <v>109</v>
      </c>
      <c r="C60" s="113">
        <v>49.918868444417228</v>
      </c>
      <c r="D60" s="115">
        <v>16305</v>
      </c>
      <c r="E60" s="114">
        <v>16991</v>
      </c>
      <c r="F60" s="114">
        <v>17024</v>
      </c>
      <c r="G60" s="114">
        <v>17018</v>
      </c>
      <c r="H60" s="140">
        <v>16859</v>
      </c>
      <c r="I60" s="115">
        <v>-554</v>
      </c>
      <c r="J60" s="116">
        <v>-3.2860786523518595</v>
      </c>
    </row>
    <row r="61" spans="1:16" s="110" customFormat="1" ht="14.45" customHeight="1" x14ac:dyDescent="0.2">
      <c r="A61" s="118"/>
      <c r="B61" s="121" t="s">
        <v>110</v>
      </c>
      <c r="C61" s="113">
        <v>18.017328475645225</v>
      </c>
      <c r="D61" s="115">
        <v>5885</v>
      </c>
      <c r="E61" s="114">
        <v>5995</v>
      </c>
      <c r="F61" s="114">
        <v>5998</v>
      </c>
      <c r="G61" s="114">
        <v>5983</v>
      </c>
      <c r="H61" s="140">
        <v>5877</v>
      </c>
      <c r="I61" s="115">
        <v>8</v>
      </c>
      <c r="J61" s="116">
        <v>0.136123872724179</v>
      </c>
    </row>
    <row r="62" spans="1:16" s="110" customFormat="1" ht="14.45" customHeight="1" x14ac:dyDescent="0.2">
      <c r="A62" s="120"/>
      <c r="B62" s="121" t="s">
        <v>111</v>
      </c>
      <c r="C62" s="113">
        <v>14.33426200900101</v>
      </c>
      <c r="D62" s="115">
        <v>4682</v>
      </c>
      <c r="E62" s="114">
        <v>4792</v>
      </c>
      <c r="F62" s="114">
        <v>4759</v>
      </c>
      <c r="G62" s="114">
        <v>4751</v>
      </c>
      <c r="H62" s="140">
        <v>4649</v>
      </c>
      <c r="I62" s="115">
        <v>33</v>
      </c>
      <c r="J62" s="116">
        <v>0.7098300709830071</v>
      </c>
    </row>
    <row r="63" spans="1:16" s="110" customFormat="1" ht="14.45" customHeight="1" x14ac:dyDescent="0.2">
      <c r="A63" s="120"/>
      <c r="B63" s="121" t="s">
        <v>112</v>
      </c>
      <c r="C63" s="113">
        <v>1.3011664574595108</v>
      </c>
      <c r="D63" s="115">
        <v>425</v>
      </c>
      <c r="E63" s="114">
        <v>425</v>
      </c>
      <c r="F63" s="114">
        <v>438</v>
      </c>
      <c r="G63" s="114">
        <v>403</v>
      </c>
      <c r="H63" s="140">
        <v>418</v>
      </c>
      <c r="I63" s="115">
        <v>7</v>
      </c>
      <c r="J63" s="116">
        <v>1.6746411483253589</v>
      </c>
    </row>
    <row r="64" spans="1:16" s="110" customFormat="1" ht="14.45" customHeight="1" x14ac:dyDescent="0.2">
      <c r="A64" s="120" t="s">
        <v>113</v>
      </c>
      <c r="B64" s="119" t="s">
        <v>116</v>
      </c>
      <c r="C64" s="113">
        <v>87.928236842910934</v>
      </c>
      <c r="D64" s="115">
        <v>28720</v>
      </c>
      <c r="E64" s="114">
        <v>29854</v>
      </c>
      <c r="F64" s="114">
        <v>29749</v>
      </c>
      <c r="G64" s="114">
        <v>30027</v>
      </c>
      <c r="H64" s="140">
        <v>29346</v>
      </c>
      <c r="I64" s="115">
        <v>-626</v>
      </c>
      <c r="J64" s="116">
        <v>-2.1331697676003545</v>
      </c>
    </row>
    <row r="65" spans="1:10" s="110" customFormat="1" ht="14.45" customHeight="1" x14ac:dyDescent="0.2">
      <c r="A65" s="123"/>
      <c r="B65" s="124" t="s">
        <v>117</v>
      </c>
      <c r="C65" s="125">
        <v>11.924807886599517</v>
      </c>
      <c r="D65" s="143">
        <v>3895</v>
      </c>
      <c r="E65" s="144">
        <v>3992</v>
      </c>
      <c r="F65" s="144">
        <v>3983</v>
      </c>
      <c r="G65" s="144">
        <v>3914</v>
      </c>
      <c r="H65" s="145">
        <v>3810</v>
      </c>
      <c r="I65" s="143">
        <v>85</v>
      </c>
      <c r="J65" s="146">
        <v>2.2309711286089238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30893</v>
      </c>
      <c r="G11" s="114">
        <v>32265</v>
      </c>
      <c r="H11" s="114">
        <v>32135</v>
      </c>
      <c r="I11" s="114">
        <v>32584</v>
      </c>
      <c r="J11" s="140">
        <v>31847</v>
      </c>
      <c r="K11" s="114">
        <v>-954</v>
      </c>
      <c r="L11" s="116">
        <v>-2.9955725814048417</v>
      </c>
    </row>
    <row r="12" spans="1:17" s="110" customFormat="1" ht="24" customHeight="1" x14ac:dyDescent="0.2">
      <c r="A12" s="604" t="s">
        <v>185</v>
      </c>
      <c r="B12" s="605"/>
      <c r="C12" s="605"/>
      <c r="D12" s="606"/>
      <c r="E12" s="113">
        <v>39.462014048489948</v>
      </c>
      <c r="F12" s="115">
        <v>12191</v>
      </c>
      <c r="G12" s="114">
        <v>12624</v>
      </c>
      <c r="H12" s="114">
        <v>12646</v>
      </c>
      <c r="I12" s="114">
        <v>12811</v>
      </c>
      <c r="J12" s="140">
        <v>12491</v>
      </c>
      <c r="K12" s="114">
        <v>-300</v>
      </c>
      <c r="L12" s="116">
        <v>-2.4017292450564405</v>
      </c>
    </row>
    <row r="13" spans="1:17" s="110" customFormat="1" ht="15" customHeight="1" x14ac:dyDescent="0.2">
      <c r="A13" s="120"/>
      <c r="B13" s="612" t="s">
        <v>107</v>
      </c>
      <c r="C13" s="612"/>
      <c r="E13" s="113">
        <v>60.537985951510052</v>
      </c>
      <c r="F13" s="115">
        <v>18702</v>
      </c>
      <c r="G13" s="114">
        <v>19641</v>
      </c>
      <c r="H13" s="114">
        <v>19489</v>
      </c>
      <c r="I13" s="114">
        <v>19773</v>
      </c>
      <c r="J13" s="140">
        <v>19356</v>
      </c>
      <c r="K13" s="114">
        <v>-654</v>
      </c>
      <c r="L13" s="116">
        <v>-3.3787972721636703</v>
      </c>
    </row>
    <row r="14" spans="1:17" s="110" customFormat="1" ht="22.5" customHeight="1" x14ac:dyDescent="0.2">
      <c r="A14" s="604" t="s">
        <v>186</v>
      </c>
      <c r="B14" s="605"/>
      <c r="C14" s="605"/>
      <c r="D14" s="606"/>
      <c r="E14" s="113">
        <v>17.683617648010877</v>
      </c>
      <c r="F14" s="115">
        <v>5463</v>
      </c>
      <c r="G14" s="114">
        <v>5847</v>
      </c>
      <c r="H14" s="114">
        <v>5695</v>
      </c>
      <c r="I14" s="114">
        <v>6002</v>
      </c>
      <c r="J14" s="140">
        <v>5624</v>
      </c>
      <c r="K14" s="114">
        <v>-161</v>
      </c>
      <c r="L14" s="116">
        <v>-2.8627311522048364</v>
      </c>
    </row>
    <row r="15" spans="1:17" s="110" customFormat="1" ht="15" customHeight="1" x14ac:dyDescent="0.2">
      <c r="A15" s="120"/>
      <c r="B15" s="119"/>
      <c r="C15" s="258" t="s">
        <v>106</v>
      </c>
      <c r="E15" s="113">
        <v>46.256635548233568</v>
      </c>
      <c r="F15" s="115">
        <v>2527</v>
      </c>
      <c r="G15" s="114">
        <v>2628</v>
      </c>
      <c r="H15" s="114">
        <v>2607</v>
      </c>
      <c r="I15" s="114">
        <v>2770</v>
      </c>
      <c r="J15" s="140">
        <v>2599</v>
      </c>
      <c r="K15" s="114">
        <v>-72</v>
      </c>
      <c r="L15" s="116">
        <v>-2.770296267795306</v>
      </c>
    </row>
    <row r="16" spans="1:17" s="110" customFormat="1" ht="15" customHeight="1" x14ac:dyDescent="0.2">
      <c r="A16" s="120"/>
      <c r="B16" s="119"/>
      <c r="C16" s="258" t="s">
        <v>107</v>
      </c>
      <c r="E16" s="113">
        <v>53.743364451766432</v>
      </c>
      <c r="F16" s="115">
        <v>2936</v>
      </c>
      <c r="G16" s="114">
        <v>3219</v>
      </c>
      <c r="H16" s="114">
        <v>3088</v>
      </c>
      <c r="I16" s="114">
        <v>3232</v>
      </c>
      <c r="J16" s="140">
        <v>3025</v>
      </c>
      <c r="K16" s="114">
        <v>-89</v>
      </c>
      <c r="L16" s="116">
        <v>-2.9421487603305785</v>
      </c>
    </row>
    <row r="17" spans="1:12" s="110" customFormat="1" ht="15" customHeight="1" x14ac:dyDescent="0.2">
      <c r="A17" s="120"/>
      <c r="B17" s="121" t="s">
        <v>109</v>
      </c>
      <c r="C17" s="258"/>
      <c r="E17" s="113">
        <v>49.684394523031109</v>
      </c>
      <c r="F17" s="115">
        <v>15349</v>
      </c>
      <c r="G17" s="114">
        <v>16120</v>
      </c>
      <c r="H17" s="114">
        <v>16112</v>
      </c>
      <c r="I17" s="114">
        <v>16229</v>
      </c>
      <c r="J17" s="140">
        <v>16068</v>
      </c>
      <c r="K17" s="114">
        <v>-719</v>
      </c>
      <c r="L17" s="116">
        <v>-4.4747323873537468</v>
      </c>
    </row>
    <row r="18" spans="1:12" s="110" customFormat="1" ht="15" customHeight="1" x14ac:dyDescent="0.2">
      <c r="A18" s="120"/>
      <c r="B18" s="119"/>
      <c r="C18" s="258" t="s">
        <v>106</v>
      </c>
      <c r="E18" s="113">
        <v>35.604925402306343</v>
      </c>
      <c r="F18" s="115">
        <v>5465</v>
      </c>
      <c r="G18" s="114">
        <v>5698</v>
      </c>
      <c r="H18" s="114">
        <v>5669</v>
      </c>
      <c r="I18" s="114">
        <v>5645</v>
      </c>
      <c r="J18" s="140">
        <v>5570</v>
      </c>
      <c r="K18" s="114">
        <v>-105</v>
      </c>
      <c r="L18" s="116">
        <v>-1.8850987432675046</v>
      </c>
    </row>
    <row r="19" spans="1:12" s="110" customFormat="1" ht="15" customHeight="1" x14ac:dyDescent="0.2">
      <c r="A19" s="120"/>
      <c r="B19" s="119"/>
      <c r="C19" s="258" t="s">
        <v>107</v>
      </c>
      <c r="E19" s="113">
        <v>64.395074597693664</v>
      </c>
      <c r="F19" s="115">
        <v>9884</v>
      </c>
      <c r="G19" s="114">
        <v>10422</v>
      </c>
      <c r="H19" s="114">
        <v>10443</v>
      </c>
      <c r="I19" s="114">
        <v>10584</v>
      </c>
      <c r="J19" s="140">
        <v>10498</v>
      </c>
      <c r="K19" s="114">
        <v>-614</v>
      </c>
      <c r="L19" s="116">
        <v>-5.8487330920175271</v>
      </c>
    </row>
    <row r="20" spans="1:12" s="110" customFormat="1" ht="15" customHeight="1" x14ac:dyDescent="0.2">
      <c r="A20" s="120"/>
      <c r="B20" s="121" t="s">
        <v>110</v>
      </c>
      <c r="C20" s="258"/>
      <c r="E20" s="113">
        <v>17.984656718350436</v>
      </c>
      <c r="F20" s="115">
        <v>5556</v>
      </c>
      <c r="G20" s="114">
        <v>5660</v>
      </c>
      <c r="H20" s="114">
        <v>5695</v>
      </c>
      <c r="I20" s="114">
        <v>5717</v>
      </c>
      <c r="J20" s="140">
        <v>5620</v>
      </c>
      <c r="K20" s="114">
        <v>-64</v>
      </c>
      <c r="L20" s="116">
        <v>-1.1387900355871887</v>
      </c>
    </row>
    <row r="21" spans="1:12" s="110" customFormat="1" ht="15" customHeight="1" x14ac:dyDescent="0.2">
      <c r="A21" s="120"/>
      <c r="B21" s="119"/>
      <c r="C21" s="258" t="s">
        <v>106</v>
      </c>
      <c r="E21" s="113">
        <v>32.343412526997838</v>
      </c>
      <c r="F21" s="115">
        <v>1797</v>
      </c>
      <c r="G21" s="114">
        <v>1843</v>
      </c>
      <c r="H21" s="114">
        <v>1888</v>
      </c>
      <c r="I21" s="114">
        <v>1908</v>
      </c>
      <c r="J21" s="140">
        <v>1875</v>
      </c>
      <c r="K21" s="114">
        <v>-78</v>
      </c>
      <c r="L21" s="116">
        <v>-4.16</v>
      </c>
    </row>
    <row r="22" spans="1:12" s="110" customFormat="1" ht="15" customHeight="1" x14ac:dyDescent="0.2">
      <c r="A22" s="120"/>
      <c r="B22" s="119"/>
      <c r="C22" s="258" t="s">
        <v>107</v>
      </c>
      <c r="E22" s="113">
        <v>67.656587473002162</v>
      </c>
      <c r="F22" s="115">
        <v>3759</v>
      </c>
      <c r="G22" s="114">
        <v>3817</v>
      </c>
      <c r="H22" s="114">
        <v>3807</v>
      </c>
      <c r="I22" s="114">
        <v>3809</v>
      </c>
      <c r="J22" s="140">
        <v>3745</v>
      </c>
      <c r="K22" s="114">
        <v>14</v>
      </c>
      <c r="L22" s="116">
        <v>0.37383177570093457</v>
      </c>
    </row>
    <row r="23" spans="1:12" s="110" customFormat="1" ht="15" customHeight="1" x14ac:dyDescent="0.2">
      <c r="A23" s="120"/>
      <c r="B23" s="121" t="s">
        <v>111</v>
      </c>
      <c r="C23" s="258"/>
      <c r="E23" s="113">
        <v>14.647331110607581</v>
      </c>
      <c r="F23" s="115">
        <v>4525</v>
      </c>
      <c r="G23" s="114">
        <v>4638</v>
      </c>
      <c r="H23" s="114">
        <v>4633</v>
      </c>
      <c r="I23" s="114">
        <v>4636</v>
      </c>
      <c r="J23" s="140">
        <v>4535</v>
      </c>
      <c r="K23" s="114">
        <v>-10</v>
      </c>
      <c r="L23" s="116">
        <v>-0.22050716648291069</v>
      </c>
    </row>
    <row r="24" spans="1:12" s="110" customFormat="1" ht="15" customHeight="1" x14ac:dyDescent="0.2">
      <c r="A24" s="120"/>
      <c r="B24" s="119"/>
      <c r="C24" s="258" t="s">
        <v>106</v>
      </c>
      <c r="E24" s="113">
        <v>53.082872928176798</v>
      </c>
      <c r="F24" s="115">
        <v>2402</v>
      </c>
      <c r="G24" s="114">
        <v>2455</v>
      </c>
      <c r="H24" s="114">
        <v>2482</v>
      </c>
      <c r="I24" s="114">
        <v>2488</v>
      </c>
      <c r="J24" s="140">
        <v>2447</v>
      </c>
      <c r="K24" s="114">
        <v>-45</v>
      </c>
      <c r="L24" s="116">
        <v>-1.8389865140988966</v>
      </c>
    </row>
    <row r="25" spans="1:12" s="110" customFormat="1" ht="15" customHeight="1" x14ac:dyDescent="0.2">
      <c r="A25" s="120"/>
      <c r="B25" s="119"/>
      <c r="C25" s="258" t="s">
        <v>107</v>
      </c>
      <c r="E25" s="113">
        <v>46.917127071823202</v>
      </c>
      <c r="F25" s="115">
        <v>2123</v>
      </c>
      <c r="G25" s="114">
        <v>2183</v>
      </c>
      <c r="H25" s="114">
        <v>2151</v>
      </c>
      <c r="I25" s="114">
        <v>2148</v>
      </c>
      <c r="J25" s="140">
        <v>2088</v>
      </c>
      <c r="K25" s="114">
        <v>35</v>
      </c>
      <c r="L25" s="116">
        <v>1.6762452107279693</v>
      </c>
    </row>
    <row r="26" spans="1:12" s="110" customFormat="1" ht="15" customHeight="1" x14ac:dyDescent="0.2">
      <c r="A26" s="120"/>
      <c r="C26" s="121" t="s">
        <v>187</v>
      </c>
      <c r="D26" s="110" t="s">
        <v>188</v>
      </c>
      <c r="E26" s="113">
        <v>1.3206875343929045</v>
      </c>
      <c r="F26" s="115">
        <v>408</v>
      </c>
      <c r="G26" s="114">
        <v>410</v>
      </c>
      <c r="H26" s="114">
        <v>423</v>
      </c>
      <c r="I26" s="114">
        <v>391</v>
      </c>
      <c r="J26" s="140">
        <v>383</v>
      </c>
      <c r="K26" s="114">
        <v>25</v>
      </c>
      <c r="L26" s="116">
        <v>6.5274151436031334</v>
      </c>
    </row>
    <row r="27" spans="1:12" s="110" customFormat="1" ht="15" customHeight="1" x14ac:dyDescent="0.2">
      <c r="A27" s="120"/>
      <c r="B27" s="119"/>
      <c r="D27" s="259" t="s">
        <v>106</v>
      </c>
      <c r="E27" s="113">
        <v>44.852941176470587</v>
      </c>
      <c r="F27" s="115">
        <v>183</v>
      </c>
      <c r="G27" s="114">
        <v>201</v>
      </c>
      <c r="H27" s="114">
        <v>213</v>
      </c>
      <c r="I27" s="114">
        <v>192</v>
      </c>
      <c r="J27" s="140">
        <v>193</v>
      </c>
      <c r="K27" s="114">
        <v>-10</v>
      </c>
      <c r="L27" s="116">
        <v>-5.1813471502590671</v>
      </c>
    </row>
    <row r="28" spans="1:12" s="110" customFormat="1" ht="15" customHeight="1" x14ac:dyDescent="0.2">
      <c r="A28" s="120"/>
      <c r="B28" s="119"/>
      <c r="D28" s="259" t="s">
        <v>107</v>
      </c>
      <c r="E28" s="113">
        <v>55.147058823529413</v>
      </c>
      <c r="F28" s="115">
        <v>225</v>
      </c>
      <c r="G28" s="114">
        <v>209</v>
      </c>
      <c r="H28" s="114">
        <v>210</v>
      </c>
      <c r="I28" s="114">
        <v>199</v>
      </c>
      <c r="J28" s="140">
        <v>190</v>
      </c>
      <c r="K28" s="114">
        <v>35</v>
      </c>
      <c r="L28" s="116">
        <v>18.421052631578949</v>
      </c>
    </row>
    <row r="29" spans="1:12" s="110" customFormat="1" ht="24" customHeight="1" x14ac:dyDescent="0.2">
      <c r="A29" s="604" t="s">
        <v>189</v>
      </c>
      <c r="B29" s="605"/>
      <c r="C29" s="605"/>
      <c r="D29" s="606"/>
      <c r="E29" s="113">
        <v>88.670572621629489</v>
      </c>
      <c r="F29" s="115">
        <v>27393</v>
      </c>
      <c r="G29" s="114">
        <v>28615</v>
      </c>
      <c r="H29" s="114">
        <v>28484</v>
      </c>
      <c r="I29" s="114">
        <v>28928</v>
      </c>
      <c r="J29" s="140">
        <v>28283</v>
      </c>
      <c r="K29" s="114">
        <v>-890</v>
      </c>
      <c r="L29" s="116">
        <v>-3.1467666089170172</v>
      </c>
    </row>
    <row r="30" spans="1:12" s="110" customFormat="1" ht="15" customHeight="1" x14ac:dyDescent="0.2">
      <c r="A30" s="120"/>
      <c r="B30" s="119"/>
      <c r="C30" s="258" t="s">
        <v>106</v>
      </c>
      <c r="E30" s="113">
        <v>39.291059759792645</v>
      </c>
      <c r="F30" s="115">
        <v>10763</v>
      </c>
      <c r="G30" s="114">
        <v>11121</v>
      </c>
      <c r="H30" s="114">
        <v>11125</v>
      </c>
      <c r="I30" s="114">
        <v>11314</v>
      </c>
      <c r="J30" s="140">
        <v>11024</v>
      </c>
      <c r="K30" s="114">
        <v>-261</v>
      </c>
      <c r="L30" s="116">
        <v>-2.3675616835994195</v>
      </c>
    </row>
    <row r="31" spans="1:12" s="110" customFormat="1" ht="15" customHeight="1" x14ac:dyDescent="0.2">
      <c r="A31" s="120"/>
      <c r="B31" s="119"/>
      <c r="C31" s="258" t="s">
        <v>107</v>
      </c>
      <c r="E31" s="113">
        <v>60.708940240207355</v>
      </c>
      <c r="F31" s="115">
        <v>16630</v>
      </c>
      <c r="G31" s="114">
        <v>17494</v>
      </c>
      <c r="H31" s="114">
        <v>17359</v>
      </c>
      <c r="I31" s="114">
        <v>17614</v>
      </c>
      <c r="J31" s="140">
        <v>17259</v>
      </c>
      <c r="K31" s="114">
        <v>-629</v>
      </c>
      <c r="L31" s="116">
        <v>-3.6444753461961876</v>
      </c>
    </row>
    <row r="32" spans="1:12" s="110" customFormat="1" ht="15" customHeight="1" x14ac:dyDescent="0.2">
      <c r="A32" s="120"/>
      <c r="B32" s="119" t="s">
        <v>117</v>
      </c>
      <c r="C32" s="258"/>
      <c r="E32" s="113">
        <v>11.170815395073317</v>
      </c>
      <c r="F32" s="114">
        <v>3451</v>
      </c>
      <c r="G32" s="114">
        <v>3604</v>
      </c>
      <c r="H32" s="114">
        <v>3606</v>
      </c>
      <c r="I32" s="114">
        <v>3615</v>
      </c>
      <c r="J32" s="140">
        <v>3517</v>
      </c>
      <c r="K32" s="114">
        <v>-66</v>
      </c>
      <c r="L32" s="116">
        <v>-1.8765993744668752</v>
      </c>
    </row>
    <row r="33" spans="1:12" s="110" customFormat="1" ht="15" customHeight="1" x14ac:dyDescent="0.2">
      <c r="A33" s="120"/>
      <c r="B33" s="119"/>
      <c r="C33" s="258" t="s">
        <v>106</v>
      </c>
      <c r="E33" s="113">
        <v>41.060562155896839</v>
      </c>
      <c r="F33" s="114">
        <v>1417</v>
      </c>
      <c r="G33" s="114">
        <v>1495</v>
      </c>
      <c r="H33" s="114">
        <v>1512</v>
      </c>
      <c r="I33" s="114">
        <v>1488</v>
      </c>
      <c r="J33" s="140">
        <v>1456</v>
      </c>
      <c r="K33" s="114">
        <v>-39</v>
      </c>
      <c r="L33" s="116">
        <v>-2.6785714285714284</v>
      </c>
    </row>
    <row r="34" spans="1:12" s="110" customFormat="1" ht="15" customHeight="1" x14ac:dyDescent="0.2">
      <c r="A34" s="120"/>
      <c r="B34" s="119"/>
      <c r="C34" s="258" t="s">
        <v>107</v>
      </c>
      <c r="E34" s="113">
        <v>58.939437844103161</v>
      </c>
      <c r="F34" s="114">
        <v>2034</v>
      </c>
      <c r="G34" s="114">
        <v>2109</v>
      </c>
      <c r="H34" s="114">
        <v>2094</v>
      </c>
      <c r="I34" s="114">
        <v>2127</v>
      </c>
      <c r="J34" s="140">
        <v>2061</v>
      </c>
      <c r="K34" s="114">
        <v>-27</v>
      </c>
      <c r="L34" s="116">
        <v>-1.3100436681222707</v>
      </c>
    </row>
    <row r="35" spans="1:12" s="110" customFormat="1" ht="24" customHeight="1" x14ac:dyDescent="0.2">
      <c r="A35" s="604" t="s">
        <v>192</v>
      </c>
      <c r="B35" s="605"/>
      <c r="C35" s="605"/>
      <c r="D35" s="606"/>
      <c r="E35" s="113">
        <v>19.256789563978895</v>
      </c>
      <c r="F35" s="114">
        <v>5949</v>
      </c>
      <c r="G35" s="114">
        <v>6343</v>
      </c>
      <c r="H35" s="114">
        <v>6324</v>
      </c>
      <c r="I35" s="114">
        <v>6554</v>
      </c>
      <c r="J35" s="114">
        <v>6209</v>
      </c>
      <c r="K35" s="318">
        <v>-260</v>
      </c>
      <c r="L35" s="319">
        <v>-4.187469801900467</v>
      </c>
    </row>
    <row r="36" spans="1:12" s="110" customFormat="1" ht="15" customHeight="1" x14ac:dyDescent="0.2">
      <c r="A36" s="120"/>
      <c r="B36" s="119"/>
      <c r="C36" s="258" t="s">
        <v>106</v>
      </c>
      <c r="E36" s="113">
        <v>38.695579088922507</v>
      </c>
      <c r="F36" s="114">
        <v>2302</v>
      </c>
      <c r="G36" s="114">
        <v>2416</v>
      </c>
      <c r="H36" s="114">
        <v>2442</v>
      </c>
      <c r="I36" s="114">
        <v>2558</v>
      </c>
      <c r="J36" s="114">
        <v>2407</v>
      </c>
      <c r="K36" s="318">
        <v>-105</v>
      </c>
      <c r="L36" s="116">
        <v>-4.3622766929788117</v>
      </c>
    </row>
    <row r="37" spans="1:12" s="110" customFormat="1" ht="15" customHeight="1" x14ac:dyDescent="0.2">
      <c r="A37" s="120"/>
      <c r="B37" s="119"/>
      <c r="C37" s="258" t="s">
        <v>107</v>
      </c>
      <c r="E37" s="113">
        <v>61.304420911077493</v>
      </c>
      <c r="F37" s="114">
        <v>3647</v>
      </c>
      <c r="G37" s="114">
        <v>3927</v>
      </c>
      <c r="H37" s="114">
        <v>3882</v>
      </c>
      <c r="I37" s="114">
        <v>3996</v>
      </c>
      <c r="J37" s="140">
        <v>3802</v>
      </c>
      <c r="K37" s="114">
        <v>-155</v>
      </c>
      <c r="L37" s="116">
        <v>-4.0768016833245664</v>
      </c>
    </row>
    <row r="38" spans="1:12" s="110" customFormat="1" ht="15" customHeight="1" x14ac:dyDescent="0.2">
      <c r="A38" s="120"/>
      <c r="B38" s="119" t="s">
        <v>328</v>
      </c>
      <c r="C38" s="258"/>
      <c r="E38" s="113">
        <v>59.835561454051081</v>
      </c>
      <c r="F38" s="114">
        <v>18485</v>
      </c>
      <c r="G38" s="114">
        <v>19160</v>
      </c>
      <c r="H38" s="114">
        <v>19118</v>
      </c>
      <c r="I38" s="114">
        <v>19260</v>
      </c>
      <c r="J38" s="140">
        <v>18908</v>
      </c>
      <c r="K38" s="114">
        <v>-423</v>
      </c>
      <c r="L38" s="116">
        <v>-2.2371482970171357</v>
      </c>
    </row>
    <row r="39" spans="1:12" s="110" customFormat="1" ht="15" customHeight="1" x14ac:dyDescent="0.2">
      <c r="A39" s="120"/>
      <c r="B39" s="119"/>
      <c r="C39" s="258" t="s">
        <v>106</v>
      </c>
      <c r="E39" s="113">
        <v>40.421963754395456</v>
      </c>
      <c r="F39" s="115">
        <v>7472</v>
      </c>
      <c r="G39" s="114">
        <v>7691</v>
      </c>
      <c r="H39" s="114">
        <v>7678</v>
      </c>
      <c r="I39" s="114">
        <v>7729</v>
      </c>
      <c r="J39" s="140">
        <v>7592</v>
      </c>
      <c r="K39" s="114">
        <v>-120</v>
      </c>
      <c r="L39" s="116">
        <v>-1.5806111696522656</v>
      </c>
    </row>
    <row r="40" spans="1:12" s="110" customFormat="1" ht="15" customHeight="1" x14ac:dyDescent="0.2">
      <c r="A40" s="120"/>
      <c r="B40" s="119"/>
      <c r="C40" s="258" t="s">
        <v>107</v>
      </c>
      <c r="E40" s="113">
        <v>59.578036245604544</v>
      </c>
      <c r="F40" s="115">
        <v>11013</v>
      </c>
      <c r="G40" s="114">
        <v>11469</v>
      </c>
      <c r="H40" s="114">
        <v>11440</v>
      </c>
      <c r="I40" s="114">
        <v>11531</v>
      </c>
      <c r="J40" s="140">
        <v>11316</v>
      </c>
      <c r="K40" s="114">
        <v>-303</v>
      </c>
      <c r="L40" s="116">
        <v>-2.6776246023329797</v>
      </c>
    </row>
    <row r="41" spans="1:12" s="110" customFormat="1" ht="15" customHeight="1" x14ac:dyDescent="0.2">
      <c r="A41" s="120"/>
      <c r="B41" s="320" t="s">
        <v>515</v>
      </c>
      <c r="C41" s="258"/>
      <c r="E41" s="113">
        <v>7.1763829993849741</v>
      </c>
      <c r="F41" s="115">
        <v>2217</v>
      </c>
      <c r="G41" s="114">
        <v>2312</v>
      </c>
      <c r="H41" s="114">
        <v>2247</v>
      </c>
      <c r="I41" s="114">
        <v>2276</v>
      </c>
      <c r="J41" s="140">
        <v>2164</v>
      </c>
      <c r="K41" s="114">
        <v>53</v>
      </c>
      <c r="L41" s="116">
        <v>2.4491682070240297</v>
      </c>
    </row>
    <row r="42" spans="1:12" s="110" customFormat="1" ht="15" customHeight="1" x14ac:dyDescent="0.2">
      <c r="A42" s="120"/>
      <c r="B42" s="119"/>
      <c r="C42" s="268" t="s">
        <v>106</v>
      </c>
      <c r="D42" s="182"/>
      <c r="E42" s="113">
        <v>45.376635092467296</v>
      </c>
      <c r="F42" s="115">
        <v>1006</v>
      </c>
      <c r="G42" s="114">
        <v>1054</v>
      </c>
      <c r="H42" s="114">
        <v>1035</v>
      </c>
      <c r="I42" s="114">
        <v>1039</v>
      </c>
      <c r="J42" s="140">
        <v>1000</v>
      </c>
      <c r="K42" s="114">
        <v>6</v>
      </c>
      <c r="L42" s="116">
        <v>0.6</v>
      </c>
    </row>
    <row r="43" spans="1:12" s="110" customFormat="1" ht="15" customHeight="1" x14ac:dyDescent="0.2">
      <c r="A43" s="120"/>
      <c r="B43" s="119"/>
      <c r="C43" s="268" t="s">
        <v>107</v>
      </c>
      <c r="D43" s="182"/>
      <c r="E43" s="113">
        <v>54.623364907532704</v>
      </c>
      <c r="F43" s="115">
        <v>1211</v>
      </c>
      <c r="G43" s="114">
        <v>1258</v>
      </c>
      <c r="H43" s="114">
        <v>1212</v>
      </c>
      <c r="I43" s="114">
        <v>1237</v>
      </c>
      <c r="J43" s="140">
        <v>1164</v>
      </c>
      <c r="K43" s="114">
        <v>47</v>
      </c>
      <c r="L43" s="116">
        <v>4.0378006872852232</v>
      </c>
    </row>
    <row r="44" spans="1:12" s="110" customFormat="1" ht="15" customHeight="1" x14ac:dyDescent="0.2">
      <c r="A44" s="120"/>
      <c r="B44" s="119" t="s">
        <v>205</v>
      </c>
      <c r="C44" s="268"/>
      <c r="D44" s="182"/>
      <c r="E44" s="113">
        <v>13.731265982585052</v>
      </c>
      <c r="F44" s="115">
        <v>4242</v>
      </c>
      <c r="G44" s="114">
        <v>4450</v>
      </c>
      <c r="H44" s="114">
        <v>4446</v>
      </c>
      <c r="I44" s="114">
        <v>4494</v>
      </c>
      <c r="J44" s="140">
        <v>4566</v>
      </c>
      <c r="K44" s="114">
        <v>-324</v>
      </c>
      <c r="L44" s="116">
        <v>-7.0959264126149799</v>
      </c>
    </row>
    <row r="45" spans="1:12" s="110" customFormat="1" ht="15" customHeight="1" x14ac:dyDescent="0.2">
      <c r="A45" s="120"/>
      <c r="B45" s="119"/>
      <c r="C45" s="268" t="s">
        <v>106</v>
      </c>
      <c r="D45" s="182"/>
      <c r="E45" s="113">
        <v>33.26261197548326</v>
      </c>
      <c r="F45" s="115">
        <v>1411</v>
      </c>
      <c r="G45" s="114">
        <v>1463</v>
      </c>
      <c r="H45" s="114">
        <v>1491</v>
      </c>
      <c r="I45" s="114">
        <v>1485</v>
      </c>
      <c r="J45" s="140">
        <v>1492</v>
      </c>
      <c r="K45" s="114">
        <v>-81</v>
      </c>
      <c r="L45" s="116">
        <v>-5.4289544235924936</v>
      </c>
    </row>
    <row r="46" spans="1:12" s="110" customFormat="1" ht="15" customHeight="1" x14ac:dyDescent="0.2">
      <c r="A46" s="123"/>
      <c r="B46" s="124"/>
      <c r="C46" s="260" t="s">
        <v>107</v>
      </c>
      <c r="D46" s="261"/>
      <c r="E46" s="125">
        <v>66.737388024516733</v>
      </c>
      <c r="F46" s="143">
        <v>2831</v>
      </c>
      <c r="G46" s="144">
        <v>2987</v>
      </c>
      <c r="H46" s="144">
        <v>2955</v>
      </c>
      <c r="I46" s="144">
        <v>3009</v>
      </c>
      <c r="J46" s="145">
        <v>3074</v>
      </c>
      <c r="K46" s="144">
        <v>-243</v>
      </c>
      <c r="L46" s="146">
        <v>-7.9050097592713078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30893</v>
      </c>
      <c r="E11" s="114">
        <v>32265</v>
      </c>
      <c r="F11" s="114">
        <v>32135</v>
      </c>
      <c r="G11" s="114">
        <v>32584</v>
      </c>
      <c r="H11" s="140">
        <v>31847</v>
      </c>
      <c r="I11" s="115">
        <v>-954</v>
      </c>
      <c r="J11" s="116">
        <v>-2.9955725814048417</v>
      </c>
    </row>
    <row r="12" spans="1:15" s="110" customFormat="1" ht="24.95" customHeight="1" x14ac:dyDescent="0.2">
      <c r="A12" s="193" t="s">
        <v>132</v>
      </c>
      <c r="B12" s="194" t="s">
        <v>133</v>
      </c>
      <c r="C12" s="113">
        <v>1.7706276502767617</v>
      </c>
      <c r="D12" s="115">
        <v>547</v>
      </c>
      <c r="E12" s="114">
        <v>541</v>
      </c>
      <c r="F12" s="114">
        <v>532</v>
      </c>
      <c r="G12" s="114">
        <v>526</v>
      </c>
      <c r="H12" s="140">
        <v>499</v>
      </c>
      <c r="I12" s="115">
        <v>48</v>
      </c>
      <c r="J12" s="116">
        <v>9.6192384769539085</v>
      </c>
    </row>
    <row r="13" spans="1:15" s="110" customFormat="1" ht="24.95" customHeight="1" x14ac:dyDescent="0.2">
      <c r="A13" s="193" t="s">
        <v>134</v>
      </c>
      <c r="B13" s="199" t="s">
        <v>214</v>
      </c>
      <c r="C13" s="113">
        <v>0.7315573107176383</v>
      </c>
      <c r="D13" s="115">
        <v>226</v>
      </c>
      <c r="E13" s="114">
        <v>195</v>
      </c>
      <c r="F13" s="114">
        <v>213</v>
      </c>
      <c r="G13" s="114">
        <v>220</v>
      </c>
      <c r="H13" s="140">
        <v>224</v>
      </c>
      <c r="I13" s="115">
        <v>2</v>
      </c>
      <c r="J13" s="116">
        <v>0.8928571428571429</v>
      </c>
    </row>
    <row r="14" spans="1:15" s="287" customFormat="1" ht="24.95" customHeight="1" x14ac:dyDescent="0.2">
      <c r="A14" s="193" t="s">
        <v>215</v>
      </c>
      <c r="B14" s="199" t="s">
        <v>137</v>
      </c>
      <c r="C14" s="113">
        <v>11.57220082219273</v>
      </c>
      <c r="D14" s="115">
        <v>3575</v>
      </c>
      <c r="E14" s="114">
        <v>3653</v>
      </c>
      <c r="F14" s="114">
        <v>3689</v>
      </c>
      <c r="G14" s="114">
        <v>3780</v>
      </c>
      <c r="H14" s="140">
        <v>3773</v>
      </c>
      <c r="I14" s="115">
        <v>-198</v>
      </c>
      <c r="J14" s="116">
        <v>-5.2478134110787176</v>
      </c>
      <c r="K14" s="110"/>
      <c r="L14" s="110"/>
      <c r="M14" s="110"/>
      <c r="N14" s="110"/>
      <c r="O14" s="110"/>
    </row>
    <row r="15" spans="1:15" s="110" customFormat="1" ht="24.95" customHeight="1" x14ac:dyDescent="0.2">
      <c r="A15" s="193" t="s">
        <v>216</v>
      </c>
      <c r="B15" s="199" t="s">
        <v>217</v>
      </c>
      <c r="C15" s="113">
        <v>3.8196355161363416</v>
      </c>
      <c r="D15" s="115">
        <v>1180</v>
      </c>
      <c r="E15" s="114">
        <v>1223</v>
      </c>
      <c r="F15" s="114">
        <v>1218</v>
      </c>
      <c r="G15" s="114">
        <v>1229</v>
      </c>
      <c r="H15" s="140">
        <v>1218</v>
      </c>
      <c r="I15" s="115">
        <v>-38</v>
      </c>
      <c r="J15" s="116">
        <v>-3.1198686371100166</v>
      </c>
    </row>
    <row r="16" spans="1:15" s="287" customFormat="1" ht="24.95" customHeight="1" x14ac:dyDescent="0.2">
      <c r="A16" s="193" t="s">
        <v>218</v>
      </c>
      <c r="B16" s="199" t="s">
        <v>141</v>
      </c>
      <c r="C16" s="113">
        <v>6.376849124397113</v>
      </c>
      <c r="D16" s="115">
        <v>1970</v>
      </c>
      <c r="E16" s="114">
        <v>1987</v>
      </c>
      <c r="F16" s="114">
        <v>2028</v>
      </c>
      <c r="G16" s="114">
        <v>2100</v>
      </c>
      <c r="H16" s="140">
        <v>2098</v>
      </c>
      <c r="I16" s="115">
        <v>-128</v>
      </c>
      <c r="J16" s="116">
        <v>-6.1010486177311725</v>
      </c>
      <c r="K16" s="110"/>
      <c r="L16" s="110"/>
      <c r="M16" s="110"/>
      <c r="N16" s="110"/>
      <c r="O16" s="110"/>
    </row>
    <row r="17" spans="1:15" s="110" customFormat="1" ht="24.95" customHeight="1" x14ac:dyDescent="0.2">
      <c r="A17" s="193" t="s">
        <v>142</v>
      </c>
      <c r="B17" s="199" t="s">
        <v>220</v>
      </c>
      <c r="C17" s="113">
        <v>1.3757161816592756</v>
      </c>
      <c r="D17" s="115">
        <v>425</v>
      </c>
      <c r="E17" s="114">
        <v>443</v>
      </c>
      <c r="F17" s="114">
        <v>443</v>
      </c>
      <c r="G17" s="114">
        <v>451</v>
      </c>
      <c r="H17" s="140">
        <v>457</v>
      </c>
      <c r="I17" s="115">
        <v>-32</v>
      </c>
      <c r="J17" s="116">
        <v>-7.0021881838074398</v>
      </c>
    </row>
    <row r="18" spans="1:15" s="287" customFormat="1" ht="24.95" customHeight="1" x14ac:dyDescent="0.2">
      <c r="A18" s="201" t="s">
        <v>144</v>
      </c>
      <c r="B18" s="202" t="s">
        <v>145</v>
      </c>
      <c r="C18" s="113">
        <v>4.855468876444502</v>
      </c>
      <c r="D18" s="115">
        <v>1500</v>
      </c>
      <c r="E18" s="114">
        <v>1529</v>
      </c>
      <c r="F18" s="114">
        <v>1550</v>
      </c>
      <c r="G18" s="114">
        <v>1552</v>
      </c>
      <c r="H18" s="140">
        <v>1494</v>
      </c>
      <c r="I18" s="115">
        <v>6</v>
      </c>
      <c r="J18" s="116">
        <v>0.40160642570281124</v>
      </c>
      <c r="K18" s="110"/>
      <c r="L18" s="110"/>
      <c r="M18" s="110"/>
      <c r="N18" s="110"/>
      <c r="O18" s="110"/>
    </row>
    <row r="19" spans="1:15" s="110" customFormat="1" ht="24.95" customHeight="1" x14ac:dyDescent="0.2">
      <c r="A19" s="193" t="s">
        <v>146</v>
      </c>
      <c r="B19" s="199" t="s">
        <v>147</v>
      </c>
      <c r="C19" s="113">
        <v>16.812870229501829</v>
      </c>
      <c r="D19" s="115">
        <v>5194</v>
      </c>
      <c r="E19" s="114">
        <v>5425</v>
      </c>
      <c r="F19" s="114">
        <v>5261</v>
      </c>
      <c r="G19" s="114">
        <v>5329</v>
      </c>
      <c r="H19" s="140">
        <v>5238</v>
      </c>
      <c r="I19" s="115">
        <v>-44</v>
      </c>
      <c r="J19" s="116">
        <v>-0.8400152730049637</v>
      </c>
    </row>
    <row r="20" spans="1:15" s="287" customFormat="1" ht="24.95" customHeight="1" x14ac:dyDescent="0.2">
      <c r="A20" s="193" t="s">
        <v>148</v>
      </c>
      <c r="B20" s="199" t="s">
        <v>149</v>
      </c>
      <c r="C20" s="113">
        <v>7.6813517625352024</v>
      </c>
      <c r="D20" s="115">
        <v>2373</v>
      </c>
      <c r="E20" s="114">
        <v>2462</v>
      </c>
      <c r="F20" s="114">
        <v>2527</v>
      </c>
      <c r="G20" s="114">
        <v>2551</v>
      </c>
      <c r="H20" s="140">
        <v>2568</v>
      </c>
      <c r="I20" s="115">
        <v>-195</v>
      </c>
      <c r="J20" s="116">
        <v>-7.5934579439252339</v>
      </c>
      <c r="K20" s="110"/>
      <c r="L20" s="110"/>
      <c r="M20" s="110"/>
      <c r="N20" s="110"/>
      <c r="O20" s="110"/>
    </row>
    <row r="21" spans="1:15" s="110" customFormat="1" ht="24.95" customHeight="1" x14ac:dyDescent="0.2">
      <c r="A21" s="201" t="s">
        <v>150</v>
      </c>
      <c r="B21" s="202" t="s">
        <v>151</v>
      </c>
      <c r="C21" s="113">
        <v>13.3946201404849</v>
      </c>
      <c r="D21" s="115">
        <v>4138</v>
      </c>
      <c r="E21" s="114">
        <v>4700</v>
      </c>
      <c r="F21" s="114">
        <v>4643</v>
      </c>
      <c r="G21" s="114">
        <v>4708</v>
      </c>
      <c r="H21" s="140">
        <v>4443</v>
      </c>
      <c r="I21" s="115">
        <v>-305</v>
      </c>
      <c r="J21" s="116">
        <v>-6.8647310375872159</v>
      </c>
    </row>
    <row r="22" spans="1:15" s="110" customFormat="1" ht="24.95" customHeight="1" x14ac:dyDescent="0.2">
      <c r="A22" s="201" t="s">
        <v>152</v>
      </c>
      <c r="B22" s="199" t="s">
        <v>153</v>
      </c>
      <c r="C22" s="113">
        <v>2.2335156831644709</v>
      </c>
      <c r="D22" s="115">
        <v>690</v>
      </c>
      <c r="E22" s="114">
        <v>710</v>
      </c>
      <c r="F22" s="114">
        <v>698</v>
      </c>
      <c r="G22" s="114">
        <v>698</v>
      </c>
      <c r="H22" s="140">
        <v>685</v>
      </c>
      <c r="I22" s="115">
        <v>5</v>
      </c>
      <c r="J22" s="116">
        <v>0.72992700729927007</v>
      </c>
    </row>
    <row r="23" spans="1:15" s="110" customFormat="1" ht="24.95" customHeight="1" x14ac:dyDescent="0.2">
      <c r="A23" s="193" t="s">
        <v>154</v>
      </c>
      <c r="B23" s="199" t="s">
        <v>155</v>
      </c>
      <c r="C23" s="113">
        <v>1.2235781568640145</v>
      </c>
      <c r="D23" s="115">
        <v>378</v>
      </c>
      <c r="E23" s="114">
        <v>384</v>
      </c>
      <c r="F23" s="114">
        <v>381</v>
      </c>
      <c r="G23" s="114">
        <v>390</v>
      </c>
      <c r="H23" s="140">
        <v>379</v>
      </c>
      <c r="I23" s="115">
        <v>-1</v>
      </c>
      <c r="J23" s="116">
        <v>-0.26385224274406333</v>
      </c>
    </row>
    <row r="24" spans="1:15" s="110" customFormat="1" ht="24.95" customHeight="1" x14ac:dyDescent="0.2">
      <c r="A24" s="193" t="s">
        <v>156</v>
      </c>
      <c r="B24" s="199" t="s">
        <v>221</v>
      </c>
      <c r="C24" s="113">
        <v>8.4679377205192115</v>
      </c>
      <c r="D24" s="115">
        <v>2616</v>
      </c>
      <c r="E24" s="114">
        <v>2682</v>
      </c>
      <c r="F24" s="114">
        <v>2701</v>
      </c>
      <c r="G24" s="114">
        <v>2693</v>
      </c>
      <c r="H24" s="140">
        <v>2666</v>
      </c>
      <c r="I24" s="115">
        <v>-50</v>
      </c>
      <c r="J24" s="116">
        <v>-1.8754688672168043</v>
      </c>
    </row>
    <row r="25" spans="1:15" s="110" customFormat="1" ht="24.95" customHeight="1" x14ac:dyDescent="0.2">
      <c r="A25" s="193" t="s">
        <v>222</v>
      </c>
      <c r="B25" s="204" t="s">
        <v>159</v>
      </c>
      <c r="C25" s="113">
        <v>6.4092189169067426</v>
      </c>
      <c r="D25" s="115">
        <v>1980</v>
      </c>
      <c r="E25" s="114">
        <v>2016</v>
      </c>
      <c r="F25" s="114">
        <v>2087</v>
      </c>
      <c r="G25" s="114">
        <v>2113</v>
      </c>
      <c r="H25" s="140">
        <v>2104</v>
      </c>
      <c r="I25" s="115">
        <v>-124</v>
      </c>
      <c r="J25" s="116">
        <v>-5.8935361216730042</v>
      </c>
    </row>
    <row r="26" spans="1:15" s="110" customFormat="1" ht="24.95" customHeight="1" x14ac:dyDescent="0.2">
      <c r="A26" s="201">
        <v>782.78300000000002</v>
      </c>
      <c r="B26" s="203" t="s">
        <v>160</v>
      </c>
      <c r="C26" s="113">
        <v>0.34635677985304114</v>
      </c>
      <c r="D26" s="115">
        <v>107</v>
      </c>
      <c r="E26" s="114">
        <v>114</v>
      </c>
      <c r="F26" s="114">
        <v>119</v>
      </c>
      <c r="G26" s="114">
        <v>103</v>
      </c>
      <c r="H26" s="140">
        <v>112</v>
      </c>
      <c r="I26" s="115">
        <v>-5</v>
      </c>
      <c r="J26" s="116">
        <v>-4.4642857142857144</v>
      </c>
    </row>
    <row r="27" spans="1:15" s="110" customFormat="1" ht="24.95" customHeight="1" x14ac:dyDescent="0.2">
      <c r="A27" s="193" t="s">
        <v>161</v>
      </c>
      <c r="B27" s="199" t="s">
        <v>162</v>
      </c>
      <c r="C27" s="113">
        <v>2.7449584048166251</v>
      </c>
      <c r="D27" s="115">
        <v>848</v>
      </c>
      <c r="E27" s="114">
        <v>851</v>
      </c>
      <c r="F27" s="114">
        <v>861</v>
      </c>
      <c r="G27" s="114">
        <v>862</v>
      </c>
      <c r="H27" s="140">
        <v>834</v>
      </c>
      <c r="I27" s="115">
        <v>14</v>
      </c>
      <c r="J27" s="116">
        <v>1.6786570743405276</v>
      </c>
    </row>
    <row r="28" spans="1:15" s="110" customFormat="1" ht="24.95" customHeight="1" x14ac:dyDescent="0.2">
      <c r="A28" s="193" t="s">
        <v>163</v>
      </c>
      <c r="B28" s="199" t="s">
        <v>164</v>
      </c>
      <c r="C28" s="113">
        <v>3.0362865374032952</v>
      </c>
      <c r="D28" s="115">
        <v>938</v>
      </c>
      <c r="E28" s="114">
        <v>1076</v>
      </c>
      <c r="F28" s="114">
        <v>901</v>
      </c>
      <c r="G28" s="114">
        <v>1097</v>
      </c>
      <c r="H28" s="140">
        <v>971</v>
      </c>
      <c r="I28" s="115">
        <v>-33</v>
      </c>
      <c r="J28" s="116">
        <v>-3.3985581874356332</v>
      </c>
    </row>
    <row r="29" spans="1:15" s="110" customFormat="1" ht="24.95" customHeight="1" x14ac:dyDescent="0.2">
      <c r="A29" s="193">
        <v>86</v>
      </c>
      <c r="B29" s="199" t="s">
        <v>165</v>
      </c>
      <c r="C29" s="113">
        <v>4.6062214741203507</v>
      </c>
      <c r="D29" s="115">
        <v>1423</v>
      </c>
      <c r="E29" s="114">
        <v>1427</v>
      </c>
      <c r="F29" s="114">
        <v>1455</v>
      </c>
      <c r="G29" s="114">
        <v>1460</v>
      </c>
      <c r="H29" s="140">
        <v>1449</v>
      </c>
      <c r="I29" s="115">
        <v>-26</v>
      </c>
      <c r="J29" s="116">
        <v>-1.7943409247757074</v>
      </c>
    </row>
    <row r="30" spans="1:15" s="110" customFormat="1" ht="24.95" customHeight="1" x14ac:dyDescent="0.2">
      <c r="A30" s="193">
        <v>87.88</v>
      </c>
      <c r="B30" s="204" t="s">
        <v>166</v>
      </c>
      <c r="C30" s="113">
        <v>4.2015990677499762</v>
      </c>
      <c r="D30" s="115">
        <v>1298</v>
      </c>
      <c r="E30" s="114">
        <v>1322</v>
      </c>
      <c r="F30" s="114">
        <v>1329</v>
      </c>
      <c r="G30" s="114">
        <v>1332</v>
      </c>
      <c r="H30" s="140">
        <v>1320</v>
      </c>
      <c r="I30" s="115">
        <v>-22</v>
      </c>
      <c r="J30" s="116">
        <v>-1.6666666666666667</v>
      </c>
    </row>
    <row r="31" spans="1:15" s="110" customFormat="1" ht="24.95" customHeight="1" x14ac:dyDescent="0.2">
      <c r="A31" s="193" t="s">
        <v>167</v>
      </c>
      <c r="B31" s="199" t="s">
        <v>168</v>
      </c>
      <c r="C31" s="113">
        <v>9.9116304664487096</v>
      </c>
      <c r="D31" s="115">
        <v>3062</v>
      </c>
      <c r="E31" s="114">
        <v>3178</v>
      </c>
      <c r="F31" s="114">
        <v>3188</v>
      </c>
      <c r="G31" s="114">
        <v>3170</v>
      </c>
      <c r="H31" s="140">
        <v>3088</v>
      </c>
      <c r="I31" s="115">
        <v>-26</v>
      </c>
      <c r="J31" s="116">
        <v>-0.84196891191709844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1.7706276502767617</v>
      </c>
      <c r="D34" s="115">
        <v>547</v>
      </c>
      <c r="E34" s="114">
        <v>541</v>
      </c>
      <c r="F34" s="114">
        <v>532</v>
      </c>
      <c r="G34" s="114">
        <v>526</v>
      </c>
      <c r="H34" s="140">
        <v>499</v>
      </c>
      <c r="I34" s="115">
        <v>48</v>
      </c>
      <c r="J34" s="116">
        <v>9.6192384769539085</v>
      </c>
    </row>
    <row r="35" spans="1:10" s="110" customFormat="1" ht="24.95" customHeight="1" x14ac:dyDescent="0.2">
      <c r="A35" s="292" t="s">
        <v>171</v>
      </c>
      <c r="B35" s="293" t="s">
        <v>172</v>
      </c>
      <c r="C35" s="113">
        <v>17.159227009354868</v>
      </c>
      <c r="D35" s="115">
        <v>5301</v>
      </c>
      <c r="E35" s="114">
        <v>5377</v>
      </c>
      <c r="F35" s="114">
        <v>5452</v>
      </c>
      <c r="G35" s="114">
        <v>5552</v>
      </c>
      <c r="H35" s="140">
        <v>5491</v>
      </c>
      <c r="I35" s="115">
        <v>-190</v>
      </c>
      <c r="J35" s="116">
        <v>-3.4602076124567476</v>
      </c>
    </row>
    <row r="36" spans="1:10" s="110" customFormat="1" ht="24.95" customHeight="1" x14ac:dyDescent="0.2">
      <c r="A36" s="294" t="s">
        <v>173</v>
      </c>
      <c r="B36" s="295" t="s">
        <v>174</v>
      </c>
      <c r="C36" s="125">
        <v>81.07014534036837</v>
      </c>
      <c r="D36" s="143">
        <v>25045</v>
      </c>
      <c r="E36" s="144">
        <v>26347</v>
      </c>
      <c r="F36" s="144">
        <v>26151</v>
      </c>
      <c r="G36" s="144">
        <v>26506</v>
      </c>
      <c r="H36" s="145">
        <v>25857</v>
      </c>
      <c r="I36" s="143">
        <v>-812</v>
      </c>
      <c r="J36" s="146">
        <v>-3.1403488417063077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30893</v>
      </c>
      <c r="F11" s="264">
        <v>32265</v>
      </c>
      <c r="G11" s="264">
        <v>32135</v>
      </c>
      <c r="H11" s="264">
        <v>32584</v>
      </c>
      <c r="I11" s="265">
        <v>31847</v>
      </c>
      <c r="J11" s="263">
        <v>-954</v>
      </c>
      <c r="K11" s="266">
        <v>-2.9955725814048417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44.618521995274008</v>
      </c>
      <c r="E13" s="115">
        <v>13784</v>
      </c>
      <c r="F13" s="114">
        <v>14318</v>
      </c>
      <c r="G13" s="114">
        <v>14470</v>
      </c>
      <c r="H13" s="114">
        <v>14526</v>
      </c>
      <c r="I13" s="140">
        <v>14226</v>
      </c>
      <c r="J13" s="115">
        <v>-442</v>
      </c>
      <c r="K13" s="116">
        <v>-3.1069872065232671</v>
      </c>
    </row>
    <row r="14" spans="1:15" ht="15.95" customHeight="1" x14ac:dyDescent="0.2">
      <c r="A14" s="306" t="s">
        <v>230</v>
      </c>
      <c r="B14" s="307"/>
      <c r="C14" s="308"/>
      <c r="D14" s="113">
        <v>44.961641795876091</v>
      </c>
      <c r="E14" s="115">
        <v>13890</v>
      </c>
      <c r="F14" s="114">
        <v>14475</v>
      </c>
      <c r="G14" s="114">
        <v>14334</v>
      </c>
      <c r="H14" s="114">
        <v>14556</v>
      </c>
      <c r="I14" s="140">
        <v>14269</v>
      </c>
      <c r="J14" s="115">
        <v>-379</v>
      </c>
      <c r="K14" s="116">
        <v>-2.6561076459457564</v>
      </c>
    </row>
    <row r="15" spans="1:15" ht="15.95" customHeight="1" x14ac:dyDescent="0.2">
      <c r="A15" s="306" t="s">
        <v>231</v>
      </c>
      <c r="B15" s="307"/>
      <c r="C15" s="308"/>
      <c r="D15" s="113">
        <v>4.9525782539733925</v>
      </c>
      <c r="E15" s="115">
        <v>1530</v>
      </c>
      <c r="F15" s="114">
        <v>1587</v>
      </c>
      <c r="G15" s="114">
        <v>1597</v>
      </c>
      <c r="H15" s="114">
        <v>1586</v>
      </c>
      <c r="I15" s="140">
        <v>1577</v>
      </c>
      <c r="J15" s="115">
        <v>-47</v>
      </c>
      <c r="K15" s="116">
        <v>-2.9803424223208625</v>
      </c>
    </row>
    <row r="16" spans="1:15" ht="15.95" customHeight="1" x14ac:dyDescent="0.2">
      <c r="A16" s="306" t="s">
        <v>232</v>
      </c>
      <c r="B16" s="307"/>
      <c r="C16" s="308"/>
      <c r="D16" s="113">
        <v>2.5086589194963262</v>
      </c>
      <c r="E16" s="115">
        <v>775</v>
      </c>
      <c r="F16" s="114">
        <v>933</v>
      </c>
      <c r="G16" s="114">
        <v>766</v>
      </c>
      <c r="H16" s="114">
        <v>954</v>
      </c>
      <c r="I16" s="140">
        <v>840</v>
      </c>
      <c r="J16" s="115">
        <v>-65</v>
      </c>
      <c r="K16" s="116">
        <v>-7.7380952380952381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1.1556015925937915</v>
      </c>
      <c r="E18" s="115">
        <v>357</v>
      </c>
      <c r="F18" s="114">
        <v>353</v>
      </c>
      <c r="G18" s="114">
        <v>345</v>
      </c>
      <c r="H18" s="114">
        <v>329</v>
      </c>
      <c r="I18" s="140">
        <v>323</v>
      </c>
      <c r="J18" s="115">
        <v>34</v>
      </c>
      <c r="K18" s="116">
        <v>10.526315789473685</v>
      </c>
    </row>
    <row r="19" spans="1:11" ht="14.1" customHeight="1" x14ac:dyDescent="0.2">
      <c r="A19" s="306" t="s">
        <v>235</v>
      </c>
      <c r="B19" s="307" t="s">
        <v>236</v>
      </c>
      <c r="C19" s="308"/>
      <c r="D19" s="113">
        <v>0.96138283753601139</v>
      </c>
      <c r="E19" s="115">
        <v>297</v>
      </c>
      <c r="F19" s="114">
        <v>291</v>
      </c>
      <c r="G19" s="114">
        <v>285</v>
      </c>
      <c r="H19" s="114">
        <v>273</v>
      </c>
      <c r="I19" s="140">
        <v>262</v>
      </c>
      <c r="J19" s="115">
        <v>35</v>
      </c>
      <c r="K19" s="116">
        <v>13.358778625954198</v>
      </c>
    </row>
    <row r="20" spans="1:11" ht="14.1" customHeight="1" x14ac:dyDescent="0.2">
      <c r="A20" s="306">
        <v>12</v>
      </c>
      <c r="B20" s="307" t="s">
        <v>237</v>
      </c>
      <c r="C20" s="308"/>
      <c r="D20" s="113">
        <v>0.91930210727349237</v>
      </c>
      <c r="E20" s="115">
        <v>284</v>
      </c>
      <c r="F20" s="114">
        <v>294</v>
      </c>
      <c r="G20" s="114">
        <v>307</v>
      </c>
      <c r="H20" s="114">
        <v>306</v>
      </c>
      <c r="I20" s="140">
        <v>266</v>
      </c>
      <c r="J20" s="115">
        <v>18</v>
      </c>
      <c r="K20" s="116">
        <v>6.7669172932330826</v>
      </c>
    </row>
    <row r="21" spans="1:11" ht="14.1" customHeight="1" x14ac:dyDescent="0.2">
      <c r="A21" s="306">
        <v>21</v>
      </c>
      <c r="B21" s="307" t="s">
        <v>238</v>
      </c>
      <c r="C21" s="308"/>
      <c r="D21" s="113">
        <v>0.11329427378370505</v>
      </c>
      <c r="E21" s="115">
        <v>35</v>
      </c>
      <c r="F21" s="114">
        <v>40</v>
      </c>
      <c r="G21" s="114">
        <v>39</v>
      </c>
      <c r="H21" s="114">
        <v>40</v>
      </c>
      <c r="I21" s="140">
        <v>35</v>
      </c>
      <c r="J21" s="115">
        <v>0</v>
      </c>
      <c r="K21" s="116">
        <v>0</v>
      </c>
    </row>
    <row r="22" spans="1:11" ht="14.1" customHeight="1" x14ac:dyDescent="0.2">
      <c r="A22" s="306">
        <v>22</v>
      </c>
      <c r="B22" s="307" t="s">
        <v>239</v>
      </c>
      <c r="C22" s="308"/>
      <c r="D22" s="113">
        <v>0.79953387498786133</v>
      </c>
      <c r="E22" s="115">
        <v>247</v>
      </c>
      <c r="F22" s="114">
        <v>245</v>
      </c>
      <c r="G22" s="114">
        <v>259</v>
      </c>
      <c r="H22" s="114">
        <v>273</v>
      </c>
      <c r="I22" s="140">
        <v>267</v>
      </c>
      <c r="J22" s="115">
        <v>-20</v>
      </c>
      <c r="K22" s="116">
        <v>-7.4906367041198498</v>
      </c>
    </row>
    <row r="23" spans="1:11" ht="14.1" customHeight="1" x14ac:dyDescent="0.2">
      <c r="A23" s="306">
        <v>23</v>
      </c>
      <c r="B23" s="307" t="s">
        <v>240</v>
      </c>
      <c r="C23" s="308"/>
      <c r="D23" s="113">
        <v>0.35283073835496714</v>
      </c>
      <c r="E23" s="115">
        <v>109</v>
      </c>
      <c r="F23" s="114">
        <v>110</v>
      </c>
      <c r="G23" s="114">
        <v>111</v>
      </c>
      <c r="H23" s="114">
        <v>109</v>
      </c>
      <c r="I23" s="140">
        <v>111</v>
      </c>
      <c r="J23" s="115">
        <v>-2</v>
      </c>
      <c r="K23" s="116">
        <v>-1.8018018018018018</v>
      </c>
    </row>
    <row r="24" spans="1:11" ht="14.1" customHeight="1" x14ac:dyDescent="0.2">
      <c r="A24" s="306">
        <v>24</v>
      </c>
      <c r="B24" s="307" t="s">
        <v>241</v>
      </c>
      <c r="C24" s="308"/>
      <c r="D24" s="113">
        <v>2.2626484964231381</v>
      </c>
      <c r="E24" s="115">
        <v>699</v>
      </c>
      <c r="F24" s="114">
        <v>723</v>
      </c>
      <c r="G24" s="114">
        <v>755</v>
      </c>
      <c r="H24" s="114">
        <v>786</v>
      </c>
      <c r="I24" s="140">
        <v>809</v>
      </c>
      <c r="J24" s="115">
        <v>-110</v>
      </c>
      <c r="K24" s="116">
        <v>-13.597033374536466</v>
      </c>
    </row>
    <row r="25" spans="1:11" ht="14.1" customHeight="1" x14ac:dyDescent="0.2">
      <c r="A25" s="306">
        <v>25</v>
      </c>
      <c r="B25" s="307" t="s">
        <v>242</v>
      </c>
      <c r="C25" s="308"/>
      <c r="D25" s="113">
        <v>2.427734438222251</v>
      </c>
      <c r="E25" s="115">
        <v>750</v>
      </c>
      <c r="F25" s="114">
        <v>836</v>
      </c>
      <c r="G25" s="114">
        <v>820</v>
      </c>
      <c r="H25" s="114">
        <v>847</v>
      </c>
      <c r="I25" s="140">
        <v>817</v>
      </c>
      <c r="J25" s="115">
        <v>-67</v>
      </c>
      <c r="K25" s="116">
        <v>-8.2007343941248472</v>
      </c>
    </row>
    <row r="26" spans="1:11" ht="14.1" customHeight="1" x14ac:dyDescent="0.2">
      <c r="A26" s="306">
        <v>26</v>
      </c>
      <c r="B26" s="307" t="s">
        <v>243</v>
      </c>
      <c r="C26" s="308"/>
      <c r="D26" s="113">
        <v>0.89664325251675137</v>
      </c>
      <c r="E26" s="115">
        <v>277</v>
      </c>
      <c r="F26" s="114">
        <v>279</v>
      </c>
      <c r="G26" s="114">
        <v>286</v>
      </c>
      <c r="H26" s="114">
        <v>301</v>
      </c>
      <c r="I26" s="140">
        <v>284</v>
      </c>
      <c r="J26" s="115">
        <v>-7</v>
      </c>
      <c r="K26" s="116">
        <v>-2.464788732394366</v>
      </c>
    </row>
    <row r="27" spans="1:11" ht="14.1" customHeight="1" x14ac:dyDescent="0.2">
      <c r="A27" s="306">
        <v>27</v>
      </c>
      <c r="B27" s="307" t="s">
        <v>244</v>
      </c>
      <c r="C27" s="308"/>
      <c r="D27" s="113">
        <v>0.96138283753601139</v>
      </c>
      <c r="E27" s="115">
        <v>297</v>
      </c>
      <c r="F27" s="114">
        <v>303</v>
      </c>
      <c r="G27" s="114">
        <v>313</v>
      </c>
      <c r="H27" s="114">
        <v>297</v>
      </c>
      <c r="I27" s="140">
        <v>301</v>
      </c>
      <c r="J27" s="115">
        <v>-4</v>
      </c>
      <c r="K27" s="116">
        <v>-1.3289036544850499</v>
      </c>
    </row>
    <row r="28" spans="1:11" ht="14.1" customHeight="1" x14ac:dyDescent="0.2">
      <c r="A28" s="306">
        <v>28</v>
      </c>
      <c r="B28" s="307" t="s">
        <v>245</v>
      </c>
      <c r="C28" s="308"/>
      <c r="D28" s="113">
        <v>0.29456511183763312</v>
      </c>
      <c r="E28" s="115">
        <v>91</v>
      </c>
      <c r="F28" s="114">
        <v>93</v>
      </c>
      <c r="G28" s="114">
        <v>90</v>
      </c>
      <c r="H28" s="114">
        <v>81</v>
      </c>
      <c r="I28" s="140">
        <v>86</v>
      </c>
      <c r="J28" s="115">
        <v>5</v>
      </c>
      <c r="K28" s="116">
        <v>5.8139534883720927</v>
      </c>
    </row>
    <row r="29" spans="1:11" ht="14.1" customHeight="1" x14ac:dyDescent="0.2">
      <c r="A29" s="306">
        <v>29</v>
      </c>
      <c r="B29" s="307" t="s">
        <v>246</v>
      </c>
      <c r="C29" s="308"/>
      <c r="D29" s="113">
        <v>3.3696954002524846</v>
      </c>
      <c r="E29" s="115">
        <v>1041</v>
      </c>
      <c r="F29" s="114">
        <v>1161</v>
      </c>
      <c r="G29" s="114">
        <v>1151</v>
      </c>
      <c r="H29" s="114">
        <v>1143</v>
      </c>
      <c r="I29" s="140">
        <v>1099</v>
      </c>
      <c r="J29" s="115">
        <v>-58</v>
      </c>
      <c r="K29" s="116">
        <v>-5.2775250227479527</v>
      </c>
    </row>
    <row r="30" spans="1:11" ht="14.1" customHeight="1" x14ac:dyDescent="0.2">
      <c r="A30" s="306" t="s">
        <v>247</v>
      </c>
      <c r="B30" s="307" t="s">
        <v>248</v>
      </c>
      <c r="C30" s="308"/>
      <c r="D30" s="113" t="s">
        <v>513</v>
      </c>
      <c r="E30" s="115" t="s">
        <v>513</v>
      </c>
      <c r="F30" s="114" t="s">
        <v>513</v>
      </c>
      <c r="G30" s="114">
        <v>230</v>
      </c>
      <c r="H30" s="114">
        <v>225</v>
      </c>
      <c r="I30" s="140">
        <v>211</v>
      </c>
      <c r="J30" s="115" t="s">
        <v>513</v>
      </c>
      <c r="K30" s="116" t="s">
        <v>513</v>
      </c>
    </row>
    <row r="31" spans="1:11" ht="14.1" customHeight="1" x14ac:dyDescent="0.2">
      <c r="A31" s="306" t="s">
        <v>249</v>
      </c>
      <c r="B31" s="307" t="s">
        <v>250</v>
      </c>
      <c r="C31" s="308"/>
      <c r="D31" s="113">
        <v>2.6187162140290683</v>
      </c>
      <c r="E31" s="115">
        <v>809</v>
      </c>
      <c r="F31" s="114">
        <v>927</v>
      </c>
      <c r="G31" s="114">
        <v>918</v>
      </c>
      <c r="H31" s="114">
        <v>915</v>
      </c>
      <c r="I31" s="140">
        <v>885</v>
      </c>
      <c r="J31" s="115">
        <v>-76</v>
      </c>
      <c r="K31" s="116">
        <v>-8.5875706214689274</v>
      </c>
    </row>
    <row r="32" spans="1:11" ht="14.1" customHeight="1" x14ac:dyDescent="0.2">
      <c r="A32" s="306">
        <v>31</v>
      </c>
      <c r="B32" s="307" t="s">
        <v>251</v>
      </c>
      <c r="C32" s="308"/>
      <c r="D32" s="113">
        <v>0.15861198329718706</v>
      </c>
      <c r="E32" s="115">
        <v>49</v>
      </c>
      <c r="F32" s="114">
        <v>44</v>
      </c>
      <c r="G32" s="114">
        <v>46</v>
      </c>
      <c r="H32" s="114">
        <v>44</v>
      </c>
      <c r="I32" s="140">
        <v>45</v>
      </c>
      <c r="J32" s="115">
        <v>4</v>
      </c>
      <c r="K32" s="116">
        <v>8.8888888888888893</v>
      </c>
    </row>
    <row r="33" spans="1:11" ht="14.1" customHeight="1" x14ac:dyDescent="0.2">
      <c r="A33" s="306">
        <v>32</v>
      </c>
      <c r="B33" s="307" t="s">
        <v>252</v>
      </c>
      <c r="C33" s="308"/>
      <c r="D33" s="113">
        <v>0.94196096203023338</v>
      </c>
      <c r="E33" s="115">
        <v>291</v>
      </c>
      <c r="F33" s="114">
        <v>309</v>
      </c>
      <c r="G33" s="114">
        <v>317</v>
      </c>
      <c r="H33" s="114">
        <v>298</v>
      </c>
      <c r="I33" s="140">
        <v>295</v>
      </c>
      <c r="J33" s="115">
        <v>-4</v>
      </c>
      <c r="K33" s="116">
        <v>-1.3559322033898304</v>
      </c>
    </row>
    <row r="34" spans="1:11" ht="14.1" customHeight="1" x14ac:dyDescent="0.2">
      <c r="A34" s="306">
        <v>33</v>
      </c>
      <c r="B34" s="307" t="s">
        <v>253</v>
      </c>
      <c r="C34" s="308"/>
      <c r="D34" s="113">
        <v>0.70242449745897129</v>
      </c>
      <c r="E34" s="115">
        <v>217</v>
      </c>
      <c r="F34" s="114">
        <v>221</v>
      </c>
      <c r="G34" s="114">
        <v>227</v>
      </c>
      <c r="H34" s="114">
        <v>216</v>
      </c>
      <c r="I34" s="140">
        <v>203</v>
      </c>
      <c r="J34" s="115">
        <v>14</v>
      </c>
      <c r="K34" s="116">
        <v>6.8965517241379306</v>
      </c>
    </row>
    <row r="35" spans="1:11" ht="14.1" customHeight="1" x14ac:dyDescent="0.2">
      <c r="A35" s="306">
        <v>34</v>
      </c>
      <c r="B35" s="307" t="s">
        <v>254</v>
      </c>
      <c r="C35" s="308"/>
      <c r="D35" s="113">
        <v>4.3181303207846442</v>
      </c>
      <c r="E35" s="115">
        <v>1334</v>
      </c>
      <c r="F35" s="114">
        <v>1320</v>
      </c>
      <c r="G35" s="114">
        <v>1341</v>
      </c>
      <c r="H35" s="114">
        <v>1342</v>
      </c>
      <c r="I35" s="140">
        <v>1318</v>
      </c>
      <c r="J35" s="115">
        <v>16</v>
      </c>
      <c r="K35" s="116">
        <v>1.2139605462822458</v>
      </c>
    </row>
    <row r="36" spans="1:11" ht="14.1" customHeight="1" x14ac:dyDescent="0.2">
      <c r="A36" s="306">
        <v>41</v>
      </c>
      <c r="B36" s="307" t="s">
        <v>255</v>
      </c>
      <c r="C36" s="308"/>
      <c r="D36" s="113">
        <v>0.18127083805392807</v>
      </c>
      <c r="E36" s="115">
        <v>56</v>
      </c>
      <c r="F36" s="114">
        <v>61</v>
      </c>
      <c r="G36" s="114">
        <v>58</v>
      </c>
      <c r="H36" s="114">
        <v>57</v>
      </c>
      <c r="I36" s="140">
        <v>56</v>
      </c>
      <c r="J36" s="115">
        <v>0</v>
      </c>
      <c r="K36" s="116">
        <v>0</v>
      </c>
    </row>
    <row r="37" spans="1:11" ht="14.1" customHeight="1" x14ac:dyDescent="0.2">
      <c r="A37" s="306">
        <v>42</v>
      </c>
      <c r="B37" s="307" t="s">
        <v>256</v>
      </c>
      <c r="C37" s="308"/>
      <c r="D37" s="113">
        <v>4.5317709513482018E-2</v>
      </c>
      <c r="E37" s="115">
        <v>14</v>
      </c>
      <c r="F37" s="114">
        <v>13</v>
      </c>
      <c r="G37" s="114">
        <v>12</v>
      </c>
      <c r="H37" s="114">
        <v>11</v>
      </c>
      <c r="I37" s="140">
        <v>11</v>
      </c>
      <c r="J37" s="115">
        <v>3</v>
      </c>
      <c r="K37" s="116">
        <v>27.272727272727273</v>
      </c>
    </row>
    <row r="38" spans="1:11" ht="14.1" customHeight="1" x14ac:dyDescent="0.2">
      <c r="A38" s="306">
        <v>43</v>
      </c>
      <c r="B38" s="307" t="s">
        <v>257</v>
      </c>
      <c r="C38" s="308"/>
      <c r="D38" s="113">
        <v>0.37872657236267115</v>
      </c>
      <c r="E38" s="115">
        <v>117</v>
      </c>
      <c r="F38" s="114">
        <v>119</v>
      </c>
      <c r="G38" s="114">
        <v>111</v>
      </c>
      <c r="H38" s="114">
        <v>116</v>
      </c>
      <c r="I38" s="140">
        <v>114</v>
      </c>
      <c r="J38" s="115">
        <v>3</v>
      </c>
      <c r="K38" s="116">
        <v>2.6315789473684212</v>
      </c>
    </row>
    <row r="39" spans="1:11" ht="14.1" customHeight="1" x14ac:dyDescent="0.2">
      <c r="A39" s="306">
        <v>51</v>
      </c>
      <c r="B39" s="307" t="s">
        <v>258</v>
      </c>
      <c r="C39" s="308"/>
      <c r="D39" s="113">
        <v>9.6526721263716695</v>
      </c>
      <c r="E39" s="115">
        <v>2982</v>
      </c>
      <c r="F39" s="114">
        <v>3080</v>
      </c>
      <c r="G39" s="114">
        <v>3120</v>
      </c>
      <c r="H39" s="114">
        <v>3136</v>
      </c>
      <c r="I39" s="140">
        <v>3055</v>
      </c>
      <c r="J39" s="115">
        <v>-73</v>
      </c>
      <c r="K39" s="116">
        <v>-2.3895253682487727</v>
      </c>
    </row>
    <row r="40" spans="1:11" ht="14.1" customHeight="1" x14ac:dyDescent="0.2">
      <c r="A40" s="306" t="s">
        <v>259</v>
      </c>
      <c r="B40" s="307" t="s">
        <v>260</v>
      </c>
      <c r="C40" s="308"/>
      <c r="D40" s="113">
        <v>9.4584533713138903</v>
      </c>
      <c r="E40" s="115">
        <v>2922</v>
      </c>
      <c r="F40" s="114">
        <v>3015</v>
      </c>
      <c r="G40" s="114">
        <v>3054</v>
      </c>
      <c r="H40" s="114">
        <v>3068</v>
      </c>
      <c r="I40" s="140">
        <v>2991</v>
      </c>
      <c r="J40" s="115">
        <v>-69</v>
      </c>
      <c r="K40" s="116">
        <v>-2.3069207622868606</v>
      </c>
    </row>
    <row r="41" spans="1:11" ht="14.1" customHeight="1" x14ac:dyDescent="0.2">
      <c r="A41" s="306"/>
      <c r="B41" s="307" t="s">
        <v>261</v>
      </c>
      <c r="C41" s="308"/>
      <c r="D41" s="113">
        <v>3.6998672838507107</v>
      </c>
      <c r="E41" s="115">
        <v>1143</v>
      </c>
      <c r="F41" s="114">
        <v>1221</v>
      </c>
      <c r="G41" s="114">
        <v>1239</v>
      </c>
      <c r="H41" s="114">
        <v>1270</v>
      </c>
      <c r="I41" s="140">
        <v>1221</v>
      </c>
      <c r="J41" s="115">
        <v>-78</v>
      </c>
      <c r="K41" s="116">
        <v>-6.3882063882063882</v>
      </c>
    </row>
    <row r="42" spans="1:11" ht="14.1" customHeight="1" x14ac:dyDescent="0.2">
      <c r="A42" s="306">
        <v>52</v>
      </c>
      <c r="B42" s="307" t="s">
        <v>262</v>
      </c>
      <c r="C42" s="308"/>
      <c r="D42" s="113">
        <v>5.9787006765286632</v>
      </c>
      <c r="E42" s="115">
        <v>1847</v>
      </c>
      <c r="F42" s="114">
        <v>1893</v>
      </c>
      <c r="G42" s="114">
        <v>1906</v>
      </c>
      <c r="H42" s="114">
        <v>1920</v>
      </c>
      <c r="I42" s="140">
        <v>1915</v>
      </c>
      <c r="J42" s="115">
        <v>-68</v>
      </c>
      <c r="K42" s="116">
        <v>-3.5509138381201044</v>
      </c>
    </row>
    <row r="43" spans="1:11" ht="14.1" customHeight="1" x14ac:dyDescent="0.2">
      <c r="A43" s="306" t="s">
        <v>263</v>
      </c>
      <c r="B43" s="307" t="s">
        <v>264</v>
      </c>
      <c r="C43" s="308"/>
      <c r="D43" s="113">
        <v>5.7618230667141423</v>
      </c>
      <c r="E43" s="115">
        <v>1780</v>
      </c>
      <c r="F43" s="114">
        <v>1830</v>
      </c>
      <c r="G43" s="114">
        <v>1841</v>
      </c>
      <c r="H43" s="114">
        <v>1848</v>
      </c>
      <c r="I43" s="140">
        <v>1845</v>
      </c>
      <c r="J43" s="115">
        <v>-65</v>
      </c>
      <c r="K43" s="116">
        <v>-3.5230352303523036</v>
      </c>
    </row>
    <row r="44" spans="1:11" ht="14.1" customHeight="1" x14ac:dyDescent="0.2">
      <c r="A44" s="306">
        <v>53</v>
      </c>
      <c r="B44" s="307" t="s">
        <v>265</v>
      </c>
      <c r="C44" s="308"/>
      <c r="D44" s="113">
        <v>1.1653125303466805</v>
      </c>
      <c r="E44" s="115">
        <v>360</v>
      </c>
      <c r="F44" s="114">
        <v>336</v>
      </c>
      <c r="G44" s="114">
        <v>348</v>
      </c>
      <c r="H44" s="114">
        <v>361</v>
      </c>
      <c r="I44" s="140">
        <v>312</v>
      </c>
      <c r="J44" s="115">
        <v>48</v>
      </c>
      <c r="K44" s="116">
        <v>15.384615384615385</v>
      </c>
    </row>
    <row r="45" spans="1:11" ht="14.1" customHeight="1" x14ac:dyDescent="0.2">
      <c r="A45" s="306" t="s">
        <v>266</v>
      </c>
      <c r="B45" s="307" t="s">
        <v>267</v>
      </c>
      <c r="C45" s="308"/>
      <c r="D45" s="113">
        <v>1.0908620075745314</v>
      </c>
      <c r="E45" s="115">
        <v>337</v>
      </c>
      <c r="F45" s="114">
        <v>314</v>
      </c>
      <c r="G45" s="114">
        <v>327</v>
      </c>
      <c r="H45" s="114">
        <v>340</v>
      </c>
      <c r="I45" s="140">
        <v>293</v>
      </c>
      <c r="J45" s="115">
        <v>44</v>
      </c>
      <c r="K45" s="116">
        <v>15.017064846416382</v>
      </c>
    </row>
    <row r="46" spans="1:11" ht="14.1" customHeight="1" x14ac:dyDescent="0.2">
      <c r="A46" s="306">
        <v>54</v>
      </c>
      <c r="B46" s="307" t="s">
        <v>268</v>
      </c>
      <c r="C46" s="308"/>
      <c r="D46" s="113">
        <v>11.993008124817919</v>
      </c>
      <c r="E46" s="115">
        <v>3705</v>
      </c>
      <c r="F46" s="114">
        <v>3808</v>
      </c>
      <c r="G46" s="114">
        <v>3857</v>
      </c>
      <c r="H46" s="114">
        <v>3943</v>
      </c>
      <c r="I46" s="140">
        <v>3957</v>
      </c>
      <c r="J46" s="115">
        <v>-252</v>
      </c>
      <c r="K46" s="116">
        <v>-6.3684609552691436</v>
      </c>
    </row>
    <row r="47" spans="1:11" ht="14.1" customHeight="1" x14ac:dyDescent="0.2">
      <c r="A47" s="306">
        <v>61</v>
      </c>
      <c r="B47" s="307" t="s">
        <v>269</v>
      </c>
      <c r="C47" s="308"/>
      <c r="D47" s="113">
        <v>0.60855209918104425</v>
      </c>
      <c r="E47" s="115">
        <v>188</v>
      </c>
      <c r="F47" s="114">
        <v>198</v>
      </c>
      <c r="G47" s="114">
        <v>196</v>
      </c>
      <c r="H47" s="114">
        <v>192</v>
      </c>
      <c r="I47" s="140">
        <v>199</v>
      </c>
      <c r="J47" s="115">
        <v>-11</v>
      </c>
      <c r="K47" s="116">
        <v>-5.5276381909547743</v>
      </c>
    </row>
    <row r="48" spans="1:11" ht="14.1" customHeight="1" x14ac:dyDescent="0.2">
      <c r="A48" s="306">
        <v>62</v>
      </c>
      <c r="B48" s="307" t="s">
        <v>270</v>
      </c>
      <c r="C48" s="308"/>
      <c r="D48" s="113">
        <v>11.44272165215421</v>
      </c>
      <c r="E48" s="115">
        <v>3535</v>
      </c>
      <c r="F48" s="114">
        <v>3697</v>
      </c>
      <c r="G48" s="114">
        <v>3595</v>
      </c>
      <c r="H48" s="114">
        <v>3664</v>
      </c>
      <c r="I48" s="140">
        <v>3634</v>
      </c>
      <c r="J48" s="115">
        <v>-99</v>
      </c>
      <c r="K48" s="116">
        <v>-2.7242707760044027</v>
      </c>
    </row>
    <row r="49" spans="1:11" ht="14.1" customHeight="1" x14ac:dyDescent="0.2">
      <c r="A49" s="306">
        <v>63</v>
      </c>
      <c r="B49" s="307" t="s">
        <v>271</v>
      </c>
      <c r="C49" s="308"/>
      <c r="D49" s="113">
        <v>11.552778946686951</v>
      </c>
      <c r="E49" s="115">
        <v>3569</v>
      </c>
      <c r="F49" s="114">
        <v>4024</v>
      </c>
      <c r="G49" s="114">
        <v>3965</v>
      </c>
      <c r="H49" s="114">
        <v>4005</v>
      </c>
      <c r="I49" s="140">
        <v>3769</v>
      </c>
      <c r="J49" s="115">
        <v>-200</v>
      </c>
      <c r="K49" s="116">
        <v>-5.3064473335102145</v>
      </c>
    </row>
    <row r="50" spans="1:11" ht="14.1" customHeight="1" x14ac:dyDescent="0.2">
      <c r="A50" s="306" t="s">
        <v>272</v>
      </c>
      <c r="B50" s="307" t="s">
        <v>273</v>
      </c>
      <c r="C50" s="308"/>
      <c r="D50" s="113">
        <v>0.43051824037807918</v>
      </c>
      <c r="E50" s="115">
        <v>133</v>
      </c>
      <c r="F50" s="114">
        <v>137</v>
      </c>
      <c r="G50" s="114">
        <v>140</v>
      </c>
      <c r="H50" s="114">
        <v>140</v>
      </c>
      <c r="I50" s="140">
        <v>127</v>
      </c>
      <c r="J50" s="115">
        <v>6</v>
      </c>
      <c r="K50" s="116">
        <v>4.7244094488188972</v>
      </c>
    </row>
    <row r="51" spans="1:11" ht="14.1" customHeight="1" x14ac:dyDescent="0.2">
      <c r="A51" s="306" t="s">
        <v>274</v>
      </c>
      <c r="B51" s="307" t="s">
        <v>275</v>
      </c>
      <c r="C51" s="308"/>
      <c r="D51" s="113">
        <v>10.481338814618198</v>
      </c>
      <c r="E51" s="115">
        <v>3238</v>
      </c>
      <c r="F51" s="114">
        <v>3677</v>
      </c>
      <c r="G51" s="114">
        <v>3587</v>
      </c>
      <c r="H51" s="114">
        <v>3619</v>
      </c>
      <c r="I51" s="140">
        <v>3410</v>
      </c>
      <c r="J51" s="115">
        <v>-172</v>
      </c>
      <c r="K51" s="116">
        <v>-5.0439882697947214</v>
      </c>
    </row>
    <row r="52" spans="1:11" ht="14.1" customHeight="1" x14ac:dyDescent="0.2">
      <c r="A52" s="306">
        <v>71</v>
      </c>
      <c r="B52" s="307" t="s">
        <v>276</v>
      </c>
      <c r="C52" s="308"/>
      <c r="D52" s="113">
        <v>11.306768523613764</v>
      </c>
      <c r="E52" s="115">
        <v>3493</v>
      </c>
      <c r="F52" s="114">
        <v>3456</v>
      </c>
      <c r="G52" s="114">
        <v>3443</v>
      </c>
      <c r="H52" s="114">
        <v>3489</v>
      </c>
      <c r="I52" s="140">
        <v>3463</v>
      </c>
      <c r="J52" s="115">
        <v>30</v>
      </c>
      <c r="K52" s="116">
        <v>0.86630089517759168</v>
      </c>
    </row>
    <row r="53" spans="1:11" ht="14.1" customHeight="1" x14ac:dyDescent="0.2">
      <c r="A53" s="306" t="s">
        <v>277</v>
      </c>
      <c r="B53" s="307" t="s">
        <v>278</v>
      </c>
      <c r="C53" s="308"/>
      <c r="D53" s="113">
        <v>0.93548700352830738</v>
      </c>
      <c r="E53" s="115">
        <v>289</v>
      </c>
      <c r="F53" s="114">
        <v>286</v>
      </c>
      <c r="G53" s="114">
        <v>287</v>
      </c>
      <c r="H53" s="114">
        <v>303</v>
      </c>
      <c r="I53" s="140">
        <v>289</v>
      </c>
      <c r="J53" s="115">
        <v>0</v>
      </c>
      <c r="K53" s="116">
        <v>0</v>
      </c>
    </row>
    <row r="54" spans="1:11" ht="14.1" customHeight="1" x14ac:dyDescent="0.2">
      <c r="A54" s="306" t="s">
        <v>279</v>
      </c>
      <c r="B54" s="307" t="s">
        <v>280</v>
      </c>
      <c r="C54" s="308"/>
      <c r="D54" s="113">
        <v>9.9990289062247104</v>
      </c>
      <c r="E54" s="115">
        <v>3089</v>
      </c>
      <c r="F54" s="114">
        <v>3046</v>
      </c>
      <c r="G54" s="114">
        <v>3035</v>
      </c>
      <c r="H54" s="114">
        <v>3065</v>
      </c>
      <c r="I54" s="140">
        <v>3047</v>
      </c>
      <c r="J54" s="115">
        <v>42</v>
      </c>
      <c r="K54" s="116">
        <v>1.3784049885132919</v>
      </c>
    </row>
    <row r="55" spans="1:11" ht="14.1" customHeight="1" x14ac:dyDescent="0.2">
      <c r="A55" s="306">
        <v>72</v>
      </c>
      <c r="B55" s="307" t="s">
        <v>281</v>
      </c>
      <c r="C55" s="308"/>
      <c r="D55" s="113">
        <v>1.1685495095976435</v>
      </c>
      <c r="E55" s="115">
        <v>361</v>
      </c>
      <c r="F55" s="114">
        <v>366</v>
      </c>
      <c r="G55" s="114">
        <v>360</v>
      </c>
      <c r="H55" s="114">
        <v>358</v>
      </c>
      <c r="I55" s="140">
        <v>365</v>
      </c>
      <c r="J55" s="115">
        <v>-4</v>
      </c>
      <c r="K55" s="116">
        <v>-1.095890410958904</v>
      </c>
    </row>
    <row r="56" spans="1:11" ht="14.1" customHeight="1" x14ac:dyDescent="0.2">
      <c r="A56" s="306" t="s">
        <v>282</v>
      </c>
      <c r="B56" s="307" t="s">
        <v>283</v>
      </c>
      <c r="C56" s="308"/>
      <c r="D56" s="113">
        <v>0.17803385880296507</v>
      </c>
      <c r="E56" s="115">
        <v>55</v>
      </c>
      <c r="F56" s="114">
        <v>56</v>
      </c>
      <c r="G56" s="114">
        <v>55</v>
      </c>
      <c r="H56" s="114">
        <v>58</v>
      </c>
      <c r="I56" s="140">
        <v>59</v>
      </c>
      <c r="J56" s="115">
        <v>-4</v>
      </c>
      <c r="K56" s="116">
        <v>-6.7796610169491522</v>
      </c>
    </row>
    <row r="57" spans="1:11" ht="14.1" customHeight="1" x14ac:dyDescent="0.2">
      <c r="A57" s="306" t="s">
        <v>284</v>
      </c>
      <c r="B57" s="307" t="s">
        <v>285</v>
      </c>
      <c r="C57" s="308"/>
      <c r="D57" s="113">
        <v>0.75097918622341631</v>
      </c>
      <c r="E57" s="115">
        <v>232</v>
      </c>
      <c r="F57" s="114">
        <v>236</v>
      </c>
      <c r="G57" s="114">
        <v>234</v>
      </c>
      <c r="H57" s="114">
        <v>229</v>
      </c>
      <c r="I57" s="140">
        <v>234</v>
      </c>
      <c r="J57" s="115">
        <v>-2</v>
      </c>
      <c r="K57" s="116">
        <v>-0.85470085470085466</v>
      </c>
    </row>
    <row r="58" spans="1:11" ht="14.1" customHeight="1" x14ac:dyDescent="0.2">
      <c r="A58" s="306">
        <v>73</v>
      </c>
      <c r="B58" s="307" t="s">
        <v>286</v>
      </c>
      <c r="C58" s="308"/>
      <c r="D58" s="113">
        <v>0.7250833522157123</v>
      </c>
      <c r="E58" s="115">
        <v>224</v>
      </c>
      <c r="F58" s="114">
        <v>231</v>
      </c>
      <c r="G58" s="114">
        <v>234</v>
      </c>
      <c r="H58" s="114">
        <v>233</v>
      </c>
      <c r="I58" s="140">
        <v>233</v>
      </c>
      <c r="J58" s="115">
        <v>-9</v>
      </c>
      <c r="K58" s="116">
        <v>-3.8626609442060085</v>
      </c>
    </row>
    <row r="59" spans="1:11" ht="14.1" customHeight="1" x14ac:dyDescent="0.2">
      <c r="A59" s="306" t="s">
        <v>287</v>
      </c>
      <c r="B59" s="307" t="s">
        <v>288</v>
      </c>
      <c r="C59" s="308"/>
      <c r="D59" s="113">
        <v>0.53410157640889522</v>
      </c>
      <c r="E59" s="115">
        <v>165</v>
      </c>
      <c r="F59" s="114">
        <v>174</v>
      </c>
      <c r="G59" s="114">
        <v>173</v>
      </c>
      <c r="H59" s="114">
        <v>170</v>
      </c>
      <c r="I59" s="140">
        <v>167</v>
      </c>
      <c r="J59" s="115">
        <v>-2</v>
      </c>
      <c r="K59" s="116">
        <v>-1.1976047904191616</v>
      </c>
    </row>
    <row r="60" spans="1:11" ht="14.1" customHeight="1" x14ac:dyDescent="0.2">
      <c r="A60" s="306">
        <v>81</v>
      </c>
      <c r="B60" s="307" t="s">
        <v>289</v>
      </c>
      <c r="C60" s="308"/>
      <c r="D60" s="113">
        <v>3.3081927944841873</v>
      </c>
      <c r="E60" s="115">
        <v>1022</v>
      </c>
      <c r="F60" s="114">
        <v>1051</v>
      </c>
      <c r="G60" s="114">
        <v>1066</v>
      </c>
      <c r="H60" s="114">
        <v>1070</v>
      </c>
      <c r="I60" s="140">
        <v>1060</v>
      </c>
      <c r="J60" s="115">
        <v>-38</v>
      </c>
      <c r="K60" s="116">
        <v>-3.5849056603773586</v>
      </c>
    </row>
    <row r="61" spans="1:11" ht="14.1" customHeight="1" x14ac:dyDescent="0.2">
      <c r="A61" s="306" t="s">
        <v>290</v>
      </c>
      <c r="B61" s="307" t="s">
        <v>291</v>
      </c>
      <c r="C61" s="308"/>
      <c r="D61" s="113">
        <v>1.1653125303466805</v>
      </c>
      <c r="E61" s="115">
        <v>360</v>
      </c>
      <c r="F61" s="114">
        <v>360</v>
      </c>
      <c r="G61" s="114">
        <v>369</v>
      </c>
      <c r="H61" s="114">
        <v>370</v>
      </c>
      <c r="I61" s="140">
        <v>373</v>
      </c>
      <c r="J61" s="115">
        <v>-13</v>
      </c>
      <c r="K61" s="116">
        <v>-3.4852546916890081</v>
      </c>
    </row>
    <row r="62" spans="1:11" ht="14.1" customHeight="1" x14ac:dyDescent="0.2">
      <c r="A62" s="306" t="s">
        <v>292</v>
      </c>
      <c r="B62" s="307" t="s">
        <v>293</v>
      </c>
      <c r="C62" s="308"/>
      <c r="D62" s="113">
        <v>1.1523646133428285</v>
      </c>
      <c r="E62" s="115">
        <v>356</v>
      </c>
      <c r="F62" s="114">
        <v>368</v>
      </c>
      <c r="G62" s="114">
        <v>379</v>
      </c>
      <c r="H62" s="114">
        <v>382</v>
      </c>
      <c r="I62" s="140">
        <v>371</v>
      </c>
      <c r="J62" s="115">
        <v>-15</v>
      </c>
      <c r="K62" s="116">
        <v>-4.0431266846361185</v>
      </c>
    </row>
    <row r="63" spans="1:11" ht="14.1" customHeight="1" x14ac:dyDescent="0.2">
      <c r="A63" s="306"/>
      <c r="B63" s="307" t="s">
        <v>294</v>
      </c>
      <c r="C63" s="308"/>
      <c r="D63" s="113">
        <v>0.80924481274075033</v>
      </c>
      <c r="E63" s="115">
        <v>250</v>
      </c>
      <c r="F63" s="114">
        <v>257</v>
      </c>
      <c r="G63" s="114">
        <v>270</v>
      </c>
      <c r="H63" s="114">
        <v>270</v>
      </c>
      <c r="I63" s="140">
        <v>274</v>
      </c>
      <c r="J63" s="115">
        <v>-24</v>
      </c>
      <c r="K63" s="116">
        <v>-8.7591240875912408</v>
      </c>
    </row>
    <row r="64" spans="1:11" ht="14.1" customHeight="1" x14ac:dyDescent="0.2">
      <c r="A64" s="306" t="s">
        <v>295</v>
      </c>
      <c r="B64" s="307" t="s">
        <v>296</v>
      </c>
      <c r="C64" s="308"/>
      <c r="D64" s="113">
        <v>5.1791668015408021E-2</v>
      </c>
      <c r="E64" s="115">
        <v>16</v>
      </c>
      <c r="F64" s="114">
        <v>17</v>
      </c>
      <c r="G64" s="114">
        <v>18</v>
      </c>
      <c r="H64" s="114">
        <v>19</v>
      </c>
      <c r="I64" s="140">
        <v>17</v>
      </c>
      <c r="J64" s="115">
        <v>-1</v>
      </c>
      <c r="K64" s="116">
        <v>-5.882352941176471</v>
      </c>
    </row>
    <row r="65" spans="1:11" ht="14.1" customHeight="1" x14ac:dyDescent="0.2">
      <c r="A65" s="306" t="s">
        <v>297</v>
      </c>
      <c r="B65" s="307" t="s">
        <v>298</v>
      </c>
      <c r="C65" s="308"/>
      <c r="D65" s="113">
        <v>0.57294532742045123</v>
      </c>
      <c r="E65" s="115">
        <v>177</v>
      </c>
      <c r="F65" s="114">
        <v>188</v>
      </c>
      <c r="G65" s="114">
        <v>182</v>
      </c>
      <c r="H65" s="114">
        <v>179</v>
      </c>
      <c r="I65" s="140">
        <v>177</v>
      </c>
      <c r="J65" s="115">
        <v>0</v>
      </c>
      <c r="K65" s="116">
        <v>0</v>
      </c>
    </row>
    <row r="66" spans="1:11" ht="14.1" customHeight="1" x14ac:dyDescent="0.2">
      <c r="A66" s="306">
        <v>82</v>
      </c>
      <c r="B66" s="307" t="s">
        <v>299</v>
      </c>
      <c r="C66" s="308"/>
      <c r="D66" s="113">
        <v>2.2335156831644709</v>
      </c>
      <c r="E66" s="115">
        <v>690</v>
      </c>
      <c r="F66" s="114">
        <v>737</v>
      </c>
      <c r="G66" s="114">
        <v>726</v>
      </c>
      <c r="H66" s="114">
        <v>736</v>
      </c>
      <c r="I66" s="140">
        <v>721</v>
      </c>
      <c r="J66" s="115">
        <v>-31</v>
      </c>
      <c r="K66" s="116">
        <v>-4.2995839112343965</v>
      </c>
    </row>
    <row r="67" spans="1:11" ht="14.1" customHeight="1" x14ac:dyDescent="0.2">
      <c r="A67" s="306" t="s">
        <v>300</v>
      </c>
      <c r="B67" s="307" t="s">
        <v>301</v>
      </c>
      <c r="C67" s="308"/>
      <c r="D67" s="113">
        <v>1.1232318000841615</v>
      </c>
      <c r="E67" s="115">
        <v>347</v>
      </c>
      <c r="F67" s="114">
        <v>355</v>
      </c>
      <c r="G67" s="114">
        <v>358</v>
      </c>
      <c r="H67" s="114">
        <v>359</v>
      </c>
      <c r="I67" s="140">
        <v>348</v>
      </c>
      <c r="J67" s="115">
        <v>-1</v>
      </c>
      <c r="K67" s="116">
        <v>-0.28735632183908044</v>
      </c>
    </row>
    <row r="68" spans="1:11" ht="14.1" customHeight="1" x14ac:dyDescent="0.2">
      <c r="A68" s="306" t="s">
        <v>302</v>
      </c>
      <c r="B68" s="307" t="s">
        <v>303</v>
      </c>
      <c r="C68" s="308"/>
      <c r="D68" s="113">
        <v>0.70889845596089729</v>
      </c>
      <c r="E68" s="115">
        <v>219</v>
      </c>
      <c r="F68" s="114">
        <v>258</v>
      </c>
      <c r="G68" s="114">
        <v>253</v>
      </c>
      <c r="H68" s="114">
        <v>259</v>
      </c>
      <c r="I68" s="140">
        <v>256</v>
      </c>
      <c r="J68" s="115">
        <v>-37</v>
      </c>
      <c r="K68" s="116">
        <v>-14.453125</v>
      </c>
    </row>
    <row r="69" spans="1:11" ht="14.1" customHeight="1" x14ac:dyDescent="0.2">
      <c r="A69" s="306">
        <v>83</v>
      </c>
      <c r="B69" s="307" t="s">
        <v>304</v>
      </c>
      <c r="C69" s="308"/>
      <c r="D69" s="113">
        <v>2.5895834007704011</v>
      </c>
      <c r="E69" s="115">
        <v>800</v>
      </c>
      <c r="F69" s="114">
        <v>788</v>
      </c>
      <c r="G69" s="114">
        <v>777</v>
      </c>
      <c r="H69" s="114">
        <v>779</v>
      </c>
      <c r="I69" s="140">
        <v>778</v>
      </c>
      <c r="J69" s="115">
        <v>22</v>
      </c>
      <c r="K69" s="116">
        <v>2.8277634961439588</v>
      </c>
    </row>
    <row r="70" spans="1:11" ht="14.1" customHeight="1" x14ac:dyDescent="0.2">
      <c r="A70" s="306" t="s">
        <v>305</v>
      </c>
      <c r="B70" s="307" t="s">
        <v>306</v>
      </c>
      <c r="C70" s="308"/>
      <c r="D70" s="113">
        <v>1.4372187874275726</v>
      </c>
      <c r="E70" s="115">
        <v>444</v>
      </c>
      <c r="F70" s="114">
        <v>423</v>
      </c>
      <c r="G70" s="114">
        <v>420</v>
      </c>
      <c r="H70" s="114">
        <v>417</v>
      </c>
      <c r="I70" s="140">
        <v>420</v>
      </c>
      <c r="J70" s="115">
        <v>24</v>
      </c>
      <c r="K70" s="116">
        <v>5.7142857142857144</v>
      </c>
    </row>
    <row r="71" spans="1:11" ht="14.1" customHeight="1" x14ac:dyDescent="0.2">
      <c r="A71" s="306"/>
      <c r="B71" s="307" t="s">
        <v>307</v>
      </c>
      <c r="C71" s="308"/>
      <c r="D71" s="113">
        <v>1.0002265885475674</v>
      </c>
      <c r="E71" s="115">
        <v>309</v>
      </c>
      <c r="F71" s="114">
        <v>302</v>
      </c>
      <c r="G71" s="114">
        <v>299</v>
      </c>
      <c r="H71" s="114">
        <v>292</v>
      </c>
      <c r="I71" s="140">
        <v>293</v>
      </c>
      <c r="J71" s="115">
        <v>16</v>
      </c>
      <c r="K71" s="116">
        <v>5.4607508532423212</v>
      </c>
    </row>
    <row r="72" spans="1:11" ht="14.1" customHeight="1" x14ac:dyDescent="0.2">
      <c r="A72" s="306">
        <v>84</v>
      </c>
      <c r="B72" s="307" t="s">
        <v>308</v>
      </c>
      <c r="C72" s="308"/>
      <c r="D72" s="113">
        <v>1.8709740070566148</v>
      </c>
      <c r="E72" s="115">
        <v>578</v>
      </c>
      <c r="F72" s="114">
        <v>739</v>
      </c>
      <c r="G72" s="114">
        <v>600</v>
      </c>
      <c r="H72" s="114">
        <v>765</v>
      </c>
      <c r="I72" s="140">
        <v>648</v>
      </c>
      <c r="J72" s="115">
        <v>-70</v>
      </c>
      <c r="K72" s="116">
        <v>-10.802469135802468</v>
      </c>
    </row>
    <row r="73" spans="1:11" ht="14.1" customHeight="1" x14ac:dyDescent="0.2">
      <c r="A73" s="306" t="s">
        <v>309</v>
      </c>
      <c r="B73" s="307" t="s">
        <v>310</v>
      </c>
      <c r="C73" s="308"/>
      <c r="D73" s="113">
        <v>0.13595312854044606</v>
      </c>
      <c r="E73" s="115">
        <v>42</v>
      </c>
      <c r="F73" s="114">
        <v>35</v>
      </c>
      <c r="G73" s="114">
        <v>33</v>
      </c>
      <c r="H73" s="114">
        <v>39</v>
      </c>
      <c r="I73" s="140">
        <v>38</v>
      </c>
      <c r="J73" s="115">
        <v>4</v>
      </c>
      <c r="K73" s="116">
        <v>10.526315789473685</v>
      </c>
    </row>
    <row r="74" spans="1:11" ht="14.1" customHeight="1" x14ac:dyDescent="0.2">
      <c r="A74" s="306" t="s">
        <v>311</v>
      </c>
      <c r="B74" s="307" t="s">
        <v>312</v>
      </c>
      <c r="C74" s="308"/>
      <c r="D74" s="113">
        <v>3.5606771760593015E-2</v>
      </c>
      <c r="E74" s="115">
        <v>11</v>
      </c>
      <c r="F74" s="114">
        <v>12</v>
      </c>
      <c r="G74" s="114">
        <v>17</v>
      </c>
      <c r="H74" s="114">
        <v>17</v>
      </c>
      <c r="I74" s="140">
        <v>17</v>
      </c>
      <c r="J74" s="115">
        <v>-6</v>
      </c>
      <c r="K74" s="116">
        <v>-35.294117647058826</v>
      </c>
    </row>
    <row r="75" spans="1:11" ht="14.1" customHeight="1" x14ac:dyDescent="0.2">
      <c r="A75" s="306" t="s">
        <v>313</v>
      </c>
      <c r="B75" s="307" t="s">
        <v>314</v>
      </c>
      <c r="C75" s="308"/>
      <c r="D75" s="113">
        <v>0.46612501213867219</v>
      </c>
      <c r="E75" s="115">
        <v>144</v>
      </c>
      <c r="F75" s="114">
        <v>278</v>
      </c>
      <c r="G75" s="114">
        <v>114</v>
      </c>
      <c r="H75" s="114">
        <v>289</v>
      </c>
      <c r="I75" s="140">
        <v>177</v>
      </c>
      <c r="J75" s="115">
        <v>-33</v>
      </c>
      <c r="K75" s="116">
        <v>-18.64406779661017</v>
      </c>
    </row>
    <row r="76" spans="1:11" ht="14.1" customHeight="1" x14ac:dyDescent="0.2">
      <c r="A76" s="306">
        <v>91</v>
      </c>
      <c r="B76" s="307" t="s">
        <v>315</v>
      </c>
      <c r="C76" s="308"/>
      <c r="D76" s="113">
        <v>5.5028647266371022E-2</v>
      </c>
      <c r="E76" s="115">
        <v>17</v>
      </c>
      <c r="F76" s="114">
        <v>24</v>
      </c>
      <c r="G76" s="114">
        <v>20</v>
      </c>
      <c r="H76" s="114">
        <v>19</v>
      </c>
      <c r="I76" s="140">
        <v>26</v>
      </c>
      <c r="J76" s="115">
        <v>-9</v>
      </c>
      <c r="K76" s="116">
        <v>-34.615384615384613</v>
      </c>
    </row>
    <row r="77" spans="1:11" ht="14.1" customHeight="1" x14ac:dyDescent="0.2">
      <c r="A77" s="306">
        <v>92</v>
      </c>
      <c r="B77" s="307" t="s">
        <v>316</v>
      </c>
      <c r="C77" s="308"/>
      <c r="D77" s="113">
        <v>0.33017188359822613</v>
      </c>
      <c r="E77" s="115">
        <v>102</v>
      </c>
      <c r="F77" s="114">
        <v>99</v>
      </c>
      <c r="G77" s="114">
        <v>99</v>
      </c>
      <c r="H77" s="114">
        <v>100</v>
      </c>
      <c r="I77" s="140">
        <v>95</v>
      </c>
      <c r="J77" s="115">
        <v>7</v>
      </c>
      <c r="K77" s="116">
        <v>7.3684210526315788</v>
      </c>
    </row>
    <row r="78" spans="1:11" ht="14.1" customHeight="1" x14ac:dyDescent="0.2">
      <c r="A78" s="306">
        <v>93</v>
      </c>
      <c r="B78" s="307" t="s">
        <v>317</v>
      </c>
      <c r="C78" s="308"/>
      <c r="D78" s="113">
        <v>0.21687760981452109</v>
      </c>
      <c r="E78" s="115">
        <v>67</v>
      </c>
      <c r="F78" s="114">
        <v>70</v>
      </c>
      <c r="G78" s="114">
        <v>72</v>
      </c>
      <c r="H78" s="114">
        <v>74</v>
      </c>
      <c r="I78" s="140">
        <v>70</v>
      </c>
      <c r="J78" s="115">
        <v>-3</v>
      </c>
      <c r="K78" s="116">
        <v>-4.2857142857142856</v>
      </c>
    </row>
    <row r="79" spans="1:11" ht="14.1" customHeight="1" x14ac:dyDescent="0.2">
      <c r="A79" s="306">
        <v>94</v>
      </c>
      <c r="B79" s="307" t="s">
        <v>318</v>
      </c>
      <c r="C79" s="308"/>
      <c r="D79" s="113">
        <v>0.5017317838992652</v>
      </c>
      <c r="E79" s="115">
        <v>155</v>
      </c>
      <c r="F79" s="114">
        <v>171</v>
      </c>
      <c r="G79" s="114">
        <v>176</v>
      </c>
      <c r="H79" s="114">
        <v>160</v>
      </c>
      <c r="I79" s="140">
        <v>150</v>
      </c>
      <c r="J79" s="115">
        <v>5</v>
      </c>
      <c r="K79" s="116">
        <v>3.3333333333333335</v>
      </c>
    </row>
    <row r="80" spans="1:11" ht="14.1" customHeight="1" x14ac:dyDescent="0.2">
      <c r="A80" s="306" t="s">
        <v>319</v>
      </c>
      <c r="B80" s="307" t="s">
        <v>320</v>
      </c>
      <c r="C80" s="308"/>
      <c r="D80" s="113">
        <v>6.1502605768297025E-2</v>
      </c>
      <c r="E80" s="115">
        <v>19</v>
      </c>
      <c r="F80" s="114">
        <v>21</v>
      </c>
      <c r="G80" s="114">
        <v>19</v>
      </c>
      <c r="H80" s="114">
        <v>22</v>
      </c>
      <c r="I80" s="140">
        <v>22</v>
      </c>
      <c r="J80" s="115">
        <v>-3</v>
      </c>
      <c r="K80" s="116">
        <v>-13.636363636363637</v>
      </c>
    </row>
    <row r="81" spans="1:11" ht="14.1" customHeight="1" x14ac:dyDescent="0.2">
      <c r="A81" s="310" t="s">
        <v>321</v>
      </c>
      <c r="B81" s="311" t="s">
        <v>333</v>
      </c>
      <c r="C81" s="312"/>
      <c r="D81" s="125">
        <v>2.9585990353801832</v>
      </c>
      <c r="E81" s="143">
        <v>914</v>
      </c>
      <c r="F81" s="144">
        <v>952</v>
      </c>
      <c r="G81" s="144">
        <v>968</v>
      </c>
      <c r="H81" s="144">
        <v>962</v>
      </c>
      <c r="I81" s="145">
        <v>935</v>
      </c>
      <c r="J81" s="143">
        <v>-21</v>
      </c>
      <c r="K81" s="146">
        <v>-2.2459893048128343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8426</v>
      </c>
      <c r="G12" s="536">
        <v>7479</v>
      </c>
      <c r="H12" s="536">
        <v>12633</v>
      </c>
      <c r="I12" s="536">
        <v>6813</v>
      </c>
      <c r="J12" s="537">
        <v>8757</v>
      </c>
      <c r="K12" s="538">
        <v>-331</v>
      </c>
      <c r="L12" s="349">
        <v>-3.7798332762361539</v>
      </c>
    </row>
    <row r="13" spans="1:17" s="110" customFormat="1" ht="15" customHeight="1" x14ac:dyDescent="0.2">
      <c r="A13" s="350" t="s">
        <v>344</v>
      </c>
      <c r="B13" s="351" t="s">
        <v>345</v>
      </c>
      <c r="C13" s="347"/>
      <c r="D13" s="347"/>
      <c r="E13" s="348"/>
      <c r="F13" s="536">
        <v>4765</v>
      </c>
      <c r="G13" s="536">
        <v>3929</v>
      </c>
      <c r="H13" s="536">
        <v>6880</v>
      </c>
      <c r="I13" s="536">
        <v>3771</v>
      </c>
      <c r="J13" s="537">
        <v>5046</v>
      </c>
      <c r="K13" s="538">
        <v>-281</v>
      </c>
      <c r="L13" s="349">
        <v>-5.5687673404676969</v>
      </c>
    </row>
    <row r="14" spans="1:17" s="110" customFormat="1" ht="22.5" customHeight="1" x14ac:dyDescent="0.2">
      <c r="A14" s="350"/>
      <c r="B14" s="351" t="s">
        <v>346</v>
      </c>
      <c r="C14" s="347"/>
      <c r="D14" s="347"/>
      <c r="E14" s="348"/>
      <c r="F14" s="536">
        <v>3661</v>
      </c>
      <c r="G14" s="536">
        <v>3550</v>
      </c>
      <c r="H14" s="536">
        <v>5753</v>
      </c>
      <c r="I14" s="536">
        <v>3042</v>
      </c>
      <c r="J14" s="537">
        <v>3711</v>
      </c>
      <c r="K14" s="538">
        <v>-50</v>
      </c>
      <c r="L14" s="349">
        <v>-1.3473457289140394</v>
      </c>
    </row>
    <row r="15" spans="1:17" s="110" customFormat="1" ht="15" customHeight="1" x14ac:dyDescent="0.2">
      <c r="A15" s="350" t="s">
        <v>347</v>
      </c>
      <c r="B15" s="351" t="s">
        <v>108</v>
      </c>
      <c r="C15" s="347"/>
      <c r="D15" s="347"/>
      <c r="E15" s="348"/>
      <c r="F15" s="536">
        <v>2272</v>
      </c>
      <c r="G15" s="536">
        <v>2421</v>
      </c>
      <c r="H15" s="536">
        <v>6449</v>
      </c>
      <c r="I15" s="536">
        <v>1703</v>
      </c>
      <c r="J15" s="537">
        <v>2350</v>
      </c>
      <c r="K15" s="538">
        <v>-78</v>
      </c>
      <c r="L15" s="349">
        <v>-3.3191489361702127</v>
      </c>
    </row>
    <row r="16" spans="1:17" s="110" customFormat="1" ht="15" customHeight="1" x14ac:dyDescent="0.2">
      <c r="A16" s="350"/>
      <c r="B16" s="351" t="s">
        <v>109</v>
      </c>
      <c r="C16" s="347"/>
      <c r="D16" s="347"/>
      <c r="E16" s="348"/>
      <c r="F16" s="536">
        <v>5374</v>
      </c>
      <c r="G16" s="536">
        <v>4459</v>
      </c>
      <c r="H16" s="536">
        <v>5413</v>
      </c>
      <c r="I16" s="536">
        <v>4524</v>
      </c>
      <c r="J16" s="537">
        <v>5640</v>
      </c>
      <c r="K16" s="538">
        <v>-266</v>
      </c>
      <c r="L16" s="349">
        <v>-4.7163120567375882</v>
      </c>
    </row>
    <row r="17" spans="1:12" s="110" customFormat="1" ht="15" customHeight="1" x14ac:dyDescent="0.2">
      <c r="A17" s="350"/>
      <c r="B17" s="351" t="s">
        <v>110</v>
      </c>
      <c r="C17" s="347"/>
      <c r="D17" s="347"/>
      <c r="E17" s="348"/>
      <c r="F17" s="536">
        <v>695</v>
      </c>
      <c r="G17" s="536">
        <v>538</v>
      </c>
      <c r="H17" s="536">
        <v>675</v>
      </c>
      <c r="I17" s="536">
        <v>520</v>
      </c>
      <c r="J17" s="537">
        <v>691</v>
      </c>
      <c r="K17" s="538">
        <v>4</v>
      </c>
      <c r="L17" s="349">
        <v>0.57887120115774238</v>
      </c>
    </row>
    <row r="18" spans="1:12" s="110" customFormat="1" ht="15" customHeight="1" x14ac:dyDescent="0.2">
      <c r="A18" s="350"/>
      <c r="B18" s="351" t="s">
        <v>111</v>
      </c>
      <c r="C18" s="347"/>
      <c r="D18" s="347"/>
      <c r="E18" s="348"/>
      <c r="F18" s="536">
        <v>85</v>
      </c>
      <c r="G18" s="536">
        <v>61</v>
      </c>
      <c r="H18" s="536">
        <v>96</v>
      </c>
      <c r="I18" s="536">
        <v>66</v>
      </c>
      <c r="J18" s="537">
        <v>76</v>
      </c>
      <c r="K18" s="538">
        <v>9</v>
      </c>
      <c r="L18" s="349">
        <v>11.842105263157896</v>
      </c>
    </row>
    <row r="19" spans="1:12" s="110" customFormat="1" ht="15" customHeight="1" x14ac:dyDescent="0.2">
      <c r="A19" s="118" t="s">
        <v>113</v>
      </c>
      <c r="B19" s="119" t="s">
        <v>181</v>
      </c>
      <c r="C19" s="347"/>
      <c r="D19" s="347"/>
      <c r="E19" s="348"/>
      <c r="F19" s="536">
        <v>5784</v>
      </c>
      <c r="G19" s="536">
        <v>4935</v>
      </c>
      <c r="H19" s="536">
        <v>9989</v>
      </c>
      <c r="I19" s="536">
        <v>4673</v>
      </c>
      <c r="J19" s="537">
        <v>6255</v>
      </c>
      <c r="K19" s="538">
        <v>-471</v>
      </c>
      <c r="L19" s="349">
        <v>-7.5299760191846525</v>
      </c>
    </row>
    <row r="20" spans="1:12" s="110" customFormat="1" ht="15" customHeight="1" x14ac:dyDescent="0.2">
      <c r="A20" s="118"/>
      <c r="B20" s="119" t="s">
        <v>182</v>
      </c>
      <c r="C20" s="347"/>
      <c r="D20" s="347"/>
      <c r="E20" s="348"/>
      <c r="F20" s="536">
        <v>2642</v>
      </c>
      <c r="G20" s="536">
        <v>2544</v>
      </c>
      <c r="H20" s="536">
        <v>2644</v>
      </c>
      <c r="I20" s="536">
        <v>2140</v>
      </c>
      <c r="J20" s="537">
        <v>2502</v>
      </c>
      <c r="K20" s="538">
        <v>140</v>
      </c>
      <c r="L20" s="349">
        <v>5.5955235811350921</v>
      </c>
    </row>
    <row r="21" spans="1:12" s="110" customFormat="1" ht="15" customHeight="1" x14ac:dyDescent="0.2">
      <c r="A21" s="118" t="s">
        <v>113</v>
      </c>
      <c r="B21" s="119" t="s">
        <v>116</v>
      </c>
      <c r="C21" s="347"/>
      <c r="D21" s="347"/>
      <c r="E21" s="348"/>
      <c r="F21" s="536">
        <v>6214</v>
      </c>
      <c r="G21" s="536">
        <v>5549</v>
      </c>
      <c r="H21" s="536">
        <v>9950</v>
      </c>
      <c r="I21" s="536">
        <v>4803</v>
      </c>
      <c r="J21" s="537">
        <v>6278</v>
      </c>
      <c r="K21" s="538">
        <v>-64</v>
      </c>
      <c r="L21" s="349">
        <v>-1.0194329404268876</v>
      </c>
    </row>
    <row r="22" spans="1:12" s="110" customFormat="1" ht="15" customHeight="1" x14ac:dyDescent="0.2">
      <c r="A22" s="118"/>
      <c r="B22" s="119" t="s">
        <v>117</v>
      </c>
      <c r="C22" s="347"/>
      <c r="D22" s="347"/>
      <c r="E22" s="348"/>
      <c r="F22" s="536">
        <v>2208</v>
      </c>
      <c r="G22" s="536">
        <v>1926</v>
      </c>
      <c r="H22" s="536">
        <v>2674</v>
      </c>
      <c r="I22" s="536">
        <v>2008</v>
      </c>
      <c r="J22" s="537">
        <v>2475</v>
      </c>
      <c r="K22" s="538">
        <v>-267</v>
      </c>
      <c r="L22" s="349">
        <v>-10.787878787878787</v>
      </c>
    </row>
    <row r="23" spans="1:12" s="110" customFormat="1" ht="15" customHeight="1" x14ac:dyDescent="0.2">
      <c r="A23" s="352" t="s">
        <v>347</v>
      </c>
      <c r="B23" s="353" t="s">
        <v>193</v>
      </c>
      <c r="C23" s="354"/>
      <c r="D23" s="354"/>
      <c r="E23" s="355"/>
      <c r="F23" s="539">
        <v>180</v>
      </c>
      <c r="G23" s="539">
        <v>468</v>
      </c>
      <c r="H23" s="539">
        <v>2300</v>
      </c>
      <c r="I23" s="539">
        <v>132</v>
      </c>
      <c r="J23" s="540">
        <v>161</v>
      </c>
      <c r="K23" s="541">
        <v>19</v>
      </c>
      <c r="L23" s="356">
        <v>11.801242236024844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34.6</v>
      </c>
      <c r="G25" s="542">
        <v>41.3</v>
      </c>
      <c r="H25" s="542">
        <v>40.200000000000003</v>
      </c>
      <c r="I25" s="542">
        <v>39.6</v>
      </c>
      <c r="J25" s="542">
        <v>38</v>
      </c>
      <c r="K25" s="543" t="s">
        <v>349</v>
      </c>
      <c r="L25" s="364">
        <v>-3.3999999999999986</v>
      </c>
    </row>
    <row r="26" spans="1:12" s="110" customFormat="1" ht="15" customHeight="1" x14ac:dyDescent="0.2">
      <c r="A26" s="365" t="s">
        <v>105</v>
      </c>
      <c r="B26" s="366" t="s">
        <v>345</v>
      </c>
      <c r="C26" s="362"/>
      <c r="D26" s="362"/>
      <c r="E26" s="363"/>
      <c r="F26" s="542">
        <v>33.799999999999997</v>
      </c>
      <c r="G26" s="542">
        <v>39.700000000000003</v>
      </c>
      <c r="H26" s="542">
        <v>39</v>
      </c>
      <c r="I26" s="542">
        <v>36.9</v>
      </c>
      <c r="J26" s="544">
        <v>36.4</v>
      </c>
      <c r="K26" s="543" t="s">
        <v>349</v>
      </c>
      <c r="L26" s="364">
        <v>-2.6000000000000014</v>
      </c>
    </row>
    <row r="27" spans="1:12" s="110" customFormat="1" ht="15" customHeight="1" x14ac:dyDescent="0.2">
      <c r="A27" s="365"/>
      <c r="B27" s="366" t="s">
        <v>346</v>
      </c>
      <c r="C27" s="362"/>
      <c r="D27" s="362"/>
      <c r="E27" s="363"/>
      <c r="F27" s="542">
        <v>35.799999999999997</v>
      </c>
      <c r="G27" s="542">
        <v>43.2</v>
      </c>
      <c r="H27" s="542">
        <v>41.7</v>
      </c>
      <c r="I27" s="542">
        <v>43.1</v>
      </c>
      <c r="J27" s="542">
        <v>40.200000000000003</v>
      </c>
      <c r="K27" s="543" t="s">
        <v>349</v>
      </c>
      <c r="L27" s="364">
        <v>-4.4000000000000057</v>
      </c>
    </row>
    <row r="28" spans="1:12" s="110" customFormat="1" ht="15" customHeight="1" x14ac:dyDescent="0.2">
      <c r="A28" s="365" t="s">
        <v>113</v>
      </c>
      <c r="B28" s="366" t="s">
        <v>108</v>
      </c>
      <c r="C28" s="362"/>
      <c r="D28" s="362"/>
      <c r="E28" s="363"/>
      <c r="F28" s="542">
        <v>48.5</v>
      </c>
      <c r="G28" s="542">
        <v>57</v>
      </c>
      <c r="H28" s="542">
        <v>53.9</v>
      </c>
      <c r="I28" s="542">
        <v>54.8</v>
      </c>
      <c r="J28" s="542">
        <v>53</v>
      </c>
      <c r="K28" s="543" t="s">
        <v>349</v>
      </c>
      <c r="L28" s="364">
        <v>-4.5</v>
      </c>
    </row>
    <row r="29" spans="1:12" s="110" customFormat="1" ht="11.25" x14ac:dyDescent="0.2">
      <c r="A29" s="365"/>
      <c r="B29" s="366" t="s">
        <v>109</v>
      </c>
      <c r="C29" s="362"/>
      <c r="D29" s="362"/>
      <c r="E29" s="363"/>
      <c r="F29" s="542">
        <v>30.9</v>
      </c>
      <c r="G29" s="542">
        <v>36.1</v>
      </c>
      <c r="H29" s="542">
        <v>34</v>
      </c>
      <c r="I29" s="542">
        <v>35.4</v>
      </c>
      <c r="J29" s="544">
        <v>33</v>
      </c>
      <c r="K29" s="543" t="s">
        <v>349</v>
      </c>
      <c r="L29" s="364">
        <v>-2.1000000000000014</v>
      </c>
    </row>
    <row r="30" spans="1:12" s="110" customFormat="1" ht="15" customHeight="1" x14ac:dyDescent="0.2">
      <c r="A30" s="365"/>
      <c r="B30" s="366" t="s">
        <v>110</v>
      </c>
      <c r="C30" s="362"/>
      <c r="D30" s="362"/>
      <c r="E30" s="363"/>
      <c r="F30" s="542">
        <v>24.7</v>
      </c>
      <c r="G30" s="542">
        <v>36.4</v>
      </c>
      <c r="H30" s="542">
        <v>24.6</v>
      </c>
      <c r="I30" s="542">
        <v>32.299999999999997</v>
      </c>
      <c r="J30" s="542">
        <v>34.9</v>
      </c>
      <c r="K30" s="543" t="s">
        <v>349</v>
      </c>
      <c r="L30" s="364">
        <v>-10.199999999999999</v>
      </c>
    </row>
    <row r="31" spans="1:12" s="110" customFormat="1" ht="15" customHeight="1" x14ac:dyDescent="0.2">
      <c r="A31" s="365"/>
      <c r="B31" s="366" t="s">
        <v>111</v>
      </c>
      <c r="C31" s="362"/>
      <c r="D31" s="362"/>
      <c r="E31" s="363"/>
      <c r="F31" s="542">
        <v>35.299999999999997</v>
      </c>
      <c r="G31" s="542">
        <v>36.1</v>
      </c>
      <c r="H31" s="542">
        <v>47.9</v>
      </c>
      <c r="I31" s="542">
        <v>36.4</v>
      </c>
      <c r="J31" s="542">
        <v>32.9</v>
      </c>
      <c r="K31" s="543" t="s">
        <v>349</v>
      </c>
      <c r="L31" s="364">
        <v>2.3999999999999986</v>
      </c>
    </row>
    <row r="32" spans="1:12" s="110" customFormat="1" ht="15" customHeight="1" x14ac:dyDescent="0.2">
      <c r="A32" s="367" t="s">
        <v>113</v>
      </c>
      <c r="B32" s="368" t="s">
        <v>181</v>
      </c>
      <c r="C32" s="362"/>
      <c r="D32" s="362"/>
      <c r="E32" s="363"/>
      <c r="F32" s="542">
        <v>31.2</v>
      </c>
      <c r="G32" s="542">
        <v>35.299999999999997</v>
      </c>
      <c r="H32" s="542">
        <v>38.200000000000003</v>
      </c>
      <c r="I32" s="542">
        <v>36.1</v>
      </c>
      <c r="J32" s="544">
        <v>35.700000000000003</v>
      </c>
      <c r="K32" s="543" t="s">
        <v>349</v>
      </c>
      <c r="L32" s="364">
        <v>-4.5000000000000036</v>
      </c>
    </row>
    <row r="33" spans="1:12" s="110" customFormat="1" ht="15" customHeight="1" x14ac:dyDescent="0.2">
      <c r="A33" s="367"/>
      <c r="B33" s="368" t="s">
        <v>182</v>
      </c>
      <c r="C33" s="362"/>
      <c r="D33" s="362"/>
      <c r="E33" s="363"/>
      <c r="F33" s="542">
        <v>41.8</v>
      </c>
      <c r="G33" s="542">
        <v>51.1</v>
      </c>
      <c r="H33" s="542">
        <v>45.3</v>
      </c>
      <c r="I33" s="542">
        <v>47</v>
      </c>
      <c r="J33" s="542">
        <v>43.4</v>
      </c>
      <c r="K33" s="543" t="s">
        <v>349</v>
      </c>
      <c r="L33" s="364">
        <v>-1.6000000000000014</v>
      </c>
    </row>
    <row r="34" spans="1:12" s="369" customFormat="1" ht="15" customHeight="1" x14ac:dyDescent="0.2">
      <c r="A34" s="367" t="s">
        <v>113</v>
      </c>
      <c r="B34" s="368" t="s">
        <v>116</v>
      </c>
      <c r="C34" s="362"/>
      <c r="D34" s="362"/>
      <c r="E34" s="363"/>
      <c r="F34" s="542">
        <v>31.4</v>
      </c>
      <c r="G34" s="542">
        <v>36.9</v>
      </c>
      <c r="H34" s="542">
        <v>39.5</v>
      </c>
      <c r="I34" s="542">
        <v>38.299999999999997</v>
      </c>
      <c r="J34" s="542">
        <v>35.200000000000003</v>
      </c>
      <c r="K34" s="543" t="s">
        <v>349</v>
      </c>
      <c r="L34" s="364">
        <v>-3.8000000000000043</v>
      </c>
    </row>
    <row r="35" spans="1:12" s="369" customFormat="1" ht="11.25" x14ac:dyDescent="0.2">
      <c r="A35" s="370"/>
      <c r="B35" s="371" t="s">
        <v>117</v>
      </c>
      <c r="C35" s="372"/>
      <c r="D35" s="372"/>
      <c r="E35" s="373"/>
      <c r="F35" s="545">
        <v>43.7</v>
      </c>
      <c r="G35" s="545">
        <v>52.7</v>
      </c>
      <c r="H35" s="545">
        <v>42.2</v>
      </c>
      <c r="I35" s="545">
        <v>42.9</v>
      </c>
      <c r="J35" s="546">
        <v>44.9</v>
      </c>
      <c r="K35" s="547" t="s">
        <v>349</v>
      </c>
      <c r="L35" s="374">
        <v>-1.1999999999999957</v>
      </c>
    </row>
    <row r="36" spans="1:12" s="369" customFormat="1" ht="15.95" customHeight="1" x14ac:dyDescent="0.2">
      <c r="A36" s="375" t="s">
        <v>350</v>
      </c>
      <c r="B36" s="376"/>
      <c r="C36" s="377"/>
      <c r="D36" s="376"/>
      <c r="E36" s="378"/>
      <c r="F36" s="548">
        <v>8061</v>
      </c>
      <c r="G36" s="548">
        <v>6583</v>
      </c>
      <c r="H36" s="548">
        <v>9009</v>
      </c>
      <c r="I36" s="548">
        <v>6581</v>
      </c>
      <c r="J36" s="548">
        <v>8404</v>
      </c>
      <c r="K36" s="549">
        <v>-343</v>
      </c>
      <c r="L36" s="380">
        <v>-4.0813898143741074</v>
      </c>
    </row>
    <row r="37" spans="1:12" s="369" customFormat="1" ht="15.95" customHeight="1" x14ac:dyDescent="0.2">
      <c r="A37" s="381"/>
      <c r="B37" s="382" t="s">
        <v>113</v>
      </c>
      <c r="C37" s="382" t="s">
        <v>351</v>
      </c>
      <c r="D37" s="382"/>
      <c r="E37" s="383"/>
      <c r="F37" s="548">
        <v>2793</v>
      </c>
      <c r="G37" s="548">
        <v>2720</v>
      </c>
      <c r="H37" s="548">
        <v>3623</v>
      </c>
      <c r="I37" s="548">
        <v>2608</v>
      </c>
      <c r="J37" s="548">
        <v>3193</v>
      </c>
      <c r="K37" s="549">
        <v>-400</v>
      </c>
      <c r="L37" s="380">
        <v>-12.52740369558409</v>
      </c>
    </row>
    <row r="38" spans="1:12" s="369" customFormat="1" ht="15.95" customHeight="1" x14ac:dyDescent="0.2">
      <c r="A38" s="381"/>
      <c r="B38" s="384" t="s">
        <v>105</v>
      </c>
      <c r="C38" s="384" t="s">
        <v>106</v>
      </c>
      <c r="D38" s="385"/>
      <c r="E38" s="383"/>
      <c r="F38" s="548">
        <v>4578</v>
      </c>
      <c r="G38" s="548">
        <v>3522</v>
      </c>
      <c r="H38" s="548">
        <v>4999</v>
      </c>
      <c r="I38" s="548">
        <v>3677</v>
      </c>
      <c r="J38" s="550">
        <v>4876</v>
      </c>
      <c r="K38" s="549">
        <v>-298</v>
      </c>
      <c r="L38" s="380">
        <v>-6.1115668580803941</v>
      </c>
    </row>
    <row r="39" spans="1:12" s="369" customFormat="1" ht="15.95" customHeight="1" x14ac:dyDescent="0.2">
      <c r="A39" s="381"/>
      <c r="B39" s="385"/>
      <c r="C39" s="382" t="s">
        <v>352</v>
      </c>
      <c r="D39" s="385"/>
      <c r="E39" s="383"/>
      <c r="F39" s="548">
        <v>1547</v>
      </c>
      <c r="G39" s="548">
        <v>1397</v>
      </c>
      <c r="H39" s="548">
        <v>1949</v>
      </c>
      <c r="I39" s="548">
        <v>1357</v>
      </c>
      <c r="J39" s="548">
        <v>1775</v>
      </c>
      <c r="K39" s="549">
        <v>-228</v>
      </c>
      <c r="L39" s="380">
        <v>-12.845070422535212</v>
      </c>
    </row>
    <row r="40" spans="1:12" s="369" customFormat="1" ht="15.95" customHeight="1" x14ac:dyDescent="0.2">
      <c r="A40" s="381"/>
      <c r="B40" s="384"/>
      <c r="C40" s="384" t="s">
        <v>107</v>
      </c>
      <c r="D40" s="385"/>
      <c r="E40" s="383"/>
      <c r="F40" s="548">
        <v>3483</v>
      </c>
      <c r="G40" s="548">
        <v>3061</v>
      </c>
      <c r="H40" s="548">
        <v>4010</v>
      </c>
      <c r="I40" s="548">
        <v>2904</v>
      </c>
      <c r="J40" s="548">
        <v>3528</v>
      </c>
      <c r="K40" s="549">
        <v>-45</v>
      </c>
      <c r="L40" s="380">
        <v>-1.2755102040816326</v>
      </c>
    </row>
    <row r="41" spans="1:12" s="369" customFormat="1" ht="24" customHeight="1" x14ac:dyDescent="0.2">
      <c r="A41" s="381"/>
      <c r="B41" s="385"/>
      <c r="C41" s="382" t="s">
        <v>352</v>
      </c>
      <c r="D41" s="385"/>
      <c r="E41" s="383"/>
      <c r="F41" s="548">
        <v>1246</v>
      </c>
      <c r="G41" s="548">
        <v>1323</v>
      </c>
      <c r="H41" s="548">
        <v>1674</v>
      </c>
      <c r="I41" s="548">
        <v>1251</v>
      </c>
      <c r="J41" s="550">
        <v>1418</v>
      </c>
      <c r="K41" s="549">
        <v>-172</v>
      </c>
      <c r="L41" s="380">
        <v>-12.129760225669958</v>
      </c>
    </row>
    <row r="42" spans="1:12" s="110" customFormat="1" ht="15" customHeight="1" x14ac:dyDescent="0.2">
      <c r="A42" s="381"/>
      <c r="B42" s="384" t="s">
        <v>113</v>
      </c>
      <c r="C42" s="384" t="s">
        <v>353</v>
      </c>
      <c r="D42" s="385"/>
      <c r="E42" s="383"/>
      <c r="F42" s="548">
        <v>1953</v>
      </c>
      <c r="G42" s="548">
        <v>1628</v>
      </c>
      <c r="H42" s="548">
        <v>3082</v>
      </c>
      <c r="I42" s="548">
        <v>1517</v>
      </c>
      <c r="J42" s="548">
        <v>2040</v>
      </c>
      <c r="K42" s="549">
        <v>-87</v>
      </c>
      <c r="L42" s="380">
        <v>-4.2647058823529411</v>
      </c>
    </row>
    <row r="43" spans="1:12" s="110" customFormat="1" ht="15" customHeight="1" x14ac:dyDescent="0.2">
      <c r="A43" s="381"/>
      <c r="B43" s="385"/>
      <c r="C43" s="382" t="s">
        <v>352</v>
      </c>
      <c r="D43" s="385"/>
      <c r="E43" s="383"/>
      <c r="F43" s="548">
        <v>947</v>
      </c>
      <c r="G43" s="548">
        <v>928</v>
      </c>
      <c r="H43" s="548">
        <v>1660</v>
      </c>
      <c r="I43" s="548">
        <v>832</v>
      </c>
      <c r="J43" s="548">
        <v>1081</v>
      </c>
      <c r="K43" s="549">
        <v>-134</v>
      </c>
      <c r="L43" s="380">
        <v>-12.395929694727105</v>
      </c>
    </row>
    <row r="44" spans="1:12" s="110" customFormat="1" ht="15" customHeight="1" x14ac:dyDescent="0.2">
      <c r="A44" s="381"/>
      <c r="B44" s="384"/>
      <c r="C44" s="366" t="s">
        <v>109</v>
      </c>
      <c r="D44" s="385"/>
      <c r="E44" s="383"/>
      <c r="F44" s="548">
        <v>5328</v>
      </c>
      <c r="G44" s="548">
        <v>4359</v>
      </c>
      <c r="H44" s="548">
        <v>5157</v>
      </c>
      <c r="I44" s="548">
        <v>4478</v>
      </c>
      <c r="J44" s="550">
        <v>5597</v>
      </c>
      <c r="K44" s="549">
        <v>-269</v>
      </c>
      <c r="L44" s="380">
        <v>-4.806146149723066</v>
      </c>
    </row>
    <row r="45" spans="1:12" s="110" customFormat="1" ht="15" customHeight="1" x14ac:dyDescent="0.2">
      <c r="A45" s="381"/>
      <c r="B45" s="385"/>
      <c r="C45" s="382" t="s">
        <v>352</v>
      </c>
      <c r="D45" s="385"/>
      <c r="E45" s="383"/>
      <c r="F45" s="548">
        <v>1644</v>
      </c>
      <c r="G45" s="548">
        <v>1575</v>
      </c>
      <c r="H45" s="548">
        <v>1751</v>
      </c>
      <c r="I45" s="548">
        <v>1584</v>
      </c>
      <c r="J45" s="548">
        <v>1846</v>
      </c>
      <c r="K45" s="549">
        <v>-202</v>
      </c>
      <c r="L45" s="380">
        <v>-10.942578548212351</v>
      </c>
    </row>
    <row r="46" spans="1:12" s="110" customFormat="1" ht="15" customHeight="1" x14ac:dyDescent="0.2">
      <c r="A46" s="381"/>
      <c r="B46" s="384"/>
      <c r="C46" s="366" t="s">
        <v>110</v>
      </c>
      <c r="D46" s="385"/>
      <c r="E46" s="383"/>
      <c r="F46" s="548">
        <v>695</v>
      </c>
      <c r="G46" s="548">
        <v>535</v>
      </c>
      <c r="H46" s="548">
        <v>674</v>
      </c>
      <c r="I46" s="548">
        <v>520</v>
      </c>
      <c r="J46" s="548">
        <v>691</v>
      </c>
      <c r="K46" s="549">
        <v>4</v>
      </c>
      <c r="L46" s="380">
        <v>0.57887120115774238</v>
      </c>
    </row>
    <row r="47" spans="1:12" s="110" customFormat="1" ht="15" customHeight="1" x14ac:dyDescent="0.2">
      <c r="A47" s="381"/>
      <c r="B47" s="385"/>
      <c r="C47" s="382" t="s">
        <v>352</v>
      </c>
      <c r="D47" s="385"/>
      <c r="E47" s="383"/>
      <c r="F47" s="548">
        <v>172</v>
      </c>
      <c r="G47" s="548">
        <v>195</v>
      </c>
      <c r="H47" s="548">
        <v>166</v>
      </c>
      <c r="I47" s="548">
        <v>168</v>
      </c>
      <c r="J47" s="550">
        <v>241</v>
      </c>
      <c r="K47" s="549">
        <v>-69</v>
      </c>
      <c r="L47" s="380">
        <v>-28.630705394190873</v>
      </c>
    </row>
    <row r="48" spans="1:12" s="110" customFormat="1" ht="15" customHeight="1" x14ac:dyDescent="0.2">
      <c r="A48" s="381"/>
      <c r="B48" s="385"/>
      <c r="C48" s="366" t="s">
        <v>111</v>
      </c>
      <c r="D48" s="386"/>
      <c r="E48" s="387"/>
      <c r="F48" s="548">
        <v>85</v>
      </c>
      <c r="G48" s="548">
        <v>61</v>
      </c>
      <c r="H48" s="548">
        <v>96</v>
      </c>
      <c r="I48" s="548">
        <v>66</v>
      </c>
      <c r="J48" s="548">
        <v>76</v>
      </c>
      <c r="K48" s="549">
        <v>9</v>
      </c>
      <c r="L48" s="380">
        <v>11.842105263157896</v>
      </c>
    </row>
    <row r="49" spans="1:12" s="110" customFormat="1" ht="15" customHeight="1" x14ac:dyDescent="0.2">
      <c r="A49" s="381"/>
      <c r="B49" s="385"/>
      <c r="C49" s="382" t="s">
        <v>352</v>
      </c>
      <c r="D49" s="385"/>
      <c r="E49" s="383"/>
      <c r="F49" s="548">
        <v>30</v>
      </c>
      <c r="G49" s="548">
        <v>22</v>
      </c>
      <c r="H49" s="548">
        <v>46</v>
      </c>
      <c r="I49" s="548">
        <v>24</v>
      </c>
      <c r="J49" s="548">
        <v>25</v>
      </c>
      <c r="K49" s="549">
        <v>5</v>
      </c>
      <c r="L49" s="380">
        <v>20</v>
      </c>
    </row>
    <row r="50" spans="1:12" s="110" customFormat="1" ht="15" customHeight="1" x14ac:dyDescent="0.2">
      <c r="A50" s="381"/>
      <c r="B50" s="384" t="s">
        <v>113</v>
      </c>
      <c r="C50" s="382" t="s">
        <v>181</v>
      </c>
      <c r="D50" s="385"/>
      <c r="E50" s="383"/>
      <c r="F50" s="548">
        <v>5434</v>
      </c>
      <c r="G50" s="548">
        <v>4060</v>
      </c>
      <c r="H50" s="548">
        <v>6443</v>
      </c>
      <c r="I50" s="548">
        <v>4455</v>
      </c>
      <c r="J50" s="550">
        <v>5921</v>
      </c>
      <c r="K50" s="549">
        <v>-487</v>
      </c>
      <c r="L50" s="380">
        <v>-8.2249619996622201</v>
      </c>
    </row>
    <row r="51" spans="1:12" s="110" customFormat="1" ht="15" customHeight="1" x14ac:dyDescent="0.2">
      <c r="A51" s="381"/>
      <c r="B51" s="385"/>
      <c r="C51" s="382" t="s">
        <v>352</v>
      </c>
      <c r="D51" s="385"/>
      <c r="E51" s="383"/>
      <c r="F51" s="548">
        <v>1696</v>
      </c>
      <c r="G51" s="548">
        <v>1432</v>
      </c>
      <c r="H51" s="548">
        <v>2461</v>
      </c>
      <c r="I51" s="548">
        <v>1609</v>
      </c>
      <c r="J51" s="548">
        <v>2116</v>
      </c>
      <c r="K51" s="549">
        <v>-420</v>
      </c>
      <c r="L51" s="380">
        <v>-19.848771266540641</v>
      </c>
    </row>
    <row r="52" spans="1:12" s="110" customFormat="1" ht="15" customHeight="1" x14ac:dyDescent="0.2">
      <c r="A52" s="381"/>
      <c r="B52" s="384"/>
      <c r="C52" s="382" t="s">
        <v>182</v>
      </c>
      <c r="D52" s="385"/>
      <c r="E52" s="383"/>
      <c r="F52" s="548">
        <v>2627</v>
      </c>
      <c r="G52" s="548">
        <v>2523</v>
      </c>
      <c r="H52" s="548">
        <v>2566</v>
      </c>
      <c r="I52" s="548">
        <v>2126</v>
      </c>
      <c r="J52" s="548">
        <v>2483</v>
      </c>
      <c r="K52" s="549">
        <v>144</v>
      </c>
      <c r="L52" s="380">
        <v>5.7994361659283129</v>
      </c>
    </row>
    <row r="53" spans="1:12" s="269" customFormat="1" ht="11.25" customHeight="1" x14ac:dyDescent="0.2">
      <c r="A53" s="381"/>
      <c r="B53" s="385"/>
      <c r="C53" s="382" t="s">
        <v>352</v>
      </c>
      <c r="D53" s="385"/>
      <c r="E53" s="383"/>
      <c r="F53" s="548">
        <v>1097</v>
      </c>
      <c r="G53" s="548">
        <v>1288</v>
      </c>
      <c r="H53" s="548">
        <v>1162</v>
      </c>
      <c r="I53" s="548">
        <v>999</v>
      </c>
      <c r="J53" s="550">
        <v>1077</v>
      </c>
      <c r="K53" s="549">
        <v>20</v>
      </c>
      <c r="L53" s="380">
        <v>1.8570102135561746</v>
      </c>
    </row>
    <row r="54" spans="1:12" s="151" customFormat="1" ht="12.75" customHeight="1" x14ac:dyDescent="0.2">
      <c r="A54" s="381"/>
      <c r="B54" s="384" t="s">
        <v>113</v>
      </c>
      <c r="C54" s="384" t="s">
        <v>116</v>
      </c>
      <c r="D54" s="385"/>
      <c r="E54" s="383"/>
      <c r="F54" s="548">
        <v>5920</v>
      </c>
      <c r="G54" s="548">
        <v>4736</v>
      </c>
      <c r="H54" s="548">
        <v>6676</v>
      </c>
      <c r="I54" s="548">
        <v>4624</v>
      </c>
      <c r="J54" s="548">
        <v>5991</v>
      </c>
      <c r="K54" s="549">
        <v>-71</v>
      </c>
      <c r="L54" s="380">
        <v>-1.1851109998330829</v>
      </c>
    </row>
    <row r="55" spans="1:12" ht="11.25" x14ac:dyDescent="0.2">
      <c r="A55" s="381"/>
      <c r="B55" s="385"/>
      <c r="C55" s="382" t="s">
        <v>352</v>
      </c>
      <c r="D55" s="385"/>
      <c r="E55" s="383"/>
      <c r="F55" s="548">
        <v>1857</v>
      </c>
      <c r="G55" s="548">
        <v>1748</v>
      </c>
      <c r="H55" s="548">
        <v>2638</v>
      </c>
      <c r="I55" s="548">
        <v>1769</v>
      </c>
      <c r="J55" s="548">
        <v>2111</v>
      </c>
      <c r="K55" s="549">
        <v>-254</v>
      </c>
      <c r="L55" s="380">
        <v>-12.032212221695879</v>
      </c>
    </row>
    <row r="56" spans="1:12" ht="14.25" customHeight="1" x14ac:dyDescent="0.2">
      <c r="A56" s="381"/>
      <c r="B56" s="385"/>
      <c r="C56" s="384" t="s">
        <v>117</v>
      </c>
      <c r="D56" s="385"/>
      <c r="E56" s="383"/>
      <c r="F56" s="548">
        <v>2137</v>
      </c>
      <c r="G56" s="548">
        <v>1843</v>
      </c>
      <c r="H56" s="548">
        <v>2327</v>
      </c>
      <c r="I56" s="548">
        <v>1955</v>
      </c>
      <c r="J56" s="548">
        <v>2409</v>
      </c>
      <c r="K56" s="549">
        <v>-272</v>
      </c>
      <c r="L56" s="380">
        <v>-11.290992112909921</v>
      </c>
    </row>
    <row r="57" spans="1:12" ht="18.75" customHeight="1" x14ac:dyDescent="0.2">
      <c r="A57" s="388"/>
      <c r="B57" s="389"/>
      <c r="C57" s="390" t="s">
        <v>352</v>
      </c>
      <c r="D57" s="389"/>
      <c r="E57" s="391"/>
      <c r="F57" s="551">
        <v>934</v>
      </c>
      <c r="G57" s="552">
        <v>971</v>
      </c>
      <c r="H57" s="552">
        <v>982</v>
      </c>
      <c r="I57" s="552">
        <v>839</v>
      </c>
      <c r="J57" s="552">
        <v>1081</v>
      </c>
      <c r="K57" s="553">
        <f t="shared" ref="K57" si="0">IF(OR(F57=".",J57=".")=TRUE,".",IF(OR(F57="*",J57="*")=TRUE,"*",IF(AND(F57="-",J57="-")=TRUE,"-",IF(AND(ISNUMBER(J57),ISNUMBER(F57))=TRUE,IF(F57-J57=0,0,F57-J57),IF(ISNUMBER(F57)=TRUE,F57,-J57)))))</f>
        <v>-147</v>
      </c>
      <c r="L57" s="392">
        <f t="shared" ref="L57" si="1">IF(K57 =".",".",IF(K57 ="*","*",IF(K57="-","-",IF(K57=0,0,IF(OR(J57="-",J57=".",F57="-",F57=".")=TRUE,"X",IF(J57=0,"0,0",IF(ABS(K57*100/J57)&gt;250,".X",(K57*100/J57))))))))</f>
        <v>-13.598519888991675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8426</v>
      </c>
      <c r="E11" s="114">
        <v>7479</v>
      </c>
      <c r="F11" s="114">
        <v>12633</v>
      </c>
      <c r="G11" s="114">
        <v>6813</v>
      </c>
      <c r="H11" s="140">
        <v>8757</v>
      </c>
      <c r="I11" s="115">
        <v>-331</v>
      </c>
      <c r="J11" s="116">
        <v>-3.7798332762361539</v>
      </c>
    </row>
    <row r="12" spans="1:15" s="110" customFormat="1" ht="24.95" customHeight="1" x14ac:dyDescent="0.2">
      <c r="A12" s="193" t="s">
        <v>132</v>
      </c>
      <c r="B12" s="194" t="s">
        <v>133</v>
      </c>
      <c r="C12" s="113">
        <v>1.4004272489912177</v>
      </c>
      <c r="D12" s="115">
        <v>118</v>
      </c>
      <c r="E12" s="114">
        <v>80</v>
      </c>
      <c r="F12" s="114">
        <v>122</v>
      </c>
      <c r="G12" s="114">
        <v>84</v>
      </c>
      <c r="H12" s="140">
        <v>149</v>
      </c>
      <c r="I12" s="115">
        <v>-31</v>
      </c>
      <c r="J12" s="116">
        <v>-20.80536912751678</v>
      </c>
    </row>
    <row r="13" spans="1:15" s="110" customFormat="1" ht="24.95" customHeight="1" x14ac:dyDescent="0.2">
      <c r="A13" s="193" t="s">
        <v>134</v>
      </c>
      <c r="B13" s="199" t="s">
        <v>214</v>
      </c>
      <c r="C13" s="113">
        <v>0.74768573463090438</v>
      </c>
      <c r="D13" s="115">
        <v>63</v>
      </c>
      <c r="E13" s="114">
        <v>62</v>
      </c>
      <c r="F13" s="114">
        <v>87</v>
      </c>
      <c r="G13" s="114">
        <v>49</v>
      </c>
      <c r="H13" s="140">
        <v>64</v>
      </c>
      <c r="I13" s="115">
        <v>-1</v>
      </c>
      <c r="J13" s="116">
        <v>-1.5625</v>
      </c>
    </row>
    <row r="14" spans="1:15" s="287" customFormat="1" ht="24.95" customHeight="1" x14ac:dyDescent="0.2">
      <c r="A14" s="193" t="s">
        <v>215</v>
      </c>
      <c r="B14" s="199" t="s">
        <v>137</v>
      </c>
      <c r="C14" s="113">
        <v>23.724187040113932</v>
      </c>
      <c r="D14" s="115">
        <v>1999</v>
      </c>
      <c r="E14" s="114">
        <v>1605</v>
      </c>
      <c r="F14" s="114">
        <v>3320</v>
      </c>
      <c r="G14" s="114">
        <v>1648</v>
      </c>
      <c r="H14" s="140">
        <v>2259</v>
      </c>
      <c r="I14" s="115">
        <v>-260</v>
      </c>
      <c r="J14" s="116">
        <v>-11.509517485613102</v>
      </c>
      <c r="K14" s="110"/>
      <c r="L14" s="110"/>
      <c r="M14" s="110"/>
      <c r="N14" s="110"/>
      <c r="O14" s="110"/>
    </row>
    <row r="15" spans="1:15" s="110" customFormat="1" ht="24.95" customHeight="1" x14ac:dyDescent="0.2">
      <c r="A15" s="193" t="s">
        <v>216</v>
      </c>
      <c r="B15" s="199" t="s">
        <v>217</v>
      </c>
      <c r="C15" s="113">
        <v>2.6703061951103728</v>
      </c>
      <c r="D15" s="115">
        <v>225</v>
      </c>
      <c r="E15" s="114">
        <v>215</v>
      </c>
      <c r="F15" s="114">
        <v>363</v>
      </c>
      <c r="G15" s="114">
        <v>166</v>
      </c>
      <c r="H15" s="140">
        <v>202</v>
      </c>
      <c r="I15" s="115">
        <v>23</v>
      </c>
      <c r="J15" s="116">
        <v>11.386138613861386</v>
      </c>
    </row>
    <row r="16" spans="1:15" s="287" customFormat="1" ht="24.95" customHeight="1" x14ac:dyDescent="0.2">
      <c r="A16" s="193" t="s">
        <v>218</v>
      </c>
      <c r="B16" s="199" t="s">
        <v>141</v>
      </c>
      <c r="C16" s="113">
        <v>18.514122952765252</v>
      </c>
      <c r="D16" s="115">
        <v>1560</v>
      </c>
      <c r="E16" s="114">
        <v>1225</v>
      </c>
      <c r="F16" s="114">
        <v>2544</v>
      </c>
      <c r="G16" s="114">
        <v>1316</v>
      </c>
      <c r="H16" s="140">
        <v>1873</v>
      </c>
      <c r="I16" s="115">
        <v>-313</v>
      </c>
      <c r="J16" s="116">
        <v>-16.711158569140416</v>
      </c>
      <c r="K16" s="110"/>
      <c r="L16" s="110"/>
      <c r="M16" s="110"/>
      <c r="N16" s="110"/>
      <c r="O16" s="110"/>
    </row>
    <row r="17" spans="1:15" s="110" customFormat="1" ht="24.95" customHeight="1" x14ac:dyDescent="0.2">
      <c r="A17" s="193" t="s">
        <v>142</v>
      </c>
      <c r="B17" s="199" t="s">
        <v>220</v>
      </c>
      <c r="C17" s="113">
        <v>2.5397578922383102</v>
      </c>
      <c r="D17" s="115">
        <v>214</v>
      </c>
      <c r="E17" s="114">
        <v>165</v>
      </c>
      <c r="F17" s="114">
        <v>413</v>
      </c>
      <c r="G17" s="114">
        <v>166</v>
      </c>
      <c r="H17" s="140">
        <v>184</v>
      </c>
      <c r="I17" s="115">
        <v>30</v>
      </c>
      <c r="J17" s="116">
        <v>16.304347826086957</v>
      </c>
    </row>
    <row r="18" spans="1:15" s="287" customFormat="1" ht="24.95" customHeight="1" x14ac:dyDescent="0.2">
      <c r="A18" s="201" t="s">
        <v>144</v>
      </c>
      <c r="B18" s="202" t="s">
        <v>145</v>
      </c>
      <c r="C18" s="113">
        <v>6.7173035841443154</v>
      </c>
      <c r="D18" s="115">
        <v>566</v>
      </c>
      <c r="E18" s="114">
        <v>379</v>
      </c>
      <c r="F18" s="114">
        <v>739</v>
      </c>
      <c r="G18" s="114">
        <v>477</v>
      </c>
      <c r="H18" s="140">
        <v>619</v>
      </c>
      <c r="I18" s="115">
        <v>-53</v>
      </c>
      <c r="J18" s="116">
        <v>-8.5621970920840056</v>
      </c>
      <c r="K18" s="110"/>
      <c r="L18" s="110"/>
      <c r="M18" s="110"/>
      <c r="N18" s="110"/>
      <c r="O18" s="110"/>
    </row>
    <row r="19" spans="1:15" s="110" customFormat="1" ht="24.95" customHeight="1" x14ac:dyDescent="0.2">
      <c r="A19" s="193" t="s">
        <v>146</v>
      </c>
      <c r="B19" s="199" t="s">
        <v>147</v>
      </c>
      <c r="C19" s="113">
        <v>14.004272489912177</v>
      </c>
      <c r="D19" s="115">
        <v>1180</v>
      </c>
      <c r="E19" s="114">
        <v>1111</v>
      </c>
      <c r="F19" s="114">
        <v>1642</v>
      </c>
      <c r="G19" s="114">
        <v>920</v>
      </c>
      <c r="H19" s="140">
        <v>1203</v>
      </c>
      <c r="I19" s="115">
        <v>-23</v>
      </c>
      <c r="J19" s="116">
        <v>-1.9118869492934332</v>
      </c>
    </row>
    <row r="20" spans="1:15" s="287" customFormat="1" ht="24.95" customHeight="1" x14ac:dyDescent="0.2">
      <c r="A20" s="193" t="s">
        <v>148</v>
      </c>
      <c r="B20" s="199" t="s">
        <v>149</v>
      </c>
      <c r="C20" s="113">
        <v>4.4505103251839548</v>
      </c>
      <c r="D20" s="115">
        <v>375</v>
      </c>
      <c r="E20" s="114">
        <v>357</v>
      </c>
      <c r="F20" s="114">
        <v>571</v>
      </c>
      <c r="G20" s="114">
        <v>418</v>
      </c>
      <c r="H20" s="140">
        <v>442</v>
      </c>
      <c r="I20" s="115">
        <v>-67</v>
      </c>
      <c r="J20" s="116">
        <v>-15.158371040723981</v>
      </c>
      <c r="K20" s="110"/>
      <c r="L20" s="110"/>
      <c r="M20" s="110"/>
      <c r="N20" s="110"/>
      <c r="O20" s="110"/>
    </row>
    <row r="21" spans="1:15" s="110" customFormat="1" ht="24.95" customHeight="1" x14ac:dyDescent="0.2">
      <c r="A21" s="201" t="s">
        <v>150</v>
      </c>
      <c r="B21" s="202" t="s">
        <v>151</v>
      </c>
      <c r="C21" s="113">
        <v>5.4830287206266322</v>
      </c>
      <c r="D21" s="115">
        <v>462</v>
      </c>
      <c r="E21" s="114">
        <v>360</v>
      </c>
      <c r="F21" s="114">
        <v>477</v>
      </c>
      <c r="G21" s="114">
        <v>343</v>
      </c>
      <c r="H21" s="140">
        <v>406</v>
      </c>
      <c r="I21" s="115">
        <v>56</v>
      </c>
      <c r="J21" s="116">
        <v>13.793103448275861</v>
      </c>
    </row>
    <row r="22" spans="1:15" s="110" customFormat="1" ht="24.95" customHeight="1" x14ac:dyDescent="0.2">
      <c r="A22" s="201" t="s">
        <v>152</v>
      </c>
      <c r="B22" s="199" t="s">
        <v>153</v>
      </c>
      <c r="C22" s="113">
        <v>1.3292190837882745</v>
      </c>
      <c r="D22" s="115">
        <v>112</v>
      </c>
      <c r="E22" s="114">
        <v>85</v>
      </c>
      <c r="F22" s="114">
        <v>176</v>
      </c>
      <c r="G22" s="114">
        <v>83</v>
      </c>
      <c r="H22" s="140">
        <v>125</v>
      </c>
      <c r="I22" s="115">
        <v>-13</v>
      </c>
      <c r="J22" s="116">
        <v>-10.4</v>
      </c>
    </row>
    <row r="23" spans="1:15" s="110" customFormat="1" ht="24.95" customHeight="1" x14ac:dyDescent="0.2">
      <c r="A23" s="193" t="s">
        <v>154</v>
      </c>
      <c r="B23" s="199" t="s">
        <v>155</v>
      </c>
      <c r="C23" s="113">
        <v>0.74768573463090438</v>
      </c>
      <c r="D23" s="115">
        <v>63</v>
      </c>
      <c r="E23" s="114">
        <v>41</v>
      </c>
      <c r="F23" s="114">
        <v>121</v>
      </c>
      <c r="G23" s="114">
        <v>47</v>
      </c>
      <c r="H23" s="140">
        <v>55</v>
      </c>
      <c r="I23" s="115">
        <v>8</v>
      </c>
      <c r="J23" s="116">
        <v>14.545454545454545</v>
      </c>
    </row>
    <row r="24" spans="1:15" s="110" customFormat="1" ht="24.95" customHeight="1" x14ac:dyDescent="0.2">
      <c r="A24" s="193" t="s">
        <v>156</v>
      </c>
      <c r="B24" s="199" t="s">
        <v>221</v>
      </c>
      <c r="C24" s="113">
        <v>4.9727035366722054</v>
      </c>
      <c r="D24" s="115">
        <v>419</v>
      </c>
      <c r="E24" s="114">
        <v>362</v>
      </c>
      <c r="F24" s="114">
        <v>548</v>
      </c>
      <c r="G24" s="114">
        <v>319</v>
      </c>
      <c r="H24" s="140">
        <v>483</v>
      </c>
      <c r="I24" s="115">
        <v>-64</v>
      </c>
      <c r="J24" s="116">
        <v>-13.250517598343686</v>
      </c>
    </row>
    <row r="25" spans="1:15" s="110" customFormat="1" ht="24.95" customHeight="1" x14ac:dyDescent="0.2">
      <c r="A25" s="193" t="s">
        <v>222</v>
      </c>
      <c r="B25" s="204" t="s">
        <v>159</v>
      </c>
      <c r="C25" s="113">
        <v>7.8685022549252315</v>
      </c>
      <c r="D25" s="115">
        <v>663</v>
      </c>
      <c r="E25" s="114">
        <v>570</v>
      </c>
      <c r="F25" s="114">
        <v>602</v>
      </c>
      <c r="G25" s="114">
        <v>458</v>
      </c>
      <c r="H25" s="140">
        <v>613</v>
      </c>
      <c r="I25" s="115">
        <v>50</v>
      </c>
      <c r="J25" s="116">
        <v>8.1566068515497552</v>
      </c>
    </row>
    <row r="26" spans="1:15" s="110" customFormat="1" ht="24.95" customHeight="1" x14ac:dyDescent="0.2">
      <c r="A26" s="201">
        <v>782.78300000000002</v>
      </c>
      <c r="B26" s="203" t="s">
        <v>160</v>
      </c>
      <c r="C26" s="113">
        <v>6.8597199145502019</v>
      </c>
      <c r="D26" s="115">
        <v>578</v>
      </c>
      <c r="E26" s="114">
        <v>457</v>
      </c>
      <c r="F26" s="114">
        <v>832</v>
      </c>
      <c r="G26" s="114">
        <v>616</v>
      </c>
      <c r="H26" s="140">
        <v>698</v>
      </c>
      <c r="I26" s="115">
        <v>-120</v>
      </c>
      <c r="J26" s="116">
        <v>-17.191977077363898</v>
      </c>
    </row>
    <row r="27" spans="1:15" s="110" customFormat="1" ht="24.95" customHeight="1" x14ac:dyDescent="0.2">
      <c r="A27" s="193" t="s">
        <v>161</v>
      </c>
      <c r="B27" s="199" t="s">
        <v>162</v>
      </c>
      <c r="C27" s="113">
        <v>2.4448136719677191</v>
      </c>
      <c r="D27" s="115">
        <v>206</v>
      </c>
      <c r="E27" s="114">
        <v>233</v>
      </c>
      <c r="F27" s="114">
        <v>463</v>
      </c>
      <c r="G27" s="114">
        <v>170</v>
      </c>
      <c r="H27" s="140">
        <v>203</v>
      </c>
      <c r="I27" s="115">
        <v>3</v>
      </c>
      <c r="J27" s="116">
        <v>1.4778325123152709</v>
      </c>
    </row>
    <row r="28" spans="1:15" s="110" customFormat="1" ht="24.95" customHeight="1" x14ac:dyDescent="0.2">
      <c r="A28" s="193" t="s">
        <v>163</v>
      </c>
      <c r="B28" s="199" t="s">
        <v>164</v>
      </c>
      <c r="C28" s="113">
        <v>2.8364585805839071</v>
      </c>
      <c r="D28" s="115">
        <v>239</v>
      </c>
      <c r="E28" s="114">
        <v>218</v>
      </c>
      <c r="F28" s="114">
        <v>550</v>
      </c>
      <c r="G28" s="114">
        <v>199</v>
      </c>
      <c r="H28" s="140">
        <v>223</v>
      </c>
      <c r="I28" s="115">
        <v>16</v>
      </c>
      <c r="J28" s="116">
        <v>7.1748878923766819</v>
      </c>
    </row>
    <row r="29" spans="1:15" s="110" customFormat="1" ht="24.95" customHeight="1" x14ac:dyDescent="0.2">
      <c r="A29" s="193">
        <v>86</v>
      </c>
      <c r="B29" s="199" t="s">
        <v>165</v>
      </c>
      <c r="C29" s="113">
        <v>7.3463090434369809</v>
      </c>
      <c r="D29" s="115">
        <v>619</v>
      </c>
      <c r="E29" s="114">
        <v>823</v>
      </c>
      <c r="F29" s="114">
        <v>1374</v>
      </c>
      <c r="G29" s="114">
        <v>351</v>
      </c>
      <c r="H29" s="140">
        <v>554</v>
      </c>
      <c r="I29" s="115">
        <v>65</v>
      </c>
      <c r="J29" s="116">
        <v>11.732851985559567</v>
      </c>
    </row>
    <row r="30" spans="1:15" s="110" customFormat="1" ht="24.95" customHeight="1" x14ac:dyDescent="0.2">
      <c r="A30" s="193">
        <v>87.88</v>
      </c>
      <c r="B30" s="204" t="s">
        <v>166</v>
      </c>
      <c r="C30" s="113">
        <v>5.9933539045810589</v>
      </c>
      <c r="D30" s="115">
        <v>505</v>
      </c>
      <c r="E30" s="114">
        <v>520</v>
      </c>
      <c r="F30" s="114">
        <v>732</v>
      </c>
      <c r="G30" s="114">
        <v>420</v>
      </c>
      <c r="H30" s="140">
        <v>395</v>
      </c>
      <c r="I30" s="115">
        <v>110</v>
      </c>
      <c r="J30" s="116">
        <v>27.848101265822784</v>
      </c>
    </row>
    <row r="31" spans="1:15" s="110" customFormat="1" ht="24.95" customHeight="1" x14ac:dyDescent="0.2">
      <c r="A31" s="193" t="s">
        <v>167</v>
      </c>
      <c r="B31" s="199" t="s">
        <v>168</v>
      </c>
      <c r="C31" s="113">
        <v>3.0738191312603846</v>
      </c>
      <c r="D31" s="115">
        <v>259</v>
      </c>
      <c r="E31" s="114">
        <v>216</v>
      </c>
      <c r="F31" s="114">
        <v>277</v>
      </c>
      <c r="G31" s="114">
        <v>211</v>
      </c>
      <c r="H31" s="140">
        <v>266</v>
      </c>
      <c r="I31" s="115">
        <v>-7</v>
      </c>
      <c r="J31" s="116">
        <v>-2.6315789473684212</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1.4004272489912177</v>
      </c>
      <c r="D34" s="115">
        <v>118</v>
      </c>
      <c r="E34" s="114">
        <v>80</v>
      </c>
      <c r="F34" s="114">
        <v>122</v>
      </c>
      <c r="G34" s="114">
        <v>84</v>
      </c>
      <c r="H34" s="140">
        <v>149</v>
      </c>
      <c r="I34" s="115">
        <v>-31</v>
      </c>
      <c r="J34" s="116">
        <v>-20.80536912751678</v>
      </c>
    </row>
    <row r="35" spans="1:10" s="110" customFormat="1" ht="24.95" customHeight="1" x14ac:dyDescent="0.2">
      <c r="A35" s="292" t="s">
        <v>171</v>
      </c>
      <c r="B35" s="293" t="s">
        <v>172</v>
      </c>
      <c r="C35" s="113">
        <v>31.189176358889153</v>
      </c>
      <c r="D35" s="115">
        <v>2628</v>
      </c>
      <c r="E35" s="114">
        <v>2046</v>
      </c>
      <c r="F35" s="114">
        <v>4146</v>
      </c>
      <c r="G35" s="114">
        <v>2174</v>
      </c>
      <c r="H35" s="140">
        <v>2942</v>
      </c>
      <c r="I35" s="115">
        <v>-314</v>
      </c>
      <c r="J35" s="116">
        <v>-10.673011556764106</v>
      </c>
    </row>
    <row r="36" spans="1:10" s="110" customFormat="1" ht="24.95" customHeight="1" x14ac:dyDescent="0.2">
      <c r="A36" s="294" t="s">
        <v>173</v>
      </c>
      <c r="B36" s="295" t="s">
        <v>174</v>
      </c>
      <c r="C36" s="125">
        <v>67.410396392119637</v>
      </c>
      <c r="D36" s="143">
        <v>5680</v>
      </c>
      <c r="E36" s="144">
        <v>5353</v>
      </c>
      <c r="F36" s="144">
        <v>8365</v>
      </c>
      <c r="G36" s="144">
        <v>4555</v>
      </c>
      <c r="H36" s="145">
        <v>5666</v>
      </c>
      <c r="I36" s="143">
        <v>14</v>
      </c>
      <c r="J36" s="146">
        <v>0.24708789269325804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8426</v>
      </c>
      <c r="F11" s="264">
        <v>7479</v>
      </c>
      <c r="G11" s="264">
        <v>12633</v>
      </c>
      <c r="H11" s="264">
        <v>6813</v>
      </c>
      <c r="I11" s="265">
        <v>8757</v>
      </c>
      <c r="J11" s="263">
        <v>-331</v>
      </c>
      <c r="K11" s="266">
        <v>-3.7798332762361539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29.52765250415381</v>
      </c>
      <c r="E13" s="115">
        <v>2488</v>
      </c>
      <c r="F13" s="114">
        <v>2531</v>
      </c>
      <c r="G13" s="114">
        <v>3838</v>
      </c>
      <c r="H13" s="114">
        <v>2353</v>
      </c>
      <c r="I13" s="140">
        <v>2823</v>
      </c>
      <c r="J13" s="115">
        <v>-335</v>
      </c>
      <c r="K13" s="116">
        <v>-11.866808359900816</v>
      </c>
    </row>
    <row r="14" spans="1:15" ht="15.95" customHeight="1" x14ac:dyDescent="0.2">
      <c r="A14" s="306" t="s">
        <v>230</v>
      </c>
      <c r="B14" s="307"/>
      <c r="C14" s="308"/>
      <c r="D14" s="113">
        <v>50.795157844766202</v>
      </c>
      <c r="E14" s="115">
        <v>4280</v>
      </c>
      <c r="F14" s="114">
        <v>3532</v>
      </c>
      <c r="G14" s="114">
        <v>6981</v>
      </c>
      <c r="H14" s="114">
        <v>3260</v>
      </c>
      <c r="I14" s="140">
        <v>4377</v>
      </c>
      <c r="J14" s="115">
        <v>-97</v>
      </c>
      <c r="K14" s="116">
        <v>-2.2161297692483437</v>
      </c>
    </row>
    <row r="15" spans="1:15" ht="15.95" customHeight="1" x14ac:dyDescent="0.2">
      <c r="A15" s="306" t="s">
        <v>231</v>
      </c>
      <c r="B15" s="307"/>
      <c r="C15" s="308"/>
      <c r="D15" s="113">
        <v>9.162117256112035</v>
      </c>
      <c r="E15" s="115">
        <v>772</v>
      </c>
      <c r="F15" s="114">
        <v>676</v>
      </c>
      <c r="G15" s="114">
        <v>956</v>
      </c>
      <c r="H15" s="114">
        <v>544</v>
      </c>
      <c r="I15" s="140">
        <v>769</v>
      </c>
      <c r="J15" s="115">
        <v>3</v>
      </c>
      <c r="K15" s="116">
        <v>0.39011703511053314</v>
      </c>
    </row>
    <row r="16" spans="1:15" ht="15.95" customHeight="1" x14ac:dyDescent="0.2">
      <c r="A16" s="306" t="s">
        <v>232</v>
      </c>
      <c r="B16" s="307"/>
      <c r="C16" s="308"/>
      <c r="D16" s="113">
        <v>10.277711844291479</v>
      </c>
      <c r="E16" s="115">
        <v>866</v>
      </c>
      <c r="F16" s="114">
        <v>723</v>
      </c>
      <c r="G16" s="114">
        <v>815</v>
      </c>
      <c r="H16" s="114">
        <v>642</v>
      </c>
      <c r="I16" s="140">
        <v>775</v>
      </c>
      <c r="J16" s="115">
        <v>91</v>
      </c>
      <c r="K16" s="116">
        <v>11.741935483870968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0.66460954189413723</v>
      </c>
      <c r="E18" s="115">
        <v>56</v>
      </c>
      <c r="F18" s="114">
        <v>64</v>
      </c>
      <c r="G18" s="114">
        <v>107</v>
      </c>
      <c r="H18" s="114">
        <v>51</v>
      </c>
      <c r="I18" s="140">
        <v>67</v>
      </c>
      <c r="J18" s="115">
        <v>-11</v>
      </c>
      <c r="K18" s="116">
        <v>-16.417910447761194</v>
      </c>
    </row>
    <row r="19" spans="1:11" ht="14.1" customHeight="1" x14ac:dyDescent="0.2">
      <c r="A19" s="306" t="s">
        <v>235</v>
      </c>
      <c r="B19" s="307" t="s">
        <v>236</v>
      </c>
      <c r="C19" s="308"/>
      <c r="D19" s="113">
        <v>0.52219321148825071</v>
      </c>
      <c r="E19" s="115">
        <v>44</v>
      </c>
      <c r="F19" s="114">
        <v>46</v>
      </c>
      <c r="G19" s="114">
        <v>85</v>
      </c>
      <c r="H19" s="114">
        <v>43</v>
      </c>
      <c r="I19" s="140">
        <v>54</v>
      </c>
      <c r="J19" s="115">
        <v>-10</v>
      </c>
      <c r="K19" s="116">
        <v>-18.518518518518519</v>
      </c>
    </row>
    <row r="20" spans="1:11" ht="14.1" customHeight="1" x14ac:dyDescent="0.2">
      <c r="A20" s="306">
        <v>12</v>
      </c>
      <c r="B20" s="307" t="s">
        <v>237</v>
      </c>
      <c r="C20" s="308"/>
      <c r="D20" s="113">
        <v>1.5072394967956326</v>
      </c>
      <c r="E20" s="115">
        <v>127</v>
      </c>
      <c r="F20" s="114">
        <v>43</v>
      </c>
      <c r="G20" s="114">
        <v>84</v>
      </c>
      <c r="H20" s="114">
        <v>88</v>
      </c>
      <c r="I20" s="140">
        <v>146</v>
      </c>
      <c r="J20" s="115">
        <v>-19</v>
      </c>
      <c r="K20" s="116">
        <v>-13.013698630136986</v>
      </c>
    </row>
    <row r="21" spans="1:11" ht="14.1" customHeight="1" x14ac:dyDescent="0.2">
      <c r="A21" s="306">
        <v>21</v>
      </c>
      <c r="B21" s="307" t="s">
        <v>238</v>
      </c>
      <c r="C21" s="308"/>
      <c r="D21" s="113">
        <v>0.35604082601471637</v>
      </c>
      <c r="E21" s="115">
        <v>30</v>
      </c>
      <c r="F21" s="114">
        <v>19</v>
      </c>
      <c r="G21" s="114">
        <v>44</v>
      </c>
      <c r="H21" s="114">
        <v>31</v>
      </c>
      <c r="I21" s="140">
        <v>45</v>
      </c>
      <c r="J21" s="115">
        <v>-15</v>
      </c>
      <c r="K21" s="116">
        <v>-33.333333333333336</v>
      </c>
    </row>
    <row r="22" spans="1:11" ht="14.1" customHeight="1" x14ac:dyDescent="0.2">
      <c r="A22" s="306">
        <v>22</v>
      </c>
      <c r="B22" s="307" t="s">
        <v>239</v>
      </c>
      <c r="C22" s="308"/>
      <c r="D22" s="113">
        <v>1.3410871113220983</v>
      </c>
      <c r="E22" s="115">
        <v>113</v>
      </c>
      <c r="F22" s="114">
        <v>115</v>
      </c>
      <c r="G22" s="114">
        <v>302</v>
      </c>
      <c r="H22" s="114">
        <v>146</v>
      </c>
      <c r="I22" s="140">
        <v>164</v>
      </c>
      <c r="J22" s="115">
        <v>-51</v>
      </c>
      <c r="K22" s="116">
        <v>-31.097560975609756</v>
      </c>
    </row>
    <row r="23" spans="1:11" ht="14.1" customHeight="1" x14ac:dyDescent="0.2">
      <c r="A23" s="306">
        <v>23</v>
      </c>
      <c r="B23" s="307" t="s">
        <v>240</v>
      </c>
      <c r="C23" s="308"/>
      <c r="D23" s="113">
        <v>0.37977688108236413</v>
      </c>
      <c r="E23" s="115">
        <v>32</v>
      </c>
      <c r="F23" s="114">
        <v>22</v>
      </c>
      <c r="G23" s="114">
        <v>70</v>
      </c>
      <c r="H23" s="114">
        <v>37</v>
      </c>
      <c r="I23" s="140">
        <v>31</v>
      </c>
      <c r="J23" s="115">
        <v>1</v>
      </c>
      <c r="K23" s="116">
        <v>3.225806451612903</v>
      </c>
    </row>
    <row r="24" spans="1:11" ht="14.1" customHeight="1" x14ac:dyDescent="0.2">
      <c r="A24" s="306">
        <v>24</v>
      </c>
      <c r="B24" s="307" t="s">
        <v>241</v>
      </c>
      <c r="C24" s="308"/>
      <c r="D24" s="113">
        <v>6.7647756942796109</v>
      </c>
      <c r="E24" s="115">
        <v>570</v>
      </c>
      <c r="F24" s="114">
        <v>383</v>
      </c>
      <c r="G24" s="114">
        <v>898</v>
      </c>
      <c r="H24" s="114">
        <v>536</v>
      </c>
      <c r="I24" s="140">
        <v>775</v>
      </c>
      <c r="J24" s="115">
        <v>-205</v>
      </c>
      <c r="K24" s="116">
        <v>-26.451612903225808</v>
      </c>
    </row>
    <row r="25" spans="1:11" ht="14.1" customHeight="1" x14ac:dyDescent="0.2">
      <c r="A25" s="306">
        <v>25</v>
      </c>
      <c r="B25" s="307" t="s">
        <v>242</v>
      </c>
      <c r="C25" s="308"/>
      <c r="D25" s="113">
        <v>6.7647756942796109</v>
      </c>
      <c r="E25" s="115">
        <v>570</v>
      </c>
      <c r="F25" s="114">
        <v>410</v>
      </c>
      <c r="G25" s="114">
        <v>971</v>
      </c>
      <c r="H25" s="114">
        <v>475</v>
      </c>
      <c r="I25" s="140">
        <v>714</v>
      </c>
      <c r="J25" s="115">
        <v>-144</v>
      </c>
      <c r="K25" s="116">
        <v>-20.168067226890756</v>
      </c>
    </row>
    <row r="26" spans="1:11" ht="14.1" customHeight="1" x14ac:dyDescent="0.2">
      <c r="A26" s="306">
        <v>26</v>
      </c>
      <c r="B26" s="307" t="s">
        <v>243</v>
      </c>
      <c r="C26" s="308"/>
      <c r="D26" s="113">
        <v>3.9520531687633516</v>
      </c>
      <c r="E26" s="115">
        <v>333</v>
      </c>
      <c r="F26" s="114">
        <v>215</v>
      </c>
      <c r="G26" s="114">
        <v>441</v>
      </c>
      <c r="H26" s="114">
        <v>142</v>
      </c>
      <c r="I26" s="140">
        <v>254</v>
      </c>
      <c r="J26" s="115">
        <v>79</v>
      </c>
      <c r="K26" s="116">
        <v>31.102362204724411</v>
      </c>
    </row>
    <row r="27" spans="1:11" ht="14.1" customHeight="1" x14ac:dyDescent="0.2">
      <c r="A27" s="306">
        <v>27</v>
      </c>
      <c r="B27" s="307" t="s">
        <v>244</v>
      </c>
      <c r="C27" s="308"/>
      <c r="D27" s="113">
        <v>3.5841443152148114</v>
      </c>
      <c r="E27" s="115">
        <v>302</v>
      </c>
      <c r="F27" s="114">
        <v>278</v>
      </c>
      <c r="G27" s="114">
        <v>396</v>
      </c>
      <c r="H27" s="114">
        <v>239</v>
      </c>
      <c r="I27" s="140">
        <v>303</v>
      </c>
      <c r="J27" s="115">
        <v>-1</v>
      </c>
      <c r="K27" s="116">
        <v>-0.33003300330033003</v>
      </c>
    </row>
    <row r="28" spans="1:11" ht="14.1" customHeight="1" x14ac:dyDescent="0.2">
      <c r="A28" s="306">
        <v>28</v>
      </c>
      <c r="B28" s="307" t="s">
        <v>245</v>
      </c>
      <c r="C28" s="308"/>
      <c r="D28" s="113">
        <v>0.24922857821030145</v>
      </c>
      <c r="E28" s="115">
        <v>21</v>
      </c>
      <c r="F28" s="114">
        <v>13</v>
      </c>
      <c r="G28" s="114">
        <v>27</v>
      </c>
      <c r="H28" s="114">
        <v>26</v>
      </c>
      <c r="I28" s="140">
        <v>26</v>
      </c>
      <c r="J28" s="115">
        <v>-5</v>
      </c>
      <c r="K28" s="116">
        <v>-19.23076923076923</v>
      </c>
    </row>
    <row r="29" spans="1:11" ht="14.1" customHeight="1" x14ac:dyDescent="0.2">
      <c r="A29" s="306">
        <v>29</v>
      </c>
      <c r="B29" s="307" t="s">
        <v>246</v>
      </c>
      <c r="C29" s="308"/>
      <c r="D29" s="113">
        <v>3.3942558746736293</v>
      </c>
      <c r="E29" s="115">
        <v>286</v>
      </c>
      <c r="F29" s="114">
        <v>183</v>
      </c>
      <c r="G29" s="114">
        <v>281</v>
      </c>
      <c r="H29" s="114">
        <v>194</v>
      </c>
      <c r="I29" s="140">
        <v>211</v>
      </c>
      <c r="J29" s="115">
        <v>75</v>
      </c>
      <c r="K29" s="116">
        <v>35.545023696682463</v>
      </c>
    </row>
    <row r="30" spans="1:11" ht="14.1" customHeight="1" x14ac:dyDescent="0.2">
      <c r="A30" s="306" t="s">
        <v>247</v>
      </c>
      <c r="B30" s="307" t="s">
        <v>248</v>
      </c>
      <c r="C30" s="308"/>
      <c r="D30" s="113">
        <v>0.98504628530738192</v>
      </c>
      <c r="E30" s="115">
        <v>83</v>
      </c>
      <c r="F30" s="114">
        <v>54</v>
      </c>
      <c r="G30" s="114">
        <v>89</v>
      </c>
      <c r="H30" s="114" t="s">
        <v>513</v>
      </c>
      <c r="I30" s="140" t="s">
        <v>513</v>
      </c>
      <c r="J30" s="115" t="s">
        <v>513</v>
      </c>
      <c r="K30" s="116" t="s">
        <v>513</v>
      </c>
    </row>
    <row r="31" spans="1:11" ht="14.1" customHeight="1" x14ac:dyDescent="0.2">
      <c r="A31" s="306" t="s">
        <v>249</v>
      </c>
      <c r="B31" s="307" t="s">
        <v>250</v>
      </c>
      <c r="C31" s="308"/>
      <c r="D31" s="113">
        <v>2.361737479230952</v>
      </c>
      <c r="E31" s="115">
        <v>199</v>
      </c>
      <c r="F31" s="114">
        <v>129</v>
      </c>
      <c r="G31" s="114">
        <v>189</v>
      </c>
      <c r="H31" s="114">
        <v>130</v>
      </c>
      <c r="I31" s="140">
        <v>158</v>
      </c>
      <c r="J31" s="115">
        <v>41</v>
      </c>
      <c r="K31" s="116">
        <v>25.949367088607595</v>
      </c>
    </row>
    <row r="32" spans="1:11" ht="14.1" customHeight="1" x14ac:dyDescent="0.2">
      <c r="A32" s="306">
        <v>31</v>
      </c>
      <c r="B32" s="307" t="s">
        <v>251</v>
      </c>
      <c r="C32" s="308"/>
      <c r="D32" s="113">
        <v>0.4984571564206029</v>
      </c>
      <c r="E32" s="115">
        <v>42</v>
      </c>
      <c r="F32" s="114">
        <v>51</v>
      </c>
      <c r="G32" s="114">
        <v>64</v>
      </c>
      <c r="H32" s="114">
        <v>50</v>
      </c>
      <c r="I32" s="140">
        <v>51</v>
      </c>
      <c r="J32" s="115">
        <v>-9</v>
      </c>
      <c r="K32" s="116">
        <v>-17.647058823529413</v>
      </c>
    </row>
    <row r="33" spans="1:11" ht="14.1" customHeight="1" x14ac:dyDescent="0.2">
      <c r="A33" s="306">
        <v>32</v>
      </c>
      <c r="B33" s="307" t="s">
        <v>252</v>
      </c>
      <c r="C33" s="308"/>
      <c r="D33" s="113">
        <v>3.0144789935912653</v>
      </c>
      <c r="E33" s="115">
        <v>254</v>
      </c>
      <c r="F33" s="114">
        <v>106</v>
      </c>
      <c r="G33" s="114">
        <v>195</v>
      </c>
      <c r="H33" s="114">
        <v>163</v>
      </c>
      <c r="I33" s="140">
        <v>209</v>
      </c>
      <c r="J33" s="115">
        <v>45</v>
      </c>
      <c r="K33" s="116">
        <v>21.5311004784689</v>
      </c>
    </row>
    <row r="34" spans="1:11" ht="14.1" customHeight="1" x14ac:dyDescent="0.2">
      <c r="A34" s="306">
        <v>33</v>
      </c>
      <c r="B34" s="307" t="s">
        <v>253</v>
      </c>
      <c r="C34" s="308"/>
      <c r="D34" s="113">
        <v>1.8632803228103489</v>
      </c>
      <c r="E34" s="115">
        <v>157</v>
      </c>
      <c r="F34" s="114">
        <v>118</v>
      </c>
      <c r="G34" s="114">
        <v>223</v>
      </c>
      <c r="H34" s="114">
        <v>141</v>
      </c>
      <c r="I34" s="140">
        <v>222</v>
      </c>
      <c r="J34" s="115">
        <v>-65</v>
      </c>
      <c r="K34" s="116">
        <v>-29.27927927927928</v>
      </c>
    </row>
    <row r="35" spans="1:11" ht="14.1" customHeight="1" x14ac:dyDescent="0.2">
      <c r="A35" s="306">
        <v>34</v>
      </c>
      <c r="B35" s="307" t="s">
        <v>254</v>
      </c>
      <c r="C35" s="308"/>
      <c r="D35" s="113">
        <v>1.4478993591265132</v>
      </c>
      <c r="E35" s="115">
        <v>122</v>
      </c>
      <c r="F35" s="114">
        <v>66</v>
      </c>
      <c r="G35" s="114">
        <v>160</v>
      </c>
      <c r="H35" s="114">
        <v>75</v>
      </c>
      <c r="I35" s="140">
        <v>134</v>
      </c>
      <c r="J35" s="115">
        <v>-12</v>
      </c>
      <c r="K35" s="116">
        <v>-8.9552238805970141</v>
      </c>
    </row>
    <row r="36" spans="1:11" ht="14.1" customHeight="1" x14ac:dyDescent="0.2">
      <c r="A36" s="306">
        <v>41</v>
      </c>
      <c r="B36" s="307" t="s">
        <v>255</v>
      </c>
      <c r="C36" s="308"/>
      <c r="D36" s="113">
        <v>0.51032518395442672</v>
      </c>
      <c r="E36" s="115">
        <v>43</v>
      </c>
      <c r="F36" s="114">
        <v>54</v>
      </c>
      <c r="G36" s="114">
        <v>65</v>
      </c>
      <c r="H36" s="114">
        <v>32</v>
      </c>
      <c r="I36" s="140">
        <v>63</v>
      </c>
      <c r="J36" s="115">
        <v>-20</v>
      </c>
      <c r="K36" s="116">
        <v>-31.746031746031747</v>
      </c>
    </row>
    <row r="37" spans="1:11" ht="14.1" customHeight="1" x14ac:dyDescent="0.2">
      <c r="A37" s="306">
        <v>42</v>
      </c>
      <c r="B37" s="307" t="s">
        <v>256</v>
      </c>
      <c r="C37" s="308"/>
      <c r="D37" s="113">
        <v>0.22549252314265369</v>
      </c>
      <c r="E37" s="115">
        <v>19</v>
      </c>
      <c r="F37" s="114">
        <v>5</v>
      </c>
      <c r="G37" s="114">
        <v>8</v>
      </c>
      <c r="H37" s="114">
        <v>15</v>
      </c>
      <c r="I37" s="140">
        <v>8</v>
      </c>
      <c r="J37" s="115">
        <v>11</v>
      </c>
      <c r="K37" s="116">
        <v>137.5</v>
      </c>
    </row>
    <row r="38" spans="1:11" ht="14.1" customHeight="1" x14ac:dyDescent="0.2">
      <c r="A38" s="306">
        <v>43</v>
      </c>
      <c r="B38" s="307" t="s">
        <v>257</v>
      </c>
      <c r="C38" s="308"/>
      <c r="D38" s="113">
        <v>1.5428435793971043</v>
      </c>
      <c r="E38" s="115">
        <v>130</v>
      </c>
      <c r="F38" s="114">
        <v>94</v>
      </c>
      <c r="G38" s="114">
        <v>247</v>
      </c>
      <c r="H38" s="114">
        <v>93</v>
      </c>
      <c r="I38" s="140">
        <v>131</v>
      </c>
      <c r="J38" s="115">
        <v>-1</v>
      </c>
      <c r="K38" s="116">
        <v>-0.76335877862595425</v>
      </c>
    </row>
    <row r="39" spans="1:11" ht="14.1" customHeight="1" x14ac:dyDescent="0.2">
      <c r="A39" s="306">
        <v>51</v>
      </c>
      <c r="B39" s="307" t="s">
        <v>258</v>
      </c>
      <c r="C39" s="308"/>
      <c r="D39" s="113">
        <v>8.0702587230002365</v>
      </c>
      <c r="E39" s="115">
        <v>680</v>
      </c>
      <c r="F39" s="114">
        <v>833</v>
      </c>
      <c r="G39" s="114">
        <v>1285</v>
      </c>
      <c r="H39" s="114">
        <v>729</v>
      </c>
      <c r="I39" s="140">
        <v>837</v>
      </c>
      <c r="J39" s="115">
        <v>-157</v>
      </c>
      <c r="K39" s="116">
        <v>-18.757467144563918</v>
      </c>
    </row>
    <row r="40" spans="1:11" ht="14.1" customHeight="1" x14ac:dyDescent="0.2">
      <c r="A40" s="306" t="s">
        <v>259</v>
      </c>
      <c r="B40" s="307" t="s">
        <v>260</v>
      </c>
      <c r="C40" s="308"/>
      <c r="D40" s="113">
        <v>7.5955376216472823</v>
      </c>
      <c r="E40" s="115">
        <v>640</v>
      </c>
      <c r="F40" s="114">
        <v>793</v>
      </c>
      <c r="G40" s="114">
        <v>1189</v>
      </c>
      <c r="H40" s="114">
        <v>688</v>
      </c>
      <c r="I40" s="140">
        <v>785</v>
      </c>
      <c r="J40" s="115">
        <v>-145</v>
      </c>
      <c r="K40" s="116">
        <v>-18.471337579617835</v>
      </c>
    </row>
    <row r="41" spans="1:11" ht="14.1" customHeight="1" x14ac:dyDescent="0.2">
      <c r="A41" s="306"/>
      <c r="B41" s="307" t="s">
        <v>261</v>
      </c>
      <c r="C41" s="308"/>
      <c r="D41" s="113">
        <v>6.6460954189413721</v>
      </c>
      <c r="E41" s="115">
        <v>560</v>
      </c>
      <c r="F41" s="114">
        <v>663</v>
      </c>
      <c r="G41" s="114">
        <v>996</v>
      </c>
      <c r="H41" s="114">
        <v>550</v>
      </c>
      <c r="I41" s="140">
        <v>667</v>
      </c>
      <c r="J41" s="115">
        <v>-107</v>
      </c>
      <c r="K41" s="116">
        <v>-16.041979010494753</v>
      </c>
    </row>
    <row r="42" spans="1:11" ht="14.1" customHeight="1" x14ac:dyDescent="0.2">
      <c r="A42" s="306">
        <v>52</v>
      </c>
      <c r="B42" s="307" t="s">
        <v>262</v>
      </c>
      <c r="C42" s="308"/>
      <c r="D42" s="113">
        <v>4.0944694991692376</v>
      </c>
      <c r="E42" s="115">
        <v>345</v>
      </c>
      <c r="F42" s="114">
        <v>287</v>
      </c>
      <c r="G42" s="114">
        <v>452</v>
      </c>
      <c r="H42" s="114">
        <v>319</v>
      </c>
      <c r="I42" s="140">
        <v>316</v>
      </c>
      <c r="J42" s="115">
        <v>29</v>
      </c>
      <c r="K42" s="116">
        <v>9.1772151898734169</v>
      </c>
    </row>
    <row r="43" spans="1:11" ht="14.1" customHeight="1" x14ac:dyDescent="0.2">
      <c r="A43" s="306" t="s">
        <v>263</v>
      </c>
      <c r="B43" s="307" t="s">
        <v>264</v>
      </c>
      <c r="C43" s="308"/>
      <c r="D43" s="113">
        <v>3.5485402326133397</v>
      </c>
      <c r="E43" s="115">
        <v>299</v>
      </c>
      <c r="F43" s="114">
        <v>251</v>
      </c>
      <c r="G43" s="114">
        <v>375</v>
      </c>
      <c r="H43" s="114">
        <v>262</v>
      </c>
      <c r="I43" s="140">
        <v>288</v>
      </c>
      <c r="J43" s="115">
        <v>11</v>
      </c>
      <c r="K43" s="116">
        <v>3.8194444444444446</v>
      </c>
    </row>
    <row r="44" spans="1:11" ht="14.1" customHeight="1" x14ac:dyDescent="0.2">
      <c r="A44" s="306">
        <v>53</v>
      </c>
      <c r="B44" s="307" t="s">
        <v>265</v>
      </c>
      <c r="C44" s="308"/>
      <c r="D44" s="113">
        <v>0.66460954189413723</v>
      </c>
      <c r="E44" s="115">
        <v>56</v>
      </c>
      <c r="F44" s="114">
        <v>28</v>
      </c>
      <c r="G44" s="114">
        <v>41</v>
      </c>
      <c r="H44" s="114">
        <v>45</v>
      </c>
      <c r="I44" s="140">
        <v>39</v>
      </c>
      <c r="J44" s="115">
        <v>17</v>
      </c>
      <c r="K44" s="116">
        <v>43.589743589743591</v>
      </c>
    </row>
    <row r="45" spans="1:11" ht="14.1" customHeight="1" x14ac:dyDescent="0.2">
      <c r="A45" s="306" t="s">
        <v>266</v>
      </c>
      <c r="B45" s="307" t="s">
        <v>267</v>
      </c>
      <c r="C45" s="308"/>
      <c r="D45" s="113">
        <v>0.64087348682648948</v>
      </c>
      <c r="E45" s="115">
        <v>54</v>
      </c>
      <c r="F45" s="114">
        <v>22</v>
      </c>
      <c r="G45" s="114">
        <v>41</v>
      </c>
      <c r="H45" s="114">
        <v>42</v>
      </c>
      <c r="I45" s="140">
        <v>38</v>
      </c>
      <c r="J45" s="115">
        <v>16</v>
      </c>
      <c r="K45" s="116">
        <v>42.10526315789474</v>
      </c>
    </row>
    <row r="46" spans="1:11" ht="14.1" customHeight="1" x14ac:dyDescent="0.2">
      <c r="A46" s="306">
        <v>54</v>
      </c>
      <c r="B46" s="307" t="s">
        <v>268</v>
      </c>
      <c r="C46" s="308"/>
      <c r="D46" s="113">
        <v>3.0263470211250891</v>
      </c>
      <c r="E46" s="115">
        <v>255</v>
      </c>
      <c r="F46" s="114">
        <v>217</v>
      </c>
      <c r="G46" s="114">
        <v>248</v>
      </c>
      <c r="H46" s="114">
        <v>240</v>
      </c>
      <c r="I46" s="140">
        <v>333</v>
      </c>
      <c r="J46" s="115">
        <v>-78</v>
      </c>
      <c r="K46" s="116">
        <v>-23.423423423423422</v>
      </c>
    </row>
    <row r="47" spans="1:11" ht="14.1" customHeight="1" x14ac:dyDescent="0.2">
      <c r="A47" s="306">
        <v>61</v>
      </c>
      <c r="B47" s="307" t="s">
        <v>269</v>
      </c>
      <c r="C47" s="308"/>
      <c r="D47" s="113">
        <v>3.0026109660574414</v>
      </c>
      <c r="E47" s="115">
        <v>253</v>
      </c>
      <c r="F47" s="114">
        <v>199</v>
      </c>
      <c r="G47" s="114">
        <v>310</v>
      </c>
      <c r="H47" s="114">
        <v>166</v>
      </c>
      <c r="I47" s="140">
        <v>203</v>
      </c>
      <c r="J47" s="115">
        <v>50</v>
      </c>
      <c r="K47" s="116">
        <v>24.630541871921181</v>
      </c>
    </row>
    <row r="48" spans="1:11" ht="14.1" customHeight="1" x14ac:dyDescent="0.2">
      <c r="A48" s="306">
        <v>62</v>
      </c>
      <c r="B48" s="307" t="s">
        <v>270</v>
      </c>
      <c r="C48" s="308"/>
      <c r="D48" s="113">
        <v>8.0465226679325887</v>
      </c>
      <c r="E48" s="115">
        <v>678</v>
      </c>
      <c r="F48" s="114">
        <v>737</v>
      </c>
      <c r="G48" s="114">
        <v>1000</v>
      </c>
      <c r="H48" s="114">
        <v>534</v>
      </c>
      <c r="I48" s="140">
        <v>673</v>
      </c>
      <c r="J48" s="115">
        <v>5</v>
      </c>
      <c r="K48" s="116">
        <v>0.74294205052005946</v>
      </c>
    </row>
    <row r="49" spans="1:11" ht="14.1" customHeight="1" x14ac:dyDescent="0.2">
      <c r="A49" s="306">
        <v>63</v>
      </c>
      <c r="B49" s="307" t="s">
        <v>271</v>
      </c>
      <c r="C49" s="308"/>
      <c r="D49" s="113">
        <v>3.3942558746736293</v>
      </c>
      <c r="E49" s="115">
        <v>286</v>
      </c>
      <c r="F49" s="114">
        <v>253</v>
      </c>
      <c r="G49" s="114">
        <v>326</v>
      </c>
      <c r="H49" s="114">
        <v>236</v>
      </c>
      <c r="I49" s="140">
        <v>272</v>
      </c>
      <c r="J49" s="115">
        <v>14</v>
      </c>
      <c r="K49" s="116">
        <v>5.1470588235294121</v>
      </c>
    </row>
    <row r="50" spans="1:11" ht="14.1" customHeight="1" x14ac:dyDescent="0.2">
      <c r="A50" s="306" t="s">
        <v>272</v>
      </c>
      <c r="B50" s="307" t="s">
        <v>273</v>
      </c>
      <c r="C50" s="308"/>
      <c r="D50" s="113">
        <v>0.35604082601471637</v>
      </c>
      <c r="E50" s="115">
        <v>30</v>
      </c>
      <c r="F50" s="114">
        <v>30</v>
      </c>
      <c r="G50" s="114">
        <v>52</v>
      </c>
      <c r="H50" s="114">
        <v>22</v>
      </c>
      <c r="I50" s="140">
        <v>27</v>
      </c>
      <c r="J50" s="115">
        <v>3</v>
      </c>
      <c r="K50" s="116">
        <v>11.111111111111111</v>
      </c>
    </row>
    <row r="51" spans="1:11" ht="14.1" customHeight="1" x14ac:dyDescent="0.2">
      <c r="A51" s="306" t="s">
        <v>274</v>
      </c>
      <c r="B51" s="307" t="s">
        <v>275</v>
      </c>
      <c r="C51" s="308"/>
      <c r="D51" s="113">
        <v>2.9076667457868504</v>
      </c>
      <c r="E51" s="115">
        <v>245</v>
      </c>
      <c r="F51" s="114">
        <v>199</v>
      </c>
      <c r="G51" s="114">
        <v>242</v>
      </c>
      <c r="H51" s="114">
        <v>195</v>
      </c>
      <c r="I51" s="140">
        <v>215</v>
      </c>
      <c r="J51" s="115">
        <v>30</v>
      </c>
      <c r="K51" s="116">
        <v>13.953488372093023</v>
      </c>
    </row>
    <row r="52" spans="1:11" ht="14.1" customHeight="1" x14ac:dyDescent="0.2">
      <c r="A52" s="306">
        <v>71</v>
      </c>
      <c r="B52" s="307" t="s">
        <v>276</v>
      </c>
      <c r="C52" s="308"/>
      <c r="D52" s="113">
        <v>9.5774982197958707</v>
      </c>
      <c r="E52" s="115">
        <v>807</v>
      </c>
      <c r="F52" s="114">
        <v>667</v>
      </c>
      <c r="G52" s="114">
        <v>997</v>
      </c>
      <c r="H52" s="114">
        <v>632</v>
      </c>
      <c r="I52" s="140">
        <v>786</v>
      </c>
      <c r="J52" s="115">
        <v>21</v>
      </c>
      <c r="K52" s="116">
        <v>2.6717557251908395</v>
      </c>
    </row>
    <row r="53" spans="1:11" ht="14.1" customHeight="1" x14ac:dyDescent="0.2">
      <c r="A53" s="306" t="s">
        <v>277</v>
      </c>
      <c r="B53" s="307" t="s">
        <v>278</v>
      </c>
      <c r="C53" s="308"/>
      <c r="D53" s="113">
        <v>3.2874436268692144</v>
      </c>
      <c r="E53" s="115">
        <v>277</v>
      </c>
      <c r="F53" s="114">
        <v>279</v>
      </c>
      <c r="G53" s="114">
        <v>446</v>
      </c>
      <c r="H53" s="114">
        <v>285</v>
      </c>
      <c r="I53" s="140">
        <v>343</v>
      </c>
      <c r="J53" s="115">
        <v>-66</v>
      </c>
      <c r="K53" s="116">
        <v>-19.241982507288629</v>
      </c>
    </row>
    <row r="54" spans="1:11" ht="14.1" customHeight="1" x14ac:dyDescent="0.2">
      <c r="A54" s="306" t="s">
        <v>279</v>
      </c>
      <c r="B54" s="307" t="s">
        <v>280</v>
      </c>
      <c r="C54" s="308"/>
      <c r="D54" s="113">
        <v>5.2931402800854501</v>
      </c>
      <c r="E54" s="115">
        <v>446</v>
      </c>
      <c r="F54" s="114">
        <v>329</v>
      </c>
      <c r="G54" s="114">
        <v>483</v>
      </c>
      <c r="H54" s="114">
        <v>301</v>
      </c>
      <c r="I54" s="140">
        <v>371</v>
      </c>
      <c r="J54" s="115">
        <v>75</v>
      </c>
      <c r="K54" s="116">
        <v>20.215633423180591</v>
      </c>
    </row>
    <row r="55" spans="1:11" ht="14.1" customHeight="1" x14ac:dyDescent="0.2">
      <c r="A55" s="306">
        <v>72</v>
      </c>
      <c r="B55" s="307" t="s">
        <v>281</v>
      </c>
      <c r="C55" s="308"/>
      <c r="D55" s="113">
        <v>1.7920721576074057</v>
      </c>
      <c r="E55" s="115">
        <v>151</v>
      </c>
      <c r="F55" s="114">
        <v>123</v>
      </c>
      <c r="G55" s="114">
        <v>232</v>
      </c>
      <c r="H55" s="114">
        <v>98</v>
      </c>
      <c r="I55" s="140">
        <v>129</v>
      </c>
      <c r="J55" s="115">
        <v>22</v>
      </c>
      <c r="K55" s="116">
        <v>17.054263565891471</v>
      </c>
    </row>
    <row r="56" spans="1:11" ht="14.1" customHeight="1" x14ac:dyDescent="0.2">
      <c r="A56" s="306" t="s">
        <v>282</v>
      </c>
      <c r="B56" s="307" t="s">
        <v>283</v>
      </c>
      <c r="C56" s="308"/>
      <c r="D56" s="113">
        <v>0.52219321148825071</v>
      </c>
      <c r="E56" s="115">
        <v>44</v>
      </c>
      <c r="F56" s="114">
        <v>28</v>
      </c>
      <c r="G56" s="114">
        <v>106</v>
      </c>
      <c r="H56" s="114">
        <v>27</v>
      </c>
      <c r="I56" s="140">
        <v>39</v>
      </c>
      <c r="J56" s="115">
        <v>5</v>
      </c>
      <c r="K56" s="116">
        <v>12.820512820512821</v>
      </c>
    </row>
    <row r="57" spans="1:11" ht="14.1" customHeight="1" x14ac:dyDescent="0.2">
      <c r="A57" s="306" t="s">
        <v>284</v>
      </c>
      <c r="B57" s="307" t="s">
        <v>285</v>
      </c>
      <c r="C57" s="308"/>
      <c r="D57" s="113">
        <v>1.0087823403750296</v>
      </c>
      <c r="E57" s="115">
        <v>85</v>
      </c>
      <c r="F57" s="114">
        <v>78</v>
      </c>
      <c r="G57" s="114">
        <v>85</v>
      </c>
      <c r="H57" s="114">
        <v>49</v>
      </c>
      <c r="I57" s="140">
        <v>67</v>
      </c>
      <c r="J57" s="115">
        <v>18</v>
      </c>
      <c r="K57" s="116">
        <v>26.865671641791046</v>
      </c>
    </row>
    <row r="58" spans="1:11" ht="14.1" customHeight="1" x14ac:dyDescent="0.2">
      <c r="A58" s="306">
        <v>73</v>
      </c>
      <c r="B58" s="307" t="s">
        <v>286</v>
      </c>
      <c r="C58" s="308"/>
      <c r="D58" s="113">
        <v>1.7327320199382863</v>
      </c>
      <c r="E58" s="115">
        <v>146</v>
      </c>
      <c r="F58" s="114">
        <v>170</v>
      </c>
      <c r="G58" s="114">
        <v>388</v>
      </c>
      <c r="H58" s="114">
        <v>93</v>
      </c>
      <c r="I58" s="140">
        <v>125</v>
      </c>
      <c r="J58" s="115">
        <v>21</v>
      </c>
      <c r="K58" s="116">
        <v>16.8</v>
      </c>
    </row>
    <row r="59" spans="1:11" ht="14.1" customHeight="1" x14ac:dyDescent="0.2">
      <c r="A59" s="306" t="s">
        <v>287</v>
      </c>
      <c r="B59" s="307" t="s">
        <v>288</v>
      </c>
      <c r="C59" s="308"/>
      <c r="D59" s="113">
        <v>1.5191075243294565</v>
      </c>
      <c r="E59" s="115">
        <v>128</v>
      </c>
      <c r="F59" s="114">
        <v>144</v>
      </c>
      <c r="G59" s="114">
        <v>333</v>
      </c>
      <c r="H59" s="114">
        <v>69</v>
      </c>
      <c r="I59" s="140">
        <v>96</v>
      </c>
      <c r="J59" s="115">
        <v>32</v>
      </c>
      <c r="K59" s="116">
        <v>33.333333333333336</v>
      </c>
    </row>
    <row r="60" spans="1:11" ht="14.1" customHeight="1" x14ac:dyDescent="0.2">
      <c r="A60" s="306">
        <v>81</v>
      </c>
      <c r="B60" s="307" t="s">
        <v>289</v>
      </c>
      <c r="C60" s="308"/>
      <c r="D60" s="113">
        <v>6.3256586755281274</v>
      </c>
      <c r="E60" s="115">
        <v>533</v>
      </c>
      <c r="F60" s="114">
        <v>748</v>
      </c>
      <c r="G60" s="114">
        <v>894</v>
      </c>
      <c r="H60" s="114">
        <v>354</v>
      </c>
      <c r="I60" s="140">
        <v>531</v>
      </c>
      <c r="J60" s="115">
        <v>2</v>
      </c>
      <c r="K60" s="116">
        <v>0.37664783427495291</v>
      </c>
    </row>
    <row r="61" spans="1:11" ht="14.1" customHeight="1" x14ac:dyDescent="0.2">
      <c r="A61" s="306" t="s">
        <v>290</v>
      </c>
      <c r="B61" s="307" t="s">
        <v>291</v>
      </c>
      <c r="C61" s="308"/>
      <c r="D61" s="113">
        <v>1.7089959648706385</v>
      </c>
      <c r="E61" s="115">
        <v>144</v>
      </c>
      <c r="F61" s="114">
        <v>98</v>
      </c>
      <c r="G61" s="114">
        <v>262</v>
      </c>
      <c r="H61" s="114">
        <v>104</v>
      </c>
      <c r="I61" s="140">
        <v>158</v>
      </c>
      <c r="J61" s="115">
        <v>-14</v>
      </c>
      <c r="K61" s="116">
        <v>-8.8607594936708853</v>
      </c>
    </row>
    <row r="62" spans="1:11" ht="14.1" customHeight="1" x14ac:dyDescent="0.2">
      <c r="A62" s="306" t="s">
        <v>292</v>
      </c>
      <c r="B62" s="307" t="s">
        <v>293</v>
      </c>
      <c r="C62" s="308"/>
      <c r="D62" s="113">
        <v>2.3142653690956565</v>
      </c>
      <c r="E62" s="115">
        <v>195</v>
      </c>
      <c r="F62" s="114">
        <v>506</v>
      </c>
      <c r="G62" s="114">
        <v>505</v>
      </c>
      <c r="H62" s="114">
        <v>142</v>
      </c>
      <c r="I62" s="140">
        <v>188</v>
      </c>
      <c r="J62" s="115">
        <v>7</v>
      </c>
      <c r="K62" s="116">
        <v>3.7234042553191489</v>
      </c>
    </row>
    <row r="63" spans="1:11" ht="14.1" customHeight="1" x14ac:dyDescent="0.2">
      <c r="A63" s="306"/>
      <c r="B63" s="307" t="s">
        <v>294</v>
      </c>
      <c r="C63" s="308"/>
      <c r="D63" s="113">
        <v>1.5191075243294565</v>
      </c>
      <c r="E63" s="115">
        <v>128</v>
      </c>
      <c r="F63" s="114">
        <v>230</v>
      </c>
      <c r="G63" s="114">
        <v>293</v>
      </c>
      <c r="H63" s="114">
        <v>106</v>
      </c>
      <c r="I63" s="140">
        <v>142</v>
      </c>
      <c r="J63" s="115">
        <v>-14</v>
      </c>
      <c r="K63" s="116">
        <v>-9.8591549295774641</v>
      </c>
    </row>
    <row r="64" spans="1:11" ht="14.1" customHeight="1" x14ac:dyDescent="0.2">
      <c r="A64" s="306" t="s">
        <v>295</v>
      </c>
      <c r="B64" s="307" t="s">
        <v>296</v>
      </c>
      <c r="C64" s="308"/>
      <c r="D64" s="113">
        <v>0.85449798243531927</v>
      </c>
      <c r="E64" s="115">
        <v>72</v>
      </c>
      <c r="F64" s="114">
        <v>47</v>
      </c>
      <c r="G64" s="114">
        <v>48</v>
      </c>
      <c r="H64" s="114">
        <v>39</v>
      </c>
      <c r="I64" s="140">
        <v>59</v>
      </c>
      <c r="J64" s="115">
        <v>13</v>
      </c>
      <c r="K64" s="116">
        <v>22.033898305084747</v>
      </c>
    </row>
    <row r="65" spans="1:11" ht="14.1" customHeight="1" x14ac:dyDescent="0.2">
      <c r="A65" s="306" t="s">
        <v>297</v>
      </c>
      <c r="B65" s="307" t="s">
        <v>298</v>
      </c>
      <c r="C65" s="308"/>
      <c r="D65" s="113">
        <v>0.79515784476619988</v>
      </c>
      <c r="E65" s="115">
        <v>67</v>
      </c>
      <c r="F65" s="114">
        <v>56</v>
      </c>
      <c r="G65" s="114">
        <v>24</v>
      </c>
      <c r="H65" s="114">
        <v>25</v>
      </c>
      <c r="I65" s="140">
        <v>41</v>
      </c>
      <c r="J65" s="115">
        <v>26</v>
      </c>
      <c r="K65" s="116">
        <v>63.414634146341463</v>
      </c>
    </row>
    <row r="66" spans="1:11" ht="14.1" customHeight="1" x14ac:dyDescent="0.2">
      <c r="A66" s="306">
        <v>82</v>
      </c>
      <c r="B66" s="307" t="s">
        <v>299</v>
      </c>
      <c r="C66" s="308"/>
      <c r="D66" s="113">
        <v>3.2637075718015667</v>
      </c>
      <c r="E66" s="115">
        <v>275</v>
      </c>
      <c r="F66" s="114">
        <v>331</v>
      </c>
      <c r="G66" s="114">
        <v>395</v>
      </c>
      <c r="H66" s="114">
        <v>282</v>
      </c>
      <c r="I66" s="140">
        <v>285</v>
      </c>
      <c r="J66" s="115">
        <v>-10</v>
      </c>
      <c r="K66" s="116">
        <v>-3.5087719298245612</v>
      </c>
    </row>
    <row r="67" spans="1:11" ht="14.1" customHeight="1" x14ac:dyDescent="0.2">
      <c r="A67" s="306" t="s">
        <v>300</v>
      </c>
      <c r="B67" s="307" t="s">
        <v>301</v>
      </c>
      <c r="C67" s="308"/>
      <c r="D67" s="113">
        <v>2.0887728459530028</v>
      </c>
      <c r="E67" s="115">
        <v>176</v>
      </c>
      <c r="F67" s="114">
        <v>248</v>
      </c>
      <c r="G67" s="114">
        <v>257</v>
      </c>
      <c r="H67" s="114">
        <v>209</v>
      </c>
      <c r="I67" s="140">
        <v>173</v>
      </c>
      <c r="J67" s="115">
        <v>3</v>
      </c>
      <c r="K67" s="116">
        <v>1.7341040462427746</v>
      </c>
    </row>
    <row r="68" spans="1:11" ht="14.1" customHeight="1" x14ac:dyDescent="0.2">
      <c r="A68" s="306" t="s">
        <v>302</v>
      </c>
      <c r="B68" s="307" t="s">
        <v>303</v>
      </c>
      <c r="C68" s="308"/>
      <c r="D68" s="113">
        <v>0.55779729408972234</v>
      </c>
      <c r="E68" s="115">
        <v>47</v>
      </c>
      <c r="F68" s="114">
        <v>49</v>
      </c>
      <c r="G68" s="114">
        <v>85</v>
      </c>
      <c r="H68" s="114">
        <v>48</v>
      </c>
      <c r="I68" s="140">
        <v>75</v>
      </c>
      <c r="J68" s="115">
        <v>-28</v>
      </c>
      <c r="K68" s="116">
        <v>-37.333333333333336</v>
      </c>
    </row>
    <row r="69" spans="1:11" ht="14.1" customHeight="1" x14ac:dyDescent="0.2">
      <c r="A69" s="306">
        <v>83</v>
      </c>
      <c r="B69" s="307" t="s">
        <v>304</v>
      </c>
      <c r="C69" s="308"/>
      <c r="D69" s="113">
        <v>4.8777593164016144</v>
      </c>
      <c r="E69" s="115">
        <v>411</v>
      </c>
      <c r="F69" s="114">
        <v>360</v>
      </c>
      <c r="G69" s="114">
        <v>1061</v>
      </c>
      <c r="H69" s="114">
        <v>318</v>
      </c>
      <c r="I69" s="140">
        <v>400</v>
      </c>
      <c r="J69" s="115">
        <v>11</v>
      </c>
      <c r="K69" s="116">
        <v>2.75</v>
      </c>
    </row>
    <row r="70" spans="1:11" ht="14.1" customHeight="1" x14ac:dyDescent="0.2">
      <c r="A70" s="306" t="s">
        <v>305</v>
      </c>
      <c r="B70" s="307" t="s">
        <v>306</v>
      </c>
      <c r="C70" s="308"/>
      <c r="D70" s="113">
        <v>3.8215048658912889</v>
      </c>
      <c r="E70" s="115">
        <v>322</v>
      </c>
      <c r="F70" s="114">
        <v>284</v>
      </c>
      <c r="G70" s="114">
        <v>955</v>
      </c>
      <c r="H70" s="114">
        <v>224</v>
      </c>
      <c r="I70" s="140">
        <v>299</v>
      </c>
      <c r="J70" s="115">
        <v>23</v>
      </c>
      <c r="K70" s="116">
        <v>7.6923076923076925</v>
      </c>
    </row>
    <row r="71" spans="1:11" ht="14.1" customHeight="1" x14ac:dyDescent="0.2">
      <c r="A71" s="306"/>
      <c r="B71" s="307" t="s">
        <v>307</v>
      </c>
      <c r="C71" s="308"/>
      <c r="D71" s="113">
        <v>1.9463565155471161</v>
      </c>
      <c r="E71" s="115">
        <v>164</v>
      </c>
      <c r="F71" s="114">
        <v>132</v>
      </c>
      <c r="G71" s="114">
        <v>594</v>
      </c>
      <c r="H71" s="114">
        <v>131</v>
      </c>
      <c r="I71" s="140">
        <v>167</v>
      </c>
      <c r="J71" s="115">
        <v>-3</v>
      </c>
      <c r="K71" s="116">
        <v>-1.7964071856287425</v>
      </c>
    </row>
    <row r="72" spans="1:11" ht="14.1" customHeight="1" x14ac:dyDescent="0.2">
      <c r="A72" s="306">
        <v>84</v>
      </c>
      <c r="B72" s="307" t="s">
        <v>308</v>
      </c>
      <c r="C72" s="308"/>
      <c r="D72" s="113">
        <v>1.8632803228103489</v>
      </c>
      <c r="E72" s="115">
        <v>157</v>
      </c>
      <c r="F72" s="114">
        <v>125</v>
      </c>
      <c r="G72" s="114">
        <v>205</v>
      </c>
      <c r="H72" s="114">
        <v>127</v>
      </c>
      <c r="I72" s="140">
        <v>124</v>
      </c>
      <c r="J72" s="115">
        <v>33</v>
      </c>
      <c r="K72" s="116">
        <v>26.612903225806452</v>
      </c>
    </row>
    <row r="73" spans="1:11" ht="14.1" customHeight="1" x14ac:dyDescent="0.2">
      <c r="A73" s="306" t="s">
        <v>309</v>
      </c>
      <c r="B73" s="307" t="s">
        <v>310</v>
      </c>
      <c r="C73" s="308"/>
      <c r="D73" s="113">
        <v>0.43911701875148351</v>
      </c>
      <c r="E73" s="115">
        <v>37</v>
      </c>
      <c r="F73" s="114">
        <v>12</v>
      </c>
      <c r="G73" s="114">
        <v>79</v>
      </c>
      <c r="H73" s="114">
        <v>15</v>
      </c>
      <c r="I73" s="140">
        <v>21</v>
      </c>
      <c r="J73" s="115">
        <v>16</v>
      </c>
      <c r="K73" s="116">
        <v>76.19047619047619</v>
      </c>
    </row>
    <row r="74" spans="1:11" ht="14.1" customHeight="1" x14ac:dyDescent="0.2">
      <c r="A74" s="306" t="s">
        <v>311</v>
      </c>
      <c r="B74" s="307" t="s">
        <v>312</v>
      </c>
      <c r="C74" s="308"/>
      <c r="D74" s="113">
        <v>0.23736055067647757</v>
      </c>
      <c r="E74" s="115">
        <v>20</v>
      </c>
      <c r="F74" s="114">
        <v>14</v>
      </c>
      <c r="G74" s="114">
        <v>30</v>
      </c>
      <c r="H74" s="114">
        <v>3</v>
      </c>
      <c r="I74" s="140">
        <v>14</v>
      </c>
      <c r="J74" s="115">
        <v>6</v>
      </c>
      <c r="K74" s="116">
        <v>42.857142857142854</v>
      </c>
    </row>
    <row r="75" spans="1:11" ht="14.1" customHeight="1" x14ac:dyDescent="0.2">
      <c r="A75" s="306" t="s">
        <v>313</v>
      </c>
      <c r="B75" s="307" t="s">
        <v>314</v>
      </c>
      <c r="C75" s="308"/>
      <c r="D75" s="113">
        <v>0.67647756942796111</v>
      </c>
      <c r="E75" s="115">
        <v>57</v>
      </c>
      <c r="F75" s="114">
        <v>75</v>
      </c>
      <c r="G75" s="114">
        <v>47</v>
      </c>
      <c r="H75" s="114">
        <v>78</v>
      </c>
      <c r="I75" s="140">
        <v>55</v>
      </c>
      <c r="J75" s="115">
        <v>2</v>
      </c>
      <c r="K75" s="116">
        <v>3.6363636363636362</v>
      </c>
    </row>
    <row r="76" spans="1:11" ht="14.1" customHeight="1" x14ac:dyDescent="0.2">
      <c r="A76" s="306">
        <v>91</v>
      </c>
      <c r="B76" s="307" t="s">
        <v>315</v>
      </c>
      <c r="C76" s="308"/>
      <c r="D76" s="113">
        <v>0.21362449560882982</v>
      </c>
      <c r="E76" s="115">
        <v>18</v>
      </c>
      <c r="F76" s="114">
        <v>18</v>
      </c>
      <c r="G76" s="114">
        <v>17</v>
      </c>
      <c r="H76" s="114">
        <v>12</v>
      </c>
      <c r="I76" s="140">
        <v>13</v>
      </c>
      <c r="J76" s="115">
        <v>5</v>
      </c>
      <c r="K76" s="116">
        <v>38.46153846153846</v>
      </c>
    </row>
    <row r="77" spans="1:11" ht="14.1" customHeight="1" x14ac:dyDescent="0.2">
      <c r="A77" s="306">
        <v>92</v>
      </c>
      <c r="B77" s="307" t="s">
        <v>316</v>
      </c>
      <c r="C77" s="308"/>
      <c r="D77" s="113">
        <v>1.1868027533823879</v>
      </c>
      <c r="E77" s="115">
        <v>100</v>
      </c>
      <c r="F77" s="114">
        <v>83</v>
      </c>
      <c r="G77" s="114">
        <v>81</v>
      </c>
      <c r="H77" s="114">
        <v>50</v>
      </c>
      <c r="I77" s="140">
        <v>83</v>
      </c>
      <c r="J77" s="115">
        <v>17</v>
      </c>
      <c r="K77" s="116">
        <v>20.481927710843372</v>
      </c>
    </row>
    <row r="78" spans="1:11" ht="14.1" customHeight="1" x14ac:dyDescent="0.2">
      <c r="A78" s="306">
        <v>93</v>
      </c>
      <c r="B78" s="307" t="s">
        <v>317</v>
      </c>
      <c r="C78" s="308"/>
      <c r="D78" s="113">
        <v>0.18988844054118206</v>
      </c>
      <c r="E78" s="115">
        <v>16</v>
      </c>
      <c r="F78" s="114">
        <v>6</v>
      </c>
      <c r="G78" s="114">
        <v>17</v>
      </c>
      <c r="H78" s="114">
        <v>15</v>
      </c>
      <c r="I78" s="140">
        <v>13</v>
      </c>
      <c r="J78" s="115">
        <v>3</v>
      </c>
      <c r="K78" s="116">
        <v>23.076923076923077</v>
      </c>
    </row>
    <row r="79" spans="1:11" ht="14.1" customHeight="1" x14ac:dyDescent="0.2">
      <c r="A79" s="306">
        <v>94</v>
      </c>
      <c r="B79" s="307" t="s">
        <v>318</v>
      </c>
      <c r="C79" s="308"/>
      <c r="D79" s="113">
        <v>0.28483266081177311</v>
      </c>
      <c r="E79" s="115">
        <v>24</v>
      </c>
      <c r="F79" s="114">
        <v>29</v>
      </c>
      <c r="G79" s="114">
        <v>44</v>
      </c>
      <c r="H79" s="114">
        <v>12</v>
      </c>
      <c r="I79" s="140">
        <v>23</v>
      </c>
      <c r="J79" s="115">
        <v>1</v>
      </c>
      <c r="K79" s="116">
        <v>4.3478260869565215</v>
      </c>
    </row>
    <row r="80" spans="1:11" ht="14.1" customHeight="1" x14ac:dyDescent="0.2">
      <c r="A80" s="306" t="s">
        <v>319</v>
      </c>
      <c r="B80" s="307" t="s">
        <v>320</v>
      </c>
      <c r="C80" s="308"/>
      <c r="D80" s="113">
        <v>9.4944220270591032E-2</v>
      </c>
      <c r="E80" s="115">
        <v>8</v>
      </c>
      <c r="F80" s="114">
        <v>9</v>
      </c>
      <c r="G80" s="114">
        <v>14</v>
      </c>
      <c r="H80" s="114">
        <v>3</v>
      </c>
      <c r="I80" s="140">
        <v>5</v>
      </c>
      <c r="J80" s="115">
        <v>3</v>
      </c>
      <c r="K80" s="116">
        <v>60</v>
      </c>
    </row>
    <row r="81" spans="1:11" ht="14.1" customHeight="1" x14ac:dyDescent="0.2">
      <c r="A81" s="310" t="s">
        <v>321</v>
      </c>
      <c r="B81" s="311" t="s">
        <v>333</v>
      </c>
      <c r="C81" s="312"/>
      <c r="D81" s="125">
        <v>0.23736055067647757</v>
      </c>
      <c r="E81" s="143">
        <v>20</v>
      </c>
      <c r="F81" s="144">
        <v>17</v>
      </c>
      <c r="G81" s="144">
        <v>43</v>
      </c>
      <c r="H81" s="144">
        <v>14</v>
      </c>
      <c r="I81" s="145">
        <v>13</v>
      </c>
      <c r="J81" s="143">
        <v>7</v>
      </c>
      <c r="K81" s="146">
        <v>53.846153846153847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9154</v>
      </c>
      <c r="E11" s="114">
        <v>8078</v>
      </c>
      <c r="F11" s="114">
        <v>11401</v>
      </c>
      <c r="G11" s="114">
        <v>7162</v>
      </c>
      <c r="H11" s="140">
        <v>8791</v>
      </c>
      <c r="I11" s="115">
        <v>363</v>
      </c>
      <c r="J11" s="116">
        <v>4.1292230690478897</v>
      </c>
    </row>
    <row r="12" spans="1:15" s="110" customFormat="1" ht="24.95" customHeight="1" x14ac:dyDescent="0.2">
      <c r="A12" s="193" t="s">
        <v>132</v>
      </c>
      <c r="B12" s="194" t="s">
        <v>133</v>
      </c>
      <c r="C12" s="113">
        <v>0.89578326414682108</v>
      </c>
      <c r="D12" s="115">
        <v>82</v>
      </c>
      <c r="E12" s="114">
        <v>125</v>
      </c>
      <c r="F12" s="114">
        <v>131</v>
      </c>
      <c r="G12" s="114">
        <v>78</v>
      </c>
      <c r="H12" s="140">
        <v>101</v>
      </c>
      <c r="I12" s="115">
        <v>-19</v>
      </c>
      <c r="J12" s="116">
        <v>-18.811881188118811</v>
      </c>
    </row>
    <row r="13" spans="1:15" s="110" customFormat="1" ht="24.95" customHeight="1" x14ac:dyDescent="0.2">
      <c r="A13" s="193" t="s">
        <v>134</v>
      </c>
      <c r="B13" s="199" t="s">
        <v>214</v>
      </c>
      <c r="C13" s="113">
        <v>0.53528512125846628</v>
      </c>
      <c r="D13" s="115">
        <v>49</v>
      </c>
      <c r="E13" s="114">
        <v>40</v>
      </c>
      <c r="F13" s="114">
        <v>66</v>
      </c>
      <c r="G13" s="114">
        <v>41</v>
      </c>
      <c r="H13" s="140">
        <v>48</v>
      </c>
      <c r="I13" s="115">
        <v>1</v>
      </c>
      <c r="J13" s="116">
        <v>2.0833333333333335</v>
      </c>
    </row>
    <row r="14" spans="1:15" s="287" customFormat="1" ht="24.95" customHeight="1" x14ac:dyDescent="0.2">
      <c r="A14" s="193" t="s">
        <v>215</v>
      </c>
      <c r="B14" s="199" t="s">
        <v>137</v>
      </c>
      <c r="C14" s="113">
        <v>25.442429538999345</v>
      </c>
      <c r="D14" s="115">
        <v>2329</v>
      </c>
      <c r="E14" s="114">
        <v>1960</v>
      </c>
      <c r="F14" s="114">
        <v>3031</v>
      </c>
      <c r="G14" s="114">
        <v>2036</v>
      </c>
      <c r="H14" s="140">
        <v>2228</v>
      </c>
      <c r="I14" s="115">
        <v>101</v>
      </c>
      <c r="J14" s="116">
        <v>4.5332136445242366</v>
      </c>
      <c r="K14" s="110"/>
      <c r="L14" s="110"/>
      <c r="M14" s="110"/>
      <c r="N14" s="110"/>
      <c r="O14" s="110"/>
    </row>
    <row r="15" spans="1:15" s="110" customFormat="1" ht="24.95" customHeight="1" x14ac:dyDescent="0.2">
      <c r="A15" s="193" t="s">
        <v>216</v>
      </c>
      <c r="B15" s="199" t="s">
        <v>217</v>
      </c>
      <c r="C15" s="113">
        <v>2.6655014201441993</v>
      </c>
      <c r="D15" s="115">
        <v>244</v>
      </c>
      <c r="E15" s="114">
        <v>254</v>
      </c>
      <c r="F15" s="114">
        <v>342</v>
      </c>
      <c r="G15" s="114">
        <v>438</v>
      </c>
      <c r="H15" s="140">
        <v>199</v>
      </c>
      <c r="I15" s="115">
        <v>45</v>
      </c>
      <c r="J15" s="116">
        <v>22.613065326633166</v>
      </c>
    </row>
    <row r="16" spans="1:15" s="287" customFormat="1" ht="24.95" customHeight="1" x14ac:dyDescent="0.2">
      <c r="A16" s="193" t="s">
        <v>218</v>
      </c>
      <c r="B16" s="199" t="s">
        <v>141</v>
      </c>
      <c r="C16" s="113">
        <v>20.253441118636662</v>
      </c>
      <c r="D16" s="115">
        <v>1854</v>
      </c>
      <c r="E16" s="114">
        <v>1464</v>
      </c>
      <c r="F16" s="114">
        <v>2351</v>
      </c>
      <c r="G16" s="114">
        <v>1414</v>
      </c>
      <c r="H16" s="140">
        <v>1861</v>
      </c>
      <c r="I16" s="115">
        <v>-7</v>
      </c>
      <c r="J16" s="116">
        <v>-0.37614185921547555</v>
      </c>
      <c r="K16" s="110"/>
      <c r="L16" s="110"/>
      <c r="M16" s="110"/>
      <c r="N16" s="110"/>
      <c r="O16" s="110"/>
    </row>
    <row r="17" spans="1:15" s="110" customFormat="1" ht="24.95" customHeight="1" x14ac:dyDescent="0.2">
      <c r="A17" s="193" t="s">
        <v>142</v>
      </c>
      <c r="B17" s="199" t="s">
        <v>220</v>
      </c>
      <c r="C17" s="113">
        <v>2.5234870002184837</v>
      </c>
      <c r="D17" s="115">
        <v>231</v>
      </c>
      <c r="E17" s="114">
        <v>242</v>
      </c>
      <c r="F17" s="114">
        <v>338</v>
      </c>
      <c r="G17" s="114">
        <v>184</v>
      </c>
      <c r="H17" s="140">
        <v>168</v>
      </c>
      <c r="I17" s="115">
        <v>63</v>
      </c>
      <c r="J17" s="116">
        <v>37.5</v>
      </c>
    </row>
    <row r="18" spans="1:15" s="287" customFormat="1" ht="24.95" customHeight="1" x14ac:dyDescent="0.2">
      <c r="A18" s="201" t="s">
        <v>144</v>
      </c>
      <c r="B18" s="202" t="s">
        <v>145</v>
      </c>
      <c r="C18" s="113">
        <v>5.8881363338431285</v>
      </c>
      <c r="D18" s="115">
        <v>539</v>
      </c>
      <c r="E18" s="114">
        <v>482</v>
      </c>
      <c r="F18" s="114">
        <v>593</v>
      </c>
      <c r="G18" s="114">
        <v>374</v>
      </c>
      <c r="H18" s="140">
        <v>616</v>
      </c>
      <c r="I18" s="115">
        <v>-77</v>
      </c>
      <c r="J18" s="116">
        <v>-12.5</v>
      </c>
      <c r="K18" s="110"/>
      <c r="L18" s="110"/>
      <c r="M18" s="110"/>
      <c r="N18" s="110"/>
      <c r="O18" s="110"/>
    </row>
    <row r="19" spans="1:15" s="110" customFormat="1" ht="24.95" customHeight="1" x14ac:dyDescent="0.2">
      <c r="A19" s="193" t="s">
        <v>146</v>
      </c>
      <c r="B19" s="199" t="s">
        <v>147</v>
      </c>
      <c r="C19" s="113">
        <v>14.266987109460345</v>
      </c>
      <c r="D19" s="115">
        <v>1306</v>
      </c>
      <c r="E19" s="114">
        <v>1143</v>
      </c>
      <c r="F19" s="114">
        <v>1408</v>
      </c>
      <c r="G19" s="114">
        <v>969</v>
      </c>
      <c r="H19" s="140">
        <v>1234</v>
      </c>
      <c r="I19" s="115">
        <v>72</v>
      </c>
      <c r="J19" s="116">
        <v>5.8346839546191251</v>
      </c>
    </row>
    <row r="20" spans="1:15" s="287" customFormat="1" ht="24.95" customHeight="1" x14ac:dyDescent="0.2">
      <c r="A20" s="193" t="s">
        <v>148</v>
      </c>
      <c r="B20" s="199" t="s">
        <v>149</v>
      </c>
      <c r="C20" s="113">
        <v>4.3041293423639937</v>
      </c>
      <c r="D20" s="115">
        <v>394</v>
      </c>
      <c r="E20" s="114">
        <v>347</v>
      </c>
      <c r="F20" s="114">
        <v>476</v>
      </c>
      <c r="G20" s="114">
        <v>415</v>
      </c>
      <c r="H20" s="140">
        <v>435</v>
      </c>
      <c r="I20" s="115">
        <v>-41</v>
      </c>
      <c r="J20" s="116">
        <v>-9.4252873563218387</v>
      </c>
      <c r="K20" s="110"/>
      <c r="L20" s="110"/>
      <c r="M20" s="110"/>
      <c r="N20" s="110"/>
      <c r="O20" s="110"/>
    </row>
    <row r="21" spans="1:15" s="110" customFormat="1" ht="24.95" customHeight="1" x14ac:dyDescent="0.2">
      <c r="A21" s="201" t="s">
        <v>150</v>
      </c>
      <c r="B21" s="202" t="s">
        <v>151</v>
      </c>
      <c r="C21" s="113">
        <v>4.7301726021411401</v>
      </c>
      <c r="D21" s="115">
        <v>433</v>
      </c>
      <c r="E21" s="114">
        <v>381</v>
      </c>
      <c r="F21" s="114">
        <v>463</v>
      </c>
      <c r="G21" s="114">
        <v>341</v>
      </c>
      <c r="H21" s="140">
        <v>381</v>
      </c>
      <c r="I21" s="115">
        <v>52</v>
      </c>
      <c r="J21" s="116">
        <v>13.648293963254593</v>
      </c>
    </row>
    <row r="22" spans="1:15" s="110" customFormat="1" ht="24.95" customHeight="1" x14ac:dyDescent="0.2">
      <c r="A22" s="201" t="s">
        <v>152</v>
      </c>
      <c r="B22" s="199" t="s">
        <v>153</v>
      </c>
      <c r="C22" s="113">
        <v>1.1142669871094604</v>
      </c>
      <c r="D22" s="115">
        <v>102</v>
      </c>
      <c r="E22" s="114">
        <v>70</v>
      </c>
      <c r="F22" s="114">
        <v>137</v>
      </c>
      <c r="G22" s="114">
        <v>67</v>
      </c>
      <c r="H22" s="140">
        <v>84</v>
      </c>
      <c r="I22" s="115">
        <v>18</v>
      </c>
      <c r="J22" s="116">
        <v>21.428571428571427</v>
      </c>
    </row>
    <row r="23" spans="1:15" s="110" customFormat="1" ht="24.95" customHeight="1" x14ac:dyDescent="0.2">
      <c r="A23" s="193" t="s">
        <v>154</v>
      </c>
      <c r="B23" s="199" t="s">
        <v>155</v>
      </c>
      <c r="C23" s="113">
        <v>1.3109023377758358</v>
      </c>
      <c r="D23" s="115">
        <v>120</v>
      </c>
      <c r="E23" s="114">
        <v>65</v>
      </c>
      <c r="F23" s="114">
        <v>107</v>
      </c>
      <c r="G23" s="114">
        <v>67</v>
      </c>
      <c r="H23" s="140">
        <v>103</v>
      </c>
      <c r="I23" s="115">
        <v>17</v>
      </c>
      <c r="J23" s="116">
        <v>16.50485436893204</v>
      </c>
    </row>
    <row r="24" spans="1:15" s="110" customFormat="1" ht="24.95" customHeight="1" x14ac:dyDescent="0.2">
      <c r="A24" s="193" t="s">
        <v>156</v>
      </c>
      <c r="B24" s="199" t="s">
        <v>221</v>
      </c>
      <c r="C24" s="113">
        <v>5.0797465588813635</v>
      </c>
      <c r="D24" s="115">
        <v>465</v>
      </c>
      <c r="E24" s="114">
        <v>350</v>
      </c>
      <c r="F24" s="114">
        <v>523</v>
      </c>
      <c r="G24" s="114">
        <v>372</v>
      </c>
      <c r="H24" s="140">
        <v>551</v>
      </c>
      <c r="I24" s="115">
        <v>-86</v>
      </c>
      <c r="J24" s="116">
        <v>-15.607985480943739</v>
      </c>
    </row>
    <row r="25" spans="1:15" s="110" customFormat="1" ht="24.95" customHeight="1" x14ac:dyDescent="0.2">
      <c r="A25" s="193" t="s">
        <v>222</v>
      </c>
      <c r="B25" s="204" t="s">
        <v>159</v>
      </c>
      <c r="C25" s="113">
        <v>6.9477823902119296</v>
      </c>
      <c r="D25" s="115">
        <v>636</v>
      </c>
      <c r="E25" s="114">
        <v>678</v>
      </c>
      <c r="F25" s="114">
        <v>462</v>
      </c>
      <c r="G25" s="114">
        <v>361</v>
      </c>
      <c r="H25" s="140">
        <v>496</v>
      </c>
      <c r="I25" s="115">
        <v>140</v>
      </c>
      <c r="J25" s="116">
        <v>28.225806451612904</v>
      </c>
    </row>
    <row r="26" spans="1:15" s="110" customFormat="1" ht="24.95" customHeight="1" x14ac:dyDescent="0.2">
      <c r="A26" s="201">
        <v>782.78300000000002</v>
      </c>
      <c r="B26" s="203" t="s">
        <v>160</v>
      </c>
      <c r="C26" s="113">
        <v>6.3906488966571988</v>
      </c>
      <c r="D26" s="115">
        <v>585</v>
      </c>
      <c r="E26" s="114">
        <v>750</v>
      </c>
      <c r="F26" s="114">
        <v>814</v>
      </c>
      <c r="G26" s="114">
        <v>595</v>
      </c>
      <c r="H26" s="140">
        <v>772</v>
      </c>
      <c r="I26" s="115">
        <v>-187</v>
      </c>
      <c r="J26" s="116">
        <v>-24.222797927461141</v>
      </c>
    </row>
    <row r="27" spans="1:15" s="110" customFormat="1" ht="24.95" customHeight="1" x14ac:dyDescent="0.2">
      <c r="A27" s="193" t="s">
        <v>161</v>
      </c>
      <c r="B27" s="199" t="s">
        <v>162</v>
      </c>
      <c r="C27" s="113">
        <v>3.7469958488092638</v>
      </c>
      <c r="D27" s="115">
        <v>343</v>
      </c>
      <c r="E27" s="114">
        <v>200</v>
      </c>
      <c r="F27" s="114">
        <v>340</v>
      </c>
      <c r="G27" s="114">
        <v>180</v>
      </c>
      <c r="H27" s="140">
        <v>227</v>
      </c>
      <c r="I27" s="115">
        <v>116</v>
      </c>
      <c r="J27" s="116">
        <v>51.101321585903086</v>
      </c>
    </row>
    <row r="28" spans="1:15" s="110" customFormat="1" ht="24.95" customHeight="1" x14ac:dyDescent="0.2">
      <c r="A28" s="193" t="s">
        <v>163</v>
      </c>
      <c r="B28" s="199" t="s">
        <v>164</v>
      </c>
      <c r="C28" s="113">
        <v>3.3864977059209087</v>
      </c>
      <c r="D28" s="115">
        <v>310</v>
      </c>
      <c r="E28" s="114">
        <v>155</v>
      </c>
      <c r="F28" s="114">
        <v>523</v>
      </c>
      <c r="G28" s="114">
        <v>174</v>
      </c>
      <c r="H28" s="140">
        <v>236</v>
      </c>
      <c r="I28" s="115">
        <v>74</v>
      </c>
      <c r="J28" s="116">
        <v>31.35593220338983</v>
      </c>
    </row>
    <row r="29" spans="1:15" s="110" customFormat="1" ht="24.95" customHeight="1" x14ac:dyDescent="0.2">
      <c r="A29" s="193">
        <v>86</v>
      </c>
      <c r="B29" s="199" t="s">
        <v>165</v>
      </c>
      <c r="C29" s="113">
        <v>6.3032554074721432</v>
      </c>
      <c r="D29" s="115">
        <v>577</v>
      </c>
      <c r="E29" s="114">
        <v>656</v>
      </c>
      <c r="F29" s="114">
        <v>1350</v>
      </c>
      <c r="G29" s="114">
        <v>475</v>
      </c>
      <c r="H29" s="140">
        <v>664</v>
      </c>
      <c r="I29" s="115">
        <v>-87</v>
      </c>
      <c r="J29" s="116">
        <v>-13.102409638554217</v>
      </c>
    </row>
    <row r="30" spans="1:15" s="110" customFormat="1" ht="24.95" customHeight="1" x14ac:dyDescent="0.2">
      <c r="A30" s="193">
        <v>87.88</v>
      </c>
      <c r="B30" s="204" t="s">
        <v>166</v>
      </c>
      <c r="C30" s="113">
        <v>6.6528293642123666</v>
      </c>
      <c r="D30" s="115">
        <v>609</v>
      </c>
      <c r="E30" s="114">
        <v>461</v>
      </c>
      <c r="F30" s="114">
        <v>699</v>
      </c>
      <c r="G30" s="114">
        <v>439</v>
      </c>
      <c r="H30" s="140">
        <v>361</v>
      </c>
      <c r="I30" s="115">
        <v>248</v>
      </c>
      <c r="J30" s="116">
        <v>68.69806094182826</v>
      </c>
    </row>
    <row r="31" spans="1:15" s="110" customFormat="1" ht="24.95" customHeight="1" x14ac:dyDescent="0.2">
      <c r="A31" s="193" t="s">
        <v>167</v>
      </c>
      <c r="B31" s="199" t="s">
        <v>168</v>
      </c>
      <c r="C31" s="113">
        <v>3.0041511907362901</v>
      </c>
      <c r="D31" s="115">
        <v>275</v>
      </c>
      <c r="E31" s="114">
        <v>215</v>
      </c>
      <c r="F31" s="114">
        <v>278</v>
      </c>
      <c r="G31" s="114">
        <v>178</v>
      </c>
      <c r="H31" s="140">
        <v>254</v>
      </c>
      <c r="I31" s="115">
        <v>21</v>
      </c>
      <c r="J31" s="116">
        <v>8.2677165354330704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0.89578326414682108</v>
      </c>
      <c r="D34" s="115">
        <v>82</v>
      </c>
      <c r="E34" s="114">
        <v>125</v>
      </c>
      <c r="F34" s="114">
        <v>131</v>
      </c>
      <c r="G34" s="114">
        <v>78</v>
      </c>
      <c r="H34" s="140">
        <v>101</v>
      </c>
      <c r="I34" s="115">
        <v>-19</v>
      </c>
      <c r="J34" s="116">
        <v>-18.811881188118811</v>
      </c>
    </row>
    <row r="35" spans="1:10" s="110" customFormat="1" ht="24.95" customHeight="1" x14ac:dyDescent="0.2">
      <c r="A35" s="292" t="s">
        <v>171</v>
      </c>
      <c r="B35" s="293" t="s">
        <v>172</v>
      </c>
      <c r="C35" s="113">
        <v>31.865850994100938</v>
      </c>
      <c r="D35" s="115">
        <v>2917</v>
      </c>
      <c r="E35" s="114">
        <v>2482</v>
      </c>
      <c r="F35" s="114">
        <v>3690</v>
      </c>
      <c r="G35" s="114">
        <v>2451</v>
      </c>
      <c r="H35" s="140">
        <v>2892</v>
      </c>
      <c r="I35" s="115">
        <v>25</v>
      </c>
      <c r="J35" s="116">
        <v>0.86445366528354084</v>
      </c>
    </row>
    <row r="36" spans="1:10" s="110" customFormat="1" ht="24.95" customHeight="1" x14ac:dyDescent="0.2">
      <c r="A36" s="294" t="s">
        <v>173</v>
      </c>
      <c r="B36" s="295" t="s">
        <v>174</v>
      </c>
      <c r="C36" s="125">
        <v>67.238365741752233</v>
      </c>
      <c r="D36" s="143">
        <v>6155</v>
      </c>
      <c r="E36" s="144">
        <v>5471</v>
      </c>
      <c r="F36" s="144">
        <v>7580</v>
      </c>
      <c r="G36" s="144">
        <v>4633</v>
      </c>
      <c r="H36" s="145">
        <v>5798</v>
      </c>
      <c r="I36" s="143">
        <v>357</v>
      </c>
      <c r="J36" s="146">
        <v>6.1572956191790276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9154</v>
      </c>
      <c r="F11" s="264">
        <v>8078</v>
      </c>
      <c r="G11" s="264">
        <v>11401</v>
      </c>
      <c r="H11" s="264">
        <v>7162</v>
      </c>
      <c r="I11" s="265">
        <v>8791</v>
      </c>
      <c r="J11" s="263">
        <v>363</v>
      </c>
      <c r="K11" s="266">
        <v>4.1292230690478897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26.982739785885951</v>
      </c>
      <c r="E13" s="115">
        <v>2470</v>
      </c>
      <c r="F13" s="114">
        <v>2815</v>
      </c>
      <c r="G13" s="114">
        <v>3807</v>
      </c>
      <c r="H13" s="114">
        <v>2372</v>
      </c>
      <c r="I13" s="140">
        <v>2589</v>
      </c>
      <c r="J13" s="115">
        <v>-119</v>
      </c>
      <c r="K13" s="116">
        <v>-4.5963692545384323</v>
      </c>
    </row>
    <row r="14" spans="1:17" ht="15.95" customHeight="1" x14ac:dyDescent="0.2">
      <c r="A14" s="306" t="s">
        <v>230</v>
      </c>
      <c r="B14" s="307"/>
      <c r="C14" s="308"/>
      <c r="D14" s="113">
        <v>55.014201441992569</v>
      </c>
      <c r="E14" s="115">
        <v>5036</v>
      </c>
      <c r="F14" s="114">
        <v>3935</v>
      </c>
      <c r="G14" s="114">
        <v>6005</v>
      </c>
      <c r="H14" s="114">
        <v>3662</v>
      </c>
      <c r="I14" s="140">
        <v>4795</v>
      </c>
      <c r="J14" s="115">
        <v>241</v>
      </c>
      <c r="K14" s="116">
        <v>5.0260688216892593</v>
      </c>
    </row>
    <row r="15" spans="1:17" ht="15.95" customHeight="1" x14ac:dyDescent="0.2">
      <c r="A15" s="306" t="s">
        <v>231</v>
      </c>
      <c r="B15" s="307"/>
      <c r="C15" s="308"/>
      <c r="D15" s="113">
        <v>8.6628796154686469</v>
      </c>
      <c r="E15" s="115">
        <v>793</v>
      </c>
      <c r="F15" s="114">
        <v>688</v>
      </c>
      <c r="G15" s="114">
        <v>795</v>
      </c>
      <c r="H15" s="114">
        <v>588</v>
      </c>
      <c r="I15" s="140">
        <v>710</v>
      </c>
      <c r="J15" s="115">
        <v>83</v>
      </c>
      <c r="K15" s="116">
        <v>11.690140845070422</v>
      </c>
    </row>
    <row r="16" spans="1:17" ht="15.95" customHeight="1" x14ac:dyDescent="0.2">
      <c r="A16" s="306" t="s">
        <v>232</v>
      </c>
      <c r="B16" s="307"/>
      <c r="C16" s="308"/>
      <c r="D16" s="113">
        <v>9.0233777583570021</v>
      </c>
      <c r="E16" s="115">
        <v>826</v>
      </c>
      <c r="F16" s="114">
        <v>631</v>
      </c>
      <c r="G16" s="114">
        <v>763</v>
      </c>
      <c r="H16" s="114">
        <v>525</v>
      </c>
      <c r="I16" s="140">
        <v>681</v>
      </c>
      <c r="J16" s="115">
        <v>145</v>
      </c>
      <c r="K16" s="116">
        <v>21.292217327459618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1.3764474546646275</v>
      </c>
      <c r="E18" s="115">
        <v>126</v>
      </c>
      <c r="F18" s="114">
        <v>79</v>
      </c>
      <c r="G18" s="114">
        <v>99</v>
      </c>
      <c r="H18" s="114">
        <v>43</v>
      </c>
      <c r="I18" s="140">
        <v>42</v>
      </c>
      <c r="J18" s="115">
        <v>84</v>
      </c>
      <c r="K18" s="116">
        <v>200</v>
      </c>
    </row>
    <row r="19" spans="1:11" ht="14.1" customHeight="1" x14ac:dyDescent="0.2">
      <c r="A19" s="306" t="s">
        <v>235</v>
      </c>
      <c r="B19" s="307" t="s">
        <v>236</v>
      </c>
      <c r="C19" s="308"/>
      <c r="D19" s="113">
        <v>0.29495302599956302</v>
      </c>
      <c r="E19" s="115">
        <v>27</v>
      </c>
      <c r="F19" s="114">
        <v>69</v>
      </c>
      <c r="G19" s="114">
        <v>76</v>
      </c>
      <c r="H19" s="114">
        <v>33</v>
      </c>
      <c r="I19" s="140">
        <v>31</v>
      </c>
      <c r="J19" s="115">
        <v>-4</v>
      </c>
      <c r="K19" s="116">
        <v>-12.903225806451612</v>
      </c>
    </row>
    <row r="20" spans="1:11" ht="14.1" customHeight="1" x14ac:dyDescent="0.2">
      <c r="A20" s="306">
        <v>12</v>
      </c>
      <c r="B20" s="307" t="s">
        <v>237</v>
      </c>
      <c r="C20" s="308"/>
      <c r="D20" s="113">
        <v>0.98317675333187682</v>
      </c>
      <c r="E20" s="115">
        <v>90</v>
      </c>
      <c r="F20" s="114">
        <v>101</v>
      </c>
      <c r="G20" s="114">
        <v>90</v>
      </c>
      <c r="H20" s="114">
        <v>75</v>
      </c>
      <c r="I20" s="140">
        <v>96</v>
      </c>
      <c r="J20" s="115">
        <v>-6</v>
      </c>
      <c r="K20" s="116">
        <v>-6.25</v>
      </c>
    </row>
    <row r="21" spans="1:11" ht="14.1" customHeight="1" x14ac:dyDescent="0.2">
      <c r="A21" s="306">
        <v>21</v>
      </c>
      <c r="B21" s="307" t="s">
        <v>238</v>
      </c>
      <c r="C21" s="308"/>
      <c r="D21" s="113">
        <v>0.50251256281407031</v>
      </c>
      <c r="E21" s="115">
        <v>46</v>
      </c>
      <c r="F21" s="114">
        <v>27</v>
      </c>
      <c r="G21" s="114">
        <v>56</v>
      </c>
      <c r="H21" s="114">
        <v>31</v>
      </c>
      <c r="I21" s="140">
        <v>39</v>
      </c>
      <c r="J21" s="115">
        <v>7</v>
      </c>
      <c r="K21" s="116">
        <v>17.948717948717949</v>
      </c>
    </row>
    <row r="22" spans="1:11" ht="14.1" customHeight="1" x14ac:dyDescent="0.2">
      <c r="A22" s="306">
        <v>22</v>
      </c>
      <c r="B22" s="307" t="s">
        <v>239</v>
      </c>
      <c r="C22" s="308"/>
      <c r="D22" s="113">
        <v>1.7260214114048504</v>
      </c>
      <c r="E22" s="115">
        <v>158</v>
      </c>
      <c r="F22" s="114">
        <v>158</v>
      </c>
      <c r="G22" s="114">
        <v>281</v>
      </c>
      <c r="H22" s="114">
        <v>178</v>
      </c>
      <c r="I22" s="140">
        <v>176</v>
      </c>
      <c r="J22" s="115">
        <v>-18</v>
      </c>
      <c r="K22" s="116">
        <v>-10.227272727272727</v>
      </c>
    </row>
    <row r="23" spans="1:11" ht="14.1" customHeight="1" x14ac:dyDescent="0.2">
      <c r="A23" s="306">
        <v>23</v>
      </c>
      <c r="B23" s="307" t="s">
        <v>240</v>
      </c>
      <c r="C23" s="308"/>
      <c r="D23" s="113">
        <v>0.51343674896220226</v>
      </c>
      <c r="E23" s="115">
        <v>47</v>
      </c>
      <c r="F23" s="114">
        <v>33</v>
      </c>
      <c r="G23" s="114">
        <v>61</v>
      </c>
      <c r="H23" s="114">
        <v>39</v>
      </c>
      <c r="I23" s="140">
        <v>36</v>
      </c>
      <c r="J23" s="115">
        <v>11</v>
      </c>
      <c r="K23" s="116">
        <v>30.555555555555557</v>
      </c>
    </row>
    <row r="24" spans="1:11" ht="14.1" customHeight="1" x14ac:dyDescent="0.2">
      <c r="A24" s="306">
        <v>24</v>
      </c>
      <c r="B24" s="307" t="s">
        <v>241</v>
      </c>
      <c r="C24" s="308"/>
      <c r="D24" s="113">
        <v>8.1166703080620497</v>
      </c>
      <c r="E24" s="115">
        <v>743</v>
      </c>
      <c r="F24" s="114">
        <v>669</v>
      </c>
      <c r="G24" s="114">
        <v>907</v>
      </c>
      <c r="H24" s="114">
        <v>600</v>
      </c>
      <c r="I24" s="140">
        <v>845</v>
      </c>
      <c r="J24" s="115">
        <v>-102</v>
      </c>
      <c r="K24" s="116">
        <v>-12.071005917159763</v>
      </c>
    </row>
    <row r="25" spans="1:11" ht="14.1" customHeight="1" x14ac:dyDescent="0.2">
      <c r="A25" s="306">
        <v>25</v>
      </c>
      <c r="B25" s="307" t="s">
        <v>242</v>
      </c>
      <c r="C25" s="308"/>
      <c r="D25" s="113">
        <v>7.5158400699147911</v>
      </c>
      <c r="E25" s="115">
        <v>688</v>
      </c>
      <c r="F25" s="114">
        <v>552</v>
      </c>
      <c r="G25" s="114">
        <v>898</v>
      </c>
      <c r="H25" s="114">
        <v>570</v>
      </c>
      <c r="I25" s="140">
        <v>766</v>
      </c>
      <c r="J25" s="115">
        <v>-78</v>
      </c>
      <c r="K25" s="116">
        <v>-10.182767624020888</v>
      </c>
    </row>
    <row r="26" spans="1:11" ht="14.1" customHeight="1" x14ac:dyDescent="0.2">
      <c r="A26" s="306">
        <v>26</v>
      </c>
      <c r="B26" s="307" t="s">
        <v>243</v>
      </c>
      <c r="C26" s="308"/>
      <c r="D26" s="113">
        <v>2.6436530478479354</v>
      </c>
      <c r="E26" s="115">
        <v>242</v>
      </c>
      <c r="F26" s="114">
        <v>194</v>
      </c>
      <c r="G26" s="114">
        <v>293</v>
      </c>
      <c r="H26" s="114">
        <v>145</v>
      </c>
      <c r="I26" s="140">
        <v>233</v>
      </c>
      <c r="J26" s="115">
        <v>9</v>
      </c>
      <c r="K26" s="116">
        <v>3.8626609442060085</v>
      </c>
    </row>
    <row r="27" spans="1:11" ht="14.1" customHeight="1" x14ac:dyDescent="0.2">
      <c r="A27" s="306">
        <v>27</v>
      </c>
      <c r="B27" s="307" t="s">
        <v>244</v>
      </c>
      <c r="C27" s="308"/>
      <c r="D27" s="113">
        <v>3.4957395674022287</v>
      </c>
      <c r="E27" s="115">
        <v>320</v>
      </c>
      <c r="F27" s="114">
        <v>265</v>
      </c>
      <c r="G27" s="114">
        <v>321</v>
      </c>
      <c r="H27" s="114">
        <v>233</v>
      </c>
      <c r="I27" s="140">
        <v>274</v>
      </c>
      <c r="J27" s="115">
        <v>46</v>
      </c>
      <c r="K27" s="116">
        <v>16.788321167883211</v>
      </c>
    </row>
    <row r="28" spans="1:11" ht="14.1" customHeight="1" x14ac:dyDescent="0.2">
      <c r="A28" s="306">
        <v>28</v>
      </c>
      <c r="B28" s="307" t="s">
        <v>245</v>
      </c>
      <c r="C28" s="308"/>
      <c r="D28" s="113">
        <v>0.33864977059209089</v>
      </c>
      <c r="E28" s="115">
        <v>31</v>
      </c>
      <c r="F28" s="114">
        <v>23</v>
      </c>
      <c r="G28" s="114">
        <v>57</v>
      </c>
      <c r="H28" s="114">
        <v>228</v>
      </c>
      <c r="I28" s="140">
        <v>41</v>
      </c>
      <c r="J28" s="115">
        <v>-10</v>
      </c>
      <c r="K28" s="116">
        <v>-24.390243902439025</v>
      </c>
    </row>
    <row r="29" spans="1:11" ht="14.1" customHeight="1" x14ac:dyDescent="0.2">
      <c r="A29" s="306">
        <v>29</v>
      </c>
      <c r="B29" s="307" t="s">
        <v>246</v>
      </c>
      <c r="C29" s="308"/>
      <c r="D29" s="113">
        <v>2.9495302599956301</v>
      </c>
      <c r="E29" s="115">
        <v>270</v>
      </c>
      <c r="F29" s="114">
        <v>195</v>
      </c>
      <c r="G29" s="114">
        <v>241</v>
      </c>
      <c r="H29" s="114">
        <v>230</v>
      </c>
      <c r="I29" s="140">
        <v>224</v>
      </c>
      <c r="J29" s="115">
        <v>46</v>
      </c>
      <c r="K29" s="116">
        <v>20.535714285714285</v>
      </c>
    </row>
    <row r="30" spans="1:11" ht="14.1" customHeight="1" x14ac:dyDescent="0.2">
      <c r="A30" s="306" t="s">
        <v>247</v>
      </c>
      <c r="B30" s="307" t="s">
        <v>248</v>
      </c>
      <c r="C30" s="308"/>
      <c r="D30" s="113">
        <v>0.93948000873934889</v>
      </c>
      <c r="E30" s="115">
        <v>86</v>
      </c>
      <c r="F30" s="114" t="s">
        <v>513</v>
      </c>
      <c r="G30" s="114">
        <v>69</v>
      </c>
      <c r="H30" s="114" t="s">
        <v>513</v>
      </c>
      <c r="I30" s="140">
        <v>60</v>
      </c>
      <c r="J30" s="115">
        <v>26</v>
      </c>
      <c r="K30" s="116">
        <v>43.333333333333336</v>
      </c>
    </row>
    <row r="31" spans="1:11" ht="14.1" customHeight="1" x14ac:dyDescent="0.2">
      <c r="A31" s="306" t="s">
        <v>249</v>
      </c>
      <c r="B31" s="307" t="s">
        <v>250</v>
      </c>
      <c r="C31" s="308"/>
      <c r="D31" s="113">
        <v>1.9772776928118856</v>
      </c>
      <c r="E31" s="115">
        <v>181</v>
      </c>
      <c r="F31" s="114">
        <v>139</v>
      </c>
      <c r="G31" s="114">
        <v>172</v>
      </c>
      <c r="H31" s="114">
        <v>149</v>
      </c>
      <c r="I31" s="140">
        <v>164</v>
      </c>
      <c r="J31" s="115">
        <v>17</v>
      </c>
      <c r="K31" s="116">
        <v>10.365853658536585</v>
      </c>
    </row>
    <row r="32" spans="1:11" ht="14.1" customHeight="1" x14ac:dyDescent="0.2">
      <c r="A32" s="306">
        <v>31</v>
      </c>
      <c r="B32" s="307" t="s">
        <v>251</v>
      </c>
      <c r="C32" s="308"/>
      <c r="D32" s="113">
        <v>0.63360279659165397</v>
      </c>
      <c r="E32" s="115">
        <v>58</v>
      </c>
      <c r="F32" s="114">
        <v>44</v>
      </c>
      <c r="G32" s="114">
        <v>45</v>
      </c>
      <c r="H32" s="114">
        <v>37</v>
      </c>
      <c r="I32" s="140">
        <v>56</v>
      </c>
      <c r="J32" s="115">
        <v>2</v>
      </c>
      <c r="K32" s="116">
        <v>3.5714285714285716</v>
      </c>
    </row>
    <row r="33" spans="1:11" ht="14.1" customHeight="1" x14ac:dyDescent="0.2">
      <c r="A33" s="306">
        <v>32</v>
      </c>
      <c r="B33" s="307" t="s">
        <v>252</v>
      </c>
      <c r="C33" s="308"/>
      <c r="D33" s="113">
        <v>2.1739130434782608</v>
      </c>
      <c r="E33" s="115">
        <v>199</v>
      </c>
      <c r="F33" s="114">
        <v>142</v>
      </c>
      <c r="G33" s="114">
        <v>178</v>
      </c>
      <c r="H33" s="114">
        <v>110</v>
      </c>
      <c r="I33" s="140">
        <v>165</v>
      </c>
      <c r="J33" s="115">
        <v>34</v>
      </c>
      <c r="K33" s="116">
        <v>20.606060606060606</v>
      </c>
    </row>
    <row r="34" spans="1:11" ht="14.1" customHeight="1" x14ac:dyDescent="0.2">
      <c r="A34" s="306">
        <v>33</v>
      </c>
      <c r="B34" s="307" t="s">
        <v>253</v>
      </c>
      <c r="C34" s="308"/>
      <c r="D34" s="113">
        <v>1.7697181559973783</v>
      </c>
      <c r="E34" s="115">
        <v>162</v>
      </c>
      <c r="F34" s="114">
        <v>179</v>
      </c>
      <c r="G34" s="114">
        <v>207</v>
      </c>
      <c r="H34" s="114">
        <v>102</v>
      </c>
      <c r="I34" s="140">
        <v>197</v>
      </c>
      <c r="J34" s="115">
        <v>-35</v>
      </c>
      <c r="K34" s="116">
        <v>-17.766497461928935</v>
      </c>
    </row>
    <row r="35" spans="1:11" ht="14.1" customHeight="1" x14ac:dyDescent="0.2">
      <c r="A35" s="306">
        <v>34</v>
      </c>
      <c r="B35" s="307" t="s">
        <v>254</v>
      </c>
      <c r="C35" s="308"/>
      <c r="D35" s="113">
        <v>1.6495521083679265</v>
      </c>
      <c r="E35" s="115">
        <v>151</v>
      </c>
      <c r="F35" s="114">
        <v>83</v>
      </c>
      <c r="G35" s="114">
        <v>134</v>
      </c>
      <c r="H35" s="114">
        <v>81</v>
      </c>
      <c r="I35" s="140">
        <v>142</v>
      </c>
      <c r="J35" s="115">
        <v>9</v>
      </c>
      <c r="K35" s="116">
        <v>6.3380281690140849</v>
      </c>
    </row>
    <row r="36" spans="1:11" ht="14.1" customHeight="1" x14ac:dyDescent="0.2">
      <c r="A36" s="306">
        <v>41</v>
      </c>
      <c r="B36" s="307" t="s">
        <v>255</v>
      </c>
      <c r="C36" s="308"/>
      <c r="D36" s="113">
        <v>0.67729954118418179</v>
      </c>
      <c r="E36" s="115">
        <v>62</v>
      </c>
      <c r="F36" s="114">
        <v>77</v>
      </c>
      <c r="G36" s="114">
        <v>77</v>
      </c>
      <c r="H36" s="114">
        <v>45</v>
      </c>
      <c r="I36" s="140">
        <v>77</v>
      </c>
      <c r="J36" s="115">
        <v>-15</v>
      </c>
      <c r="K36" s="116">
        <v>-19.480519480519479</v>
      </c>
    </row>
    <row r="37" spans="1:11" ht="14.1" customHeight="1" x14ac:dyDescent="0.2">
      <c r="A37" s="306">
        <v>42</v>
      </c>
      <c r="B37" s="307" t="s">
        <v>256</v>
      </c>
      <c r="C37" s="308"/>
      <c r="D37" s="113">
        <v>0.2403320952589032</v>
      </c>
      <c r="E37" s="115">
        <v>22</v>
      </c>
      <c r="F37" s="114">
        <v>7</v>
      </c>
      <c r="G37" s="114">
        <v>4</v>
      </c>
      <c r="H37" s="114">
        <v>13</v>
      </c>
      <c r="I37" s="140" t="s">
        <v>513</v>
      </c>
      <c r="J37" s="115" t="s">
        <v>513</v>
      </c>
      <c r="K37" s="116" t="s">
        <v>513</v>
      </c>
    </row>
    <row r="38" spans="1:11" ht="14.1" customHeight="1" x14ac:dyDescent="0.2">
      <c r="A38" s="306">
        <v>43</v>
      </c>
      <c r="B38" s="307" t="s">
        <v>257</v>
      </c>
      <c r="C38" s="308"/>
      <c r="D38" s="113">
        <v>1.1579637317019882</v>
      </c>
      <c r="E38" s="115">
        <v>106</v>
      </c>
      <c r="F38" s="114">
        <v>74</v>
      </c>
      <c r="G38" s="114">
        <v>140</v>
      </c>
      <c r="H38" s="114">
        <v>69</v>
      </c>
      <c r="I38" s="140">
        <v>62</v>
      </c>
      <c r="J38" s="115">
        <v>44</v>
      </c>
      <c r="K38" s="116">
        <v>70.967741935483872</v>
      </c>
    </row>
    <row r="39" spans="1:11" ht="14.1" customHeight="1" x14ac:dyDescent="0.2">
      <c r="A39" s="306">
        <v>51</v>
      </c>
      <c r="B39" s="307" t="s">
        <v>258</v>
      </c>
      <c r="C39" s="308"/>
      <c r="D39" s="113">
        <v>8.5317893816910644</v>
      </c>
      <c r="E39" s="115">
        <v>781</v>
      </c>
      <c r="F39" s="114">
        <v>1034</v>
      </c>
      <c r="G39" s="114">
        <v>1112</v>
      </c>
      <c r="H39" s="114">
        <v>687</v>
      </c>
      <c r="I39" s="140">
        <v>868</v>
      </c>
      <c r="J39" s="115">
        <v>-87</v>
      </c>
      <c r="K39" s="116">
        <v>-10.023041474654377</v>
      </c>
    </row>
    <row r="40" spans="1:11" ht="14.1" customHeight="1" x14ac:dyDescent="0.2">
      <c r="A40" s="306" t="s">
        <v>259</v>
      </c>
      <c r="B40" s="307" t="s">
        <v>260</v>
      </c>
      <c r="C40" s="308"/>
      <c r="D40" s="113">
        <v>7.8981865850994097</v>
      </c>
      <c r="E40" s="115">
        <v>723</v>
      </c>
      <c r="F40" s="114">
        <v>991</v>
      </c>
      <c r="G40" s="114">
        <v>1045</v>
      </c>
      <c r="H40" s="114">
        <v>633</v>
      </c>
      <c r="I40" s="140">
        <v>813</v>
      </c>
      <c r="J40" s="115">
        <v>-90</v>
      </c>
      <c r="K40" s="116">
        <v>-11.07011070110701</v>
      </c>
    </row>
    <row r="41" spans="1:11" ht="14.1" customHeight="1" x14ac:dyDescent="0.2">
      <c r="A41" s="306"/>
      <c r="B41" s="307" t="s">
        <v>261</v>
      </c>
      <c r="C41" s="308"/>
      <c r="D41" s="113">
        <v>6.6746777365086301</v>
      </c>
      <c r="E41" s="115">
        <v>611</v>
      </c>
      <c r="F41" s="114">
        <v>895</v>
      </c>
      <c r="G41" s="114">
        <v>879</v>
      </c>
      <c r="H41" s="114">
        <v>479</v>
      </c>
      <c r="I41" s="140">
        <v>665</v>
      </c>
      <c r="J41" s="115">
        <v>-54</v>
      </c>
      <c r="K41" s="116">
        <v>-8.1203007518797001</v>
      </c>
    </row>
    <row r="42" spans="1:11" ht="14.1" customHeight="1" x14ac:dyDescent="0.2">
      <c r="A42" s="306">
        <v>52</v>
      </c>
      <c r="B42" s="307" t="s">
        <v>262</v>
      </c>
      <c r="C42" s="308"/>
      <c r="D42" s="113">
        <v>3.4411186366615687</v>
      </c>
      <c r="E42" s="115">
        <v>315</v>
      </c>
      <c r="F42" s="114">
        <v>295</v>
      </c>
      <c r="G42" s="114">
        <v>370</v>
      </c>
      <c r="H42" s="114">
        <v>324</v>
      </c>
      <c r="I42" s="140">
        <v>265</v>
      </c>
      <c r="J42" s="115">
        <v>50</v>
      </c>
      <c r="K42" s="116">
        <v>18.867924528301888</v>
      </c>
    </row>
    <row r="43" spans="1:11" ht="14.1" customHeight="1" x14ac:dyDescent="0.2">
      <c r="A43" s="306" t="s">
        <v>263</v>
      </c>
      <c r="B43" s="307" t="s">
        <v>264</v>
      </c>
      <c r="C43" s="308"/>
      <c r="D43" s="113">
        <v>2.8730609569587067</v>
      </c>
      <c r="E43" s="115">
        <v>263</v>
      </c>
      <c r="F43" s="114">
        <v>236</v>
      </c>
      <c r="G43" s="114">
        <v>307</v>
      </c>
      <c r="H43" s="114">
        <v>286</v>
      </c>
      <c r="I43" s="140">
        <v>232</v>
      </c>
      <c r="J43" s="115">
        <v>31</v>
      </c>
      <c r="K43" s="116">
        <v>13.362068965517242</v>
      </c>
    </row>
    <row r="44" spans="1:11" ht="14.1" customHeight="1" x14ac:dyDescent="0.2">
      <c r="A44" s="306">
        <v>53</v>
      </c>
      <c r="B44" s="307" t="s">
        <v>265</v>
      </c>
      <c r="C44" s="308"/>
      <c r="D44" s="113">
        <v>0.51343674896220226</v>
      </c>
      <c r="E44" s="115">
        <v>47</v>
      </c>
      <c r="F44" s="114">
        <v>28</v>
      </c>
      <c r="G44" s="114">
        <v>53</v>
      </c>
      <c r="H44" s="114">
        <v>18</v>
      </c>
      <c r="I44" s="140">
        <v>30</v>
      </c>
      <c r="J44" s="115">
        <v>17</v>
      </c>
      <c r="K44" s="116">
        <v>56.666666666666664</v>
      </c>
    </row>
    <row r="45" spans="1:11" ht="14.1" customHeight="1" x14ac:dyDescent="0.2">
      <c r="A45" s="306" t="s">
        <v>266</v>
      </c>
      <c r="B45" s="307" t="s">
        <v>267</v>
      </c>
      <c r="C45" s="308"/>
      <c r="D45" s="113">
        <v>0.50251256281407031</v>
      </c>
      <c r="E45" s="115">
        <v>46</v>
      </c>
      <c r="F45" s="114">
        <v>26</v>
      </c>
      <c r="G45" s="114">
        <v>51</v>
      </c>
      <c r="H45" s="114">
        <v>16</v>
      </c>
      <c r="I45" s="140">
        <v>29</v>
      </c>
      <c r="J45" s="115">
        <v>17</v>
      </c>
      <c r="K45" s="116">
        <v>58.620689655172413</v>
      </c>
    </row>
    <row r="46" spans="1:11" ht="14.1" customHeight="1" x14ac:dyDescent="0.2">
      <c r="A46" s="306">
        <v>54</v>
      </c>
      <c r="B46" s="307" t="s">
        <v>268</v>
      </c>
      <c r="C46" s="308"/>
      <c r="D46" s="113">
        <v>3.703299104216736</v>
      </c>
      <c r="E46" s="115">
        <v>339</v>
      </c>
      <c r="F46" s="114">
        <v>208</v>
      </c>
      <c r="G46" s="114">
        <v>212</v>
      </c>
      <c r="H46" s="114">
        <v>220</v>
      </c>
      <c r="I46" s="140">
        <v>268</v>
      </c>
      <c r="J46" s="115">
        <v>71</v>
      </c>
      <c r="K46" s="116">
        <v>26.492537313432837</v>
      </c>
    </row>
    <row r="47" spans="1:11" ht="14.1" customHeight="1" x14ac:dyDescent="0.2">
      <c r="A47" s="306">
        <v>61</v>
      </c>
      <c r="B47" s="307" t="s">
        <v>269</v>
      </c>
      <c r="C47" s="308"/>
      <c r="D47" s="113">
        <v>2.6108804894035393</v>
      </c>
      <c r="E47" s="115">
        <v>239</v>
      </c>
      <c r="F47" s="114">
        <v>196</v>
      </c>
      <c r="G47" s="114">
        <v>229</v>
      </c>
      <c r="H47" s="114">
        <v>179</v>
      </c>
      <c r="I47" s="140">
        <v>212</v>
      </c>
      <c r="J47" s="115">
        <v>27</v>
      </c>
      <c r="K47" s="116">
        <v>12.735849056603774</v>
      </c>
    </row>
    <row r="48" spans="1:11" ht="14.1" customHeight="1" x14ac:dyDescent="0.2">
      <c r="A48" s="306">
        <v>62</v>
      </c>
      <c r="B48" s="307" t="s">
        <v>270</v>
      </c>
      <c r="C48" s="308"/>
      <c r="D48" s="113">
        <v>8.6519554293205161</v>
      </c>
      <c r="E48" s="115">
        <v>792</v>
      </c>
      <c r="F48" s="114">
        <v>714</v>
      </c>
      <c r="G48" s="114">
        <v>904</v>
      </c>
      <c r="H48" s="114">
        <v>550</v>
      </c>
      <c r="I48" s="140">
        <v>711</v>
      </c>
      <c r="J48" s="115">
        <v>81</v>
      </c>
      <c r="K48" s="116">
        <v>11.39240506329114</v>
      </c>
    </row>
    <row r="49" spans="1:11" ht="14.1" customHeight="1" x14ac:dyDescent="0.2">
      <c r="A49" s="306">
        <v>63</v>
      </c>
      <c r="B49" s="307" t="s">
        <v>271</v>
      </c>
      <c r="C49" s="308"/>
      <c r="D49" s="113">
        <v>3.3646493336246448</v>
      </c>
      <c r="E49" s="115">
        <v>308</v>
      </c>
      <c r="F49" s="114">
        <v>268</v>
      </c>
      <c r="G49" s="114">
        <v>306</v>
      </c>
      <c r="H49" s="114">
        <v>223</v>
      </c>
      <c r="I49" s="140">
        <v>247</v>
      </c>
      <c r="J49" s="115">
        <v>61</v>
      </c>
      <c r="K49" s="116">
        <v>24.696356275303643</v>
      </c>
    </row>
    <row r="50" spans="1:11" ht="14.1" customHeight="1" x14ac:dyDescent="0.2">
      <c r="A50" s="306" t="s">
        <v>272</v>
      </c>
      <c r="B50" s="307" t="s">
        <v>273</v>
      </c>
      <c r="C50" s="308"/>
      <c r="D50" s="113">
        <v>0.44789163207341054</v>
      </c>
      <c r="E50" s="115">
        <v>41</v>
      </c>
      <c r="F50" s="114">
        <v>28</v>
      </c>
      <c r="G50" s="114">
        <v>39</v>
      </c>
      <c r="H50" s="114">
        <v>22</v>
      </c>
      <c r="I50" s="140">
        <v>33</v>
      </c>
      <c r="J50" s="115">
        <v>8</v>
      </c>
      <c r="K50" s="116">
        <v>24.242424242424242</v>
      </c>
    </row>
    <row r="51" spans="1:11" ht="14.1" customHeight="1" x14ac:dyDescent="0.2">
      <c r="A51" s="306" t="s">
        <v>274</v>
      </c>
      <c r="B51" s="307" t="s">
        <v>275</v>
      </c>
      <c r="C51" s="308"/>
      <c r="D51" s="113">
        <v>2.6873497924404632</v>
      </c>
      <c r="E51" s="115">
        <v>246</v>
      </c>
      <c r="F51" s="114">
        <v>211</v>
      </c>
      <c r="G51" s="114">
        <v>238</v>
      </c>
      <c r="H51" s="114">
        <v>184</v>
      </c>
      <c r="I51" s="140">
        <v>182</v>
      </c>
      <c r="J51" s="115">
        <v>64</v>
      </c>
      <c r="K51" s="116">
        <v>35.164835164835168</v>
      </c>
    </row>
    <row r="52" spans="1:11" ht="14.1" customHeight="1" x14ac:dyDescent="0.2">
      <c r="A52" s="306">
        <v>71</v>
      </c>
      <c r="B52" s="307" t="s">
        <v>276</v>
      </c>
      <c r="C52" s="308"/>
      <c r="D52" s="113">
        <v>9.7443740441337123</v>
      </c>
      <c r="E52" s="115">
        <v>892</v>
      </c>
      <c r="F52" s="114">
        <v>687</v>
      </c>
      <c r="G52" s="114">
        <v>995</v>
      </c>
      <c r="H52" s="114">
        <v>659</v>
      </c>
      <c r="I52" s="140">
        <v>860</v>
      </c>
      <c r="J52" s="115">
        <v>32</v>
      </c>
      <c r="K52" s="116">
        <v>3.7209302325581395</v>
      </c>
    </row>
    <row r="53" spans="1:11" ht="14.1" customHeight="1" x14ac:dyDescent="0.2">
      <c r="A53" s="306" t="s">
        <v>277</v>
      </c>
      <c r="B53" s="307" t="s">
        <v>278</v>
      </c>
      <c r="C53" s="308"/>
      <c r="D53" s="113">
        <v>3.6923749180686039</v>
      </c>
      <c r="E53" s="115">
        <v>338</v>
      </c>
      <c r="F53" s="114">
        <v>321</v>
      </c>
      <c r="G53" s="114">
        <v>434</v>
      </c>
      <c r="H53" s="114">
        <v>268</v>
      </c>
      <c r="I53" s="140">
        <v>323</v>
      </c>
      <c r="J53" s="115">
        <v>15</v>
      </c>
      <c r="K53" s="116">
        <v>4.643962848297214</v>
      </c>
    </row>
    <row r="54" spans="1:11" ht="14.1" customHeight="1" x14ac:dyDescent="0.2">
      <c r="A54" s="306" t="s">
        <v>279</v>
      </c>
      <c r="B54" s="307" t="s">
        <v>280</v>
      </c>
      <c r="C54" s="308"/>
      <c r="D54" s="113">
        <v>5.0578981865850992</v>
      </c>
      <c r="E54" s="115">
        <v>463</v>
      </c>
      <c r="F54" s="114">
        <v>303</v>
      </c>
      <c r="G54" s="114">
        <v>483</v>
      </c>
      <c r="H54" s="114">
        <v>339</v>
      </c>
      <c r="I54" s="140">
        <v>456</v>
      </c>
      <c r="J54" s="115">
        <v>7</v>
      </c>
      <c r="K54" s="116">
        <v>1.5350877192982457</v>
      </c>
    </row>
    <row r="55" spans="1:11" ht="14.1" customHeight="1" x14ac:dyDescent="0.2">
      <c r="A55" s="306">
        <v>72</v>
      </c>
      <c r="B55" s="307" t="s">
        <v>281</v>
      </c>
      <c r="C55" s="308"/>
      <c r="D55" s="113">
        <v>2.3705483941446364</v>
      </c>
      <c r="E55" s="115">
        <v>217</v>
      </c>
      <c r="F55" s="114">
        <v>154</v>
      </c>
      <c r="G55" s="114">
        <v>175</v>
      </c>
      <c r="H55" s="114">
        <v>115</v>
      </c>
      <c r="I55" s="140">
        <v>171</v>
      </c>
      <c r="J55" s="115">
        <v>46</v>
      </c>
      <c r="K55" s="116">
        <v>26.900584795321638</v>
      </c>
    </row>
    <row r="56" spans="1:11" ht="14.1" customHeight="1" x14ac:dyDescent="0.2">
      <c r="A56" s="306" t="s">
        <v>282</v>
      </c>
      <c r="B56" s="307" t="s">
        <v>283</v>
      </c>
      <c r="C56" s="308"/>
      <c r="D56" s="113">
        <v>1.0814944286650645</v>
      </c>
      <c r="E56" s="115">
        <v>99</v>
      </c>
      <c r="F56" s="114">
        <v>56</v>
      </c>
      <c r="G56" s="114">
        <v>77</v>
      </c>
      <c r="H56" s="114">
        <v>45</v>
      </c>
      <c r="I56" s="140">
        <v>86</v>
      </c>
      <c r="J56" s="115">
        <v>13</v>
      </c>
      <c r="K56" s="116">
        <v>15.116279069767442</v>
      </c>
    </row>
    <row r="57" spans="1:11" ht="14.1" customHeight="1" x14ac:dyDescent="0.2">
      <c r="A57" s="306" t="s">
        <v>284</v>
      </c>
      <c r="B57" s="307" t="s">
        <v>285</v>
      </c>
      <c r="C57" s="308"/>
      <c r="D57" s="113">
        <v>0.95040419488748085</v>
      </c>
      <c r="E57" s="115">
        <v>87</v>
      </c>
      <c r="F57" s="114">
        <v>77</v>
      </c>
      <c r="G57" s="114">
        <v>71</v>
      </c>
      <c r="H57" s="114">
        <v>54</v>
      </c>
      <c r="I57" s="140">
        <v>59</v>
      </c>
      <c r="J57" s="115">
        <v>28</v>
      </c>
      <c r="K57" s="116">
        <v>47.457627118644069</v>
      </c>
    </row>
    <row r="58" spans="1:11" ht="14.1" customHeight="1" x14ac:dyDescent="0.2">
      <c r="A58" s="306">
        <v>73</v>
      </c>
      <c r="B58" s="307" t="s">
        <v>286</v>
      </c>
      <c r="C58" s="308"/>
      <c r="D58" s="113">
        <v>1.4638409438496831</v>
      </c>
      <c r="E58" s="115">
        <v>134</v>
      </c>
      <c r="F58" s="114">
        <v>123</v>
      </c>
      <c r="G58" s="114">
        <v>259</v>
      </c>
      <c r="H58" s="114">
        <v>125</v>
      </c>
      <c r="I58" s="140">
        <v>175</v>
      </c>
      <c r="J58" s="115">
        <v>-41</v>
      </c>
      <c r="K58" s="116">
        <v>-23.428571428571427</v>
      </c>
    </row>
    <row r="59" spans="1:11" ht="14.1" customHeight="1" x14ac:dyDescent="0.2">
      <c r="A59" s="306" t="s">
        <v>287</v>
      </c>
      <c r="B59" s="307" t="s">
        <v>288</v>
      </c>
      <c r="C59" s="308"/>
      <c r="D59" s="113">
        <v>1.2235088485907799</v>
      </c>
      <c r="E59" s="115">
        <v>112</v>
      </c>
      <c r="F59" s="114">
        <v>103</v>
      </c>
      <c r="G59" s="114">
        <v>219</v>
      </c>
      <c r="H59" s="114">
        <v>87</v>
      </c>
      <c r="I59" s="140">
        <v>144</v>
      </c>
      <c r="J59" s="115">
        <v>-32</v>
      </c>
      <c r="K59" s="116">
        <v>-22.222222222222221</v>
      </c>
    </row>
    <row r="60" spans="1:11" ht="14.1" customHeight="1" x14ac:dyDescent="0.2">
      <c r="A60" s="306">
        <v>81</v>
      </c>
      <c r="B60" s="307" t="s">
        <v>289</v>
      </c>
      <c r="C60" s="308"/>
      <c r="D60" s="113">
        <v>5.7898186585099412</v>
      </c>
      <c r="E60" s="115">
        <v>530</v>
      </c>
      <c r="F60" s="114">
        <v>633</v>
      </c>
      <c r="G60" s="114">
        <v>905</v>
      </c>
      <c r="H60" s="114">
        <v>448</v>
      </c>
      <c r="I60" s="140">
        <v>608</v>
      </c>
      <c r="J60" s="115">
        <v>-78</v>
      </c>
      <c r="K60" s="116">
        <v>-12.828947368421053</v>
      </c>
    </row>
    <row r="61" spans="1:11" ht="14.1" customHeight="1" x14ac:dyDescent="0.2">
      <c r="A61" s="306" t="s">
        <v>290</v>
      </c>
      <c r="B61" s="307" t="s">
        <v>291</v>
      </c>
      <c r="C61" s="308"/>
      <c r="D61" s="113">
        <v>1.6714004806641904</v>
      </c>
      <c r="E61" s="115">
        <v>153</v>
      </c>
      <c r="F61" s="114">
        <v>117</v>
      </c>
      <c r="G61" s="114">
        <v>218</v>
      </c>
      <c r="H61" s="114">
        <v>114</v>
      </c>
      <c r="I61" s="140">
        <v>181</v>
      </c>
      <c r="J61" s="115">
        <v>-28</v>
      </c>
      <c r="K61" s="116">
        <v>-15.469613259668508</v>
      </c>
    </row>
    <row r="62" spans="1:11" ht="14.1" customHeight="1" x14ac:dyDescent="0.2">
      <c r="A62" s="306" t="s">
        <v>292</v>
      </c>
      <c r="B62" s="307" t="s">
        <v>293</v>
      </c>
      <c r="C62" s="308"/>
      <c r="D62" s="113">
        <v>2.2066856019226568</v>
      </c>
      <c r="E62" s="115">
        <v>202</v>
      </c>
      <c r="F62" s="114">
        <v>387</v>
      </c>
      <c r="G62" s="114">
        <v>566</v>
      </c>
      <c r="H62" s="114">
        <v>223</v>
      </c>
      <c r="I62" s="140">
        <v>238</v>
      </c>
      <c r="J62" s="115">
        <v>-36</v>
      </c>
      <c r="K62" s="116">
        <v>-15.126050420168067</v>
      </c>
    </row>
    <row r="63" spans="1:11" ht="14.1" customHeight="1" x14ac:dyDescent="0.2">
      <c r="A63" s="306"/>
      <c r="B63" s="307" t="s">
        <v>294</v>
      </c>
      <c r="C63" s="308"/>
      <c r="D63" s="113">
        <v>1.5730828053310029</v>
      </c>
      <c r="E63" s="115">
        <v>144</v>
      </c>
      <c r="F63" s="114">
        <v>177</v>
      </c>
      <c r="G63" s="114">
        <v>327</v>
      </c>
      <c r="H63" s="114">
        <v>146</v>
      </c>
      <c r="I63" s="140">
        <v>174</v>
      </c>
      <c r="J63" s="115">
        <v>-30</v>
      </c>
      <c r="K63" s="116">
        <v>-17.241379310344829</v>
      </c>
    </row>
    <row r="64" spans="1:11" ht="14.1" customHeight="1" x14ac:dyDescent="0.2">
      <c r="A64" s="306" t="s">
        <v>295</v>
      </c>
      <c r="B64" s="307" t="s">
        <v>296</v>
      </c>
      <c r="C64" s="308"/>
      <c r="D64" s="113">
        <v>0.67729954118418179</v>
      </c>
      <c r="E64" s="115">
        <v>62</v>
      </c>
      <c r="F64" s="114">
        <v>40</v>
      </c>
      <c r="G64" s="114">
        <v>37</v>
      </c>
      <c r="H64" s="114">
        <v>42</v>
      </c>
      <c r="I64" s="140">
        <v>58</v>
      </c>
      <c r="J64" s="115">
        <v>4</v>
      </c>
      <c r="K64" s="116">
        <v>6.8965517241379306</v>
      </c>
    </row>
    <row r="65" spans="1:11" ht="14.1" customHeight="1" x14ac:dyDescent="0.2">
      <c r="A65" s="306" t="s">
        <v>297</v>
      </c>
      <c r="B65" s="307" t="s">
        <v>298</v>
      </c>
      <c r="C65" s="308"/>
      <c r="D65" s="113">
        <v>0.74284465807297362</v>
      </c>
      <c r="E65" s="115">
        <v>68</v>
      </c>
      <c r="F65" s="114">
        <v>42</v>
      </c>
      <c r="G65" s="114">
        <v>41</v>
      </c>
      <c r="H65" s="114">
        <v>28</v>
      </c>
      <c r="I65" s="140">
        <v>31</v>
      </c>
      <c r="J65" s="115">
        <v>37</v>
      </c>
      <c r="K65" s="116">
        <v>119.35483870967742</v>
      </c>
    </row>
    <row r="66" spans="1:11" ht="14.1" customHeight="1" x14ac:dyDescent="0.2">
      <c r="A66" s="306">
        <v>82</v>
      </c>
      <c r="B66" s="307" t="s">
        <v>299</v>
      </c>
      <c r="C66" s="308"/>
      <c r="D66" s="113">
        <v>3.8125409656980556</v>
      </c>
      <c r="E66" s="115">
        <v>349</v>
      </c>
      <c r="F66" s="114">
        <v>314</v>
      </c>
      <c r="G66" s="114">
        <v>345</v>
      </c>
      <c r="H66" s="114">
        <v>304</v>
      </c>
      <c r="I66" s="140">
        <v>266</v>
      </c>
      <c r="J66" s="115">
        <v>83</v>
      </c>
      <c r="K66" s="116">
        <v>31.203007518796994</v>
      </c>
    </row>
    <row r="67" spans="1:11" ht="14.1" customHeight="1" x14ac:dyDescent="0.2">
      <c r="A67" s="306" t="s">
        <v>300</v>
      </c>
      <c r="B67" s="307" t="s">
        <v>301</v>
      </c>
      <c r="C67" s="308"/>
      <c r="D67" s="113">
        <v>2.512562814070352</v>
      </c>
      <c r="E67" s="115">
        <v>230</v>
      </c>
      <c r="F67" s="114">
        <v>233</v>
      </c>
      <c r="G67" s="114">
        <v>235</v>
      </c>
      <c r="H67" s="114">
        <v>220</v>
      </c>
      <c r="I67" s="140">
        <v>150</v>
      </c>
      <c r="J67" s="115">
        <v>80</v>
      </c>
      <c r="K67" s="116">
        <v>53.333333333333336</v>
      </c>
    </row>
    <row r="68" spans="1:11" ht="14.1" customHeight="1" x14ac:dyDescent="0.2">
      <c r="A68" s="306" t="s">
        <v>302</v>
      </c>
      <c r="B68" s="307" t="s">
        <v>303</v>
      </c>
      <c r="C68" s="308"/>
      <c r="D68" s="113">
        <v>0.65545116888791788</v>
      </c>
      <c r="E68" s="115">
        <v>60</v>
      </c>
      <c r="F68" s="114">
        <v>51</v>
      </c>
      <c r="G68" s="114">
        <v>69</v>
      </c>
      <c r="H68" s="114">
        <v>49</v>
      </c>
      <c r="I68" s="140">
        <v>83</v>
      </c>
      <c r="J68" s="115">
        <v>-23</v>
      </c>
      <c r="K68" s="116">
        <v>-27.710843373493976</v>
      </c>
    </row>
    <row r="69" spans="1:11" ht="14.1" customHeight="1" x14ac:dyDescent="0.2">
      <c r="A69" s="306">
        <v>83</v>
      </c>
      <c r="B69" s="307" t="s">
        <v>304</v>
      </c>
      <c r="C69" s="308"/>
      <c r="D69" s="113">
        <v>4.1074939916976181</v>
      </c>
      <c r="E69" s="115">
        <v>376</v>
      </c>
      <c r="F69" s="114">
        <v>297</v>
      </c>
      <c r="G69" s="114">
        <v>1012</v>
      </c>
      <c r="H69" s="114">
        <v>297</v>
      </c>
      <c r="I69" s="140">
        <v>373</v>
      </c>
      <c r="J69" s="115">
        <v>3</v>
      </c>
      <c r="K69" s="116">
        <v>0.80428954423592491</v>
      </c>
    </row>
    <row r="70" spans="1:11" ht="14.1" customHeight="1" x14ac:dyDescent="0.2">
      <c r="A70" s="306" t="s">
        <v>305</v>
      </c>
      <c r="B70" s="307" t="s">
        <v>306</v>
      </c>
      <c r="C70" s="308"/>
      <c r="D70" s="113">
        <v>3.1352414245138736</v>
      </c>
      <c r="E70" s="115">
        <v>287</v>
      </c>
      <c r="F70" s="114">
        <v>229</v>
      </c>
      <c r="G70" s="114">
        <v>905</v>
      </c>
      <c r="H70" s="114">
        <v>221</v>
      </c>
      <c r="I70" s="140">
        <v>278</v>
      </c>
      <c r="J70" s="115">
        <v>9</v>
      </c>
      <c r="K70" s="116">
        <v>3.2374100719424459</v>
      </c>
    </row>
    <row r="71" spans="1:11" ht="14.1" customHeight="1" x14ac:dyDescent="0.2">
      <c r="A71" s="306"/>
      <c r="B71" s="307" t="s">
        <v>307</v>
      </c>
      <c r="C71" s="308"/>
      <c r="D71" s="113">
        <v>1.6167795499235307</v>
      </c>
      <c r="E71" s="115">
        <v>148</v>
      </c>
      <c r="F71" s="114">
        <v>109</v>
      </c>
      <c r="G71" s="114">
        <v>463</v>
      </c>
      <c r="H71" s="114">
        <v>116</v>
      </c>
      <c r="I71" s="140">
        <v>147</v>
      </c>
      <c r="J71" s="115">
        <v>1</v>
      </c>
      <c r="K71" s="116">
        <v>0.68027210884353739</v>
      </c>
    </row>
    <row r="72" spans="1:11" ht="14.1" customHeight="1" x14ac:dyDescent="0.2">
      <c r="A72" s="306">
        <v>84</v>
      </c>
      <c r="B72" s="307" t="s">
        <v>308</v>
      </c>
      <c r="C72" s="308"/>
      <c r="D72" s="113">
        <v>1.4966135022940792</v>
      </c>
      <c r="E72" s="115">
        <v>137</v>
      </c>
      <c r="F72" s="114">
        <v>98</v>
      </c>
      <c r="G72" s="114">
        <v>226</v>
      </c>
      <c r="H72" s="114">
        <v>73</v>
      </c>
      <c r="I72" s="140">
        <v>102</v>
      </c>
      <c r="J72" s="115">
        <v>35</v>
      </c>
      <c r="K72" s="116">
        <v>34.313725490196077</v>
      </c>
    </row>
    <row r="73" spans="1:11" ht="14.1" customHeight="1" x14ac:dyDescent="0.2">
      <c r="A73" s="306" t="s">
        <v>309</v>
      </c>
      <c r="B73" s="307" t="s">
        <v>310</v>
      </c>
      <c r="C73" s="308"/>
      <c r="D73" s="113">
        <v>0.33864977059209089</v>
      </c>
      <c r="E73" s="115">
        <v>31</v>
      </c>
      <c r="F73" s="114">
        <v>16</v>
      </c>
      <c r="G73" s="114">
        <v>95</v>
      </c>
      <c r="H73" s="114">
        <v>4</v>
      </c>
      <c r="I73" s="140">
        <v>17</v>
      </c>
      <c r="J73" s="115">
        <v>14</v>
      </c>
      <c r="K73" s="116">
        <v>82.352941176470594</v>
      </c>
    </row>
    <row r="74" spans="1:11" ht="14.1" customHeight="1" x14ac:dyDescent="0.2">
      <c r="A74" s="306" t="s">
        <v>311</v>
      </c>
      <c r="B74" s="307" t="s">
        <v>312</v>
      </c>
      <c r="C74" s="308"/>
      <c r="D74" s="113">
        <v>0.30587721214769498</v>
      </c>
      <c r="E74" s="115">
        <v>28</v>
      </c>
      <c r="F74" s="114">
        <v>6</v>
      </c>
      <c r="G74" s="114">
        <v>46</v>
      </c>
      <c r="H74" s="114">
        <v>5</v>
      </c>
      <c r="I74" s="140">
        <v>13</v>
      </c>
      <c r="J74" s="115">
        <v>15</v>
      </c>
      <c r="K74" s="116">
        <v>115.38461538461539</v>
      </c>
    </row>
    <row r="75" spans="1:11" ht="14.1" customHeight="1" x14ac:dyDescent="0.2">
      <c r="A75" s="306" t="s">
        <v>313</v>
      </c>
      <c r="B75" s="307" t="s">
        <v>314</v>
      </c>
      <c r="C75" s="308"/>
      <c r="D75" s="113">
        <v>0.53528512125846628</v>
      </c>
      <c r="E75" s="115">
        <v>49</v>
      </c>
      <c r="F75" s="114">
        <v>39</v>
      </c>
      <c r="G75" s="114">
        <v>38</v>
      </c>
      <c r="H75" s="114">
        <v>39</v>
      </c>
      <c r="I75" s="140">
        <v>46</v>
      </c>
      <c r="J75" s="115">
        <v>3</v>
      </c>
      <c r="K75" s="116">
        <v>6.5217391304347823</v>
      </c>
    </row>
    <row r="76" spans="1:11" ht="14.1" customHeight="1" x14ac:dyDescent="0.2">
      <c r="A76" s="306">
        <v>91</v>
      </c>
      <c r="B76" s="307" t="s">
        <v>315</v>
      </c>
      <c r="C76" s="308"/>
      <c r="D76" s="113">
        <v>0.17478697837011142</v>
      </c>
      <c r="E76" s="115">
        <v>16</v>
      </c>
      <c r="F76" s="114">
        <v>12</v>
      </c>
      <c r="G76" s="114">
        <v>17</v>
      </c>
      <c r="H76" s="114">
        <v>10</v>
      </c>
      <c r="I76" s="140">
        <v>18</v>
      </c>
      <c r="J76" s="115">
        <v>-2</v>
      </c>
      <c r="K76" s="116">
        <v>-11.111111111111111</v>
      </c>
    </row>
    <row r="77" spans="1:11" ht="14.1" customHeight="1" x14ac:dyDescent="0.2">
      <c r="A77" s="306">
        <v>92</v>
      </c>
      <c r="B77" s="307" t="s">
        <v>316</v>
      </c>
      <c r="C77" s="308"/>
      <c r="D77" s="113">
        <v>0.91763163644308499</v>
      </c>
      <c r="E77" s="115">
        <v>84</v>
      </c>
      <c r="F77" s="114">
        <v>63</v>
      </c>
      <c r="G77" s="114">
        <v>64</v>
      </c>
      <c r="H77" s="114">
        <v>61</v>
      </c>
      <c r="I77" s="140">
        <v>77</v>
      </c>
      <c r="J77" s="115">
        <v>7</v>
      </c>
      <c r="K77" s="116">
        <v>9.0909090909090917</v>
      </c>
    </row>
    <row r="78" spans="1:11" ht="14.1" customHeight="1" x14ac:dyDescent="0.2">
      <c r="A78" s="306">
        <v>93</v>
      </c>
      <c r="B78" s="307" t="s">
        <v>317</v>
      </c>
      <c r="C78" s="308"/>
      <c r="D78" s="113">
        <v>0.13109023377758358</v>
      </c>
      <c r="E78" s="115">
        <v>12</v>
      </c>
      <c r="F78" s="114">
        <v>9</v>
      </c>
      <c r="G78" s="114">
        <v>22</v>
      </c>
      <c r="H78" s="114">
        <v>12</v>
      </c>
      <c r="I78" s="140">
        <v>24</v>
      </c>
      <c r="J78" s="115">
        <v>-12</v>
      </c>
      <c r="K78" s="116">
        <v>-50</v>
      </c>
    </row>
    <row r="79" spans="1:11" ht="14.1" customHeight="1" x14ac:dyDescent="0.2">
      <c r="A79" s="306">
        <v>94</v>
      </c>
      <c r="B79" s="307" t="s">
        <v>318</v>
      </c>
      <c r="C79" s="308"/>
      <c r="D79" s="113">
        <v>0.31680139829582699</v>
      </c>
      <c r="E79" s="115">
        <v>29</v>
      </c>
      <c r="F79" s="114">
        <v>26</v>
      </c>
      <c r="G79" s="114">
        <v>56</v>
      </c>
      <c r="H79" s="114">
        <v>9</v>
      </c>
      <c r="I79" s="140">
        <v>22</v>
      </c>
      <c r="J79" s="115">
        <v>7</v>
      </c>
      <c r="K79" s="116">
        <v>31.818181818181817</v>
      </c>
    </row>
    <row r="80" spans="1:11" ht="14.1" customHeight="1" x14ac:dyDescent="0.2">
      <c r="A80" s="306" t="s">
        <v>319</v>
      </c>
      <c r="B80" s="307" t="s">
        <v>320</v>
      </c>
      <c r="C80" s="308"/>
      <c r="D80" s="113">
        <v>7.6469303036923744E-2</v>
      </c>
      <c r="E80" s="115">
        <v>7</v>
      </c>
      <c r="F80" s="114">
        <v>8</v>
      </c>
      <c r="G80" s="114">
        <v>19</v>
      </c>
      <c r="H80" s="114">
        <v>4</v>
      </c>
      <c r="I80" s="140" t="s">
        <v>513</v>
      </c>
      <c r="J80" s="115" t="s">
        <v>513</v>
      </c>
      <c r="K80" s="116" t="s">
        <v>513</v>
      </c>
    </row>
    <row r="81" spans="1:11" ht="14.1" customHeight="1" x14ac:dyDescent="0.2">
      <c r="A81" s="310" t="s">
        <v>321</v>
      </c>
      <c r="B81" s="311" t="s">
        <v>333</v>
      </c>
      <c r="C81" s="312"/>
      <c r="D81" s="125">
        <v>0.31680139829582699</v>
      </c>
      <c r="E81" s="143">
        <v>29</v>
      </c>
      <c r="F81" s="144">
        <v>9</v>
      </c>
      <c r="G81" s="144">
        <v>31</v>
      </c>
      <c r="H81" s="144">
        <v>15</v>
      </c>
      <c r="I81" s="145">
        <v>16</v>
      </c>
      <c r="J81" s="143">
        <v>13</v>
      </c>
      <c r="K81" s="146">
        <v>81.25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103905</v>
      </c>
      <c r="C10" s="114">
        <v>59325</v>
      </c>
      <c r="D10" s="114">
        <v>44580</v>
      </c>
      <c r="E10" s="114">
        <v>82670</v>
      </c>
      <c r="F10" s="114">
        <v>19732</v>
      </c>
      <c r="G10" s="114">
        <v>14949</v>
      </c>
      <c r="H10" s="114">
        <v>27128</v>
      </c>
      <c r="I10" s="115">
        <v>28679</v>
      </c>
      <c r="J10" s="114">
        <v>19944</v>
      </c>
      <c r="K10" s="114">
        <v>8735</v>
      </c>
      <c r="L10" s="423">
        <v>6267</v>
      </c>
      <c r="M10" s="424">
        <v>6682</v>
      </c>
    </row>
    <row r="11" spans="1:13" ht="11.1" customHeight="1" x14ac:dyDescent="0.2">
      <c r="A11" s="422" t="s">
        <v>387</v>
      </c>
      <c r="B11" s="115">
        <v>105313</v>
      </c>
      <c r="C11" s="114">
        <v>60318</v>
      </c>
      <c r="D11" s="114">
        <v>44995</v>
      </c>
      <c r="E11" s="114">
        <v>83755</v>
      </c>
      <c r="F11" s="114">
        <v>20061</v>
      </c>
      <c r="G11" s="114">
        <v>14924</v>
      </c>
      <c r="H11" s="114">
        <v>27688</v>
      </c>
      <c r="I11" s="115">
        <v>29368</v>
      </c>
      <c r="J11" s="114">
        <v>20162</v>
      </c>
      <c r="K11" s="114">
        <v>9206</v>
      </c>
      <c r="L11" s="423">
        <v>5413</v>
      </c>
      <c r="M11" s="424">
        <v>4604</v>
      </c>
    </row>
    <row r="12" spans="1:13" ht="11.1" customHeight="1" x14ac:dyDescent="0.2">
      <c r="A12" s="422" t="s">
        <v>388</v>
      </c>
      <c r="B12" s="115">
        <v>107375</v>
      </c>
      <c r="C12" s="114">
        <v>61651</v>
      </c>
      <c r="D12" s="114">
        <v>45724</v>
      </c>
      <c r="E12" s="114">
        <v>85711</v>
      </c>
      <c r="F12" s="114">
        <v>20163</v>
      </c>
      <c r="G12" s="114">
        <v>16216</v>
      </c>
      <c r="H12" s="114">
        <v>28120</v>
      </c>
      <c r="I12" s="115">
        <v>29020</v>
      </c>
      <c r="J12" s="114">
        <v>19525</v>
      </c>
      <c r="K12" s="114">
        <v>9495</v>
      </c>
      <c r="L12" s="423">
        <v>10224</v>
      </c>
      <c r="M12" s="424">
        <v>8493</v>
      </c>
    </row>
    <row r="13" spans="1:13" s="110" customFormat="1" ht="11.1" customHeight="1" x14ac:dyDescent="0.2">
      <c r="A13" s="422" t="s">
        <v>389</v>
      </c>
      <c r="B13" s="115">
        <v>107755</v>
      </c>
      <c r="C13" s="114">
        <v>61679</v>
      </c>
      <c r="D13" s="114">
        <v>46076</v>
      </c>
      <c r="E13" s="114">
        <v>85751</v>
      </c>
      <c r="F13" s="114">
        <v>20498</v>
      </c>
      <c r="G13" s="114">
        <v>15916</v>
      </c>
      <c r="H13" s="114">
        <v>28511</v>
      </c>
      <c r="I13" s="115">
        <v>29363</v>
      </c>
      <c r="J13" s="114">
        <v>19743</v>
      </c>
      <c r="K13" s="114">
        <v>9620</v>
      </c>
      <c r="L13" s="423">
        <v>5875</v>
      </c>
      <c r="M13" s="424">
        <v>6088</v>
      </c>
    </row>
    <row r="14" spans="1:13" ht="15" customHeight="1" x14ac:dyDescent="0.2">
      <c r="A14" s="422" t="s">
        <v>390</v>
      </c>
      <c r="B14" s="115">
        <v>107862</v>
      </c>
      <c r="C14" s="114">
        <v>61659</v>
      </c>
      <c r="D14" s="114">
        <v>46203</v>
      </c>
      <c r="E14" s="114">
        <v>83311</v>
      </c>
      <c r="F14" s="114">
        <v>23281</v>
      </c>
      <c r="G14" s="114">
        <v>15447</v>
      </c>
      <c r="H14" s="114">
        <v>28921</v>
      </c>
      <c r="I14" s="115">
        <v>29507</v>
      </c>
      <c r="J14" s="114">
        <v>19718</v>
      </c>
      <c r="K14" s="114">
        <v>9789</v>
      </c>
      <c r="L14" s="423">
        <v>7869</v>
      </c>
      <c r="M14" s="424">
        <v>7300</v>
      </c>
    </row>
    <row r="15" spans="1:13" ht="11.1" customHeight="1" x14ac:dyDescent="0.2">
      <c r="A15" s="422" t="s">
        <v>387</v>
      </c>
      <c r="B15" s="115">
        <v>108636</v>
      </c>
      <c r="C15" s="114">
        <v>62290</v>
      </c>
      <c r="D15" s="114">
        <v>46346</v>
      </c>
      <c r="E15" s="114">
        <v>83531</v>
      </c>
      <c r="F15" s="114">
        <v>23860</v>
      </c>
      <c r="G15" s="114">
        <v>15204</v>
      </c>
      <c r="H15" s="114">
        <v>29561</v>
      </c>
      <c r="I15" s="115">
        <v>30070</v>
      </c>
      <c r="J15" s="114">
        <v>20006</v>
      </c>
      <c r="K15" s="114">
        <v>10064</v>
      </c>
      <c r="L15" s="423">
        <v>6826</v>
      </c>
      <c r="M15" s="424">
        <v>6086</v>
      </c>
    </row>
    <row r="16" spans="1:13" ht="11.1" customHeight="1" x14ac:dyDescent="0.2">
      <c r="A16" s="422" t="s">
        <v>388</v>
      </c>
      <c r="B16" s="115">
        <v>110083</v>
      </c>
      <c r="C16" s="114">
        <v>63279</v>
      </c>
      <c r="D16" s="114">
        <v>46804</v>
      </c>
      <c r="E16" s="114">
        <v>84568</v>
      </c>
      <c r="F16" s="114">
        <v>24296</v>
      </c>
      <c r="G16" s="114">
        <v>16445</v>
      </c>
      <c r="H16" s="114">
        <v>29893</v>
      </c>
      <c r="I16" s="115">
        <v>30207</v>
      </c>
      <c r="J16" s="114">
        <v>19861</v>
      </c>
      <c r="K16" s="114">
        <v>10346</v>
      </c>
      <c r="L16" s="423">
        <v>11469</v>
      </c>
      <c r="M16" s="424">
        <v>9593</v>
      </c>
    </row>
    <row r="17" spans="1:13" s="110" customFormat="1" ht="11.1" customHeight="1" x14ac:dyDescent="0.2">
      <c r="A17" s="422" t="s">
        <v>389</v>
      </c>
      <c r="B17" s="115">
        <v>110367</v>
      </c>
      <c r="C17" s="114">
        <v>63207</v>
      </c>
      <c r="D17" s="114">
        <v>47160</v>
      </c>
      <c r="E17" s="114">
        <v>85409</v>
      </c>
      <c r="F17" s="114">
        <v>24846</v>
      </c>
      <c r="G17" s="114">
        <v>16194</v>
      </c>
      <c r="H17" s="114">
        <v>30275</v>
      </c>
      <c r="I17" s="115">
        <v>30860</v>
      </c>
      <c r="J17" s="114">
        <v>20309</v>
      </c>
      <c r="K17" s="114">
        <v>10551</v>
      </c>
      <c r="L17" s="423">
        <v>6266</v>
      </c>
      <c r="M17" s="424">
        <v>6288</v>
      </c>
    </row>
    <row r="18" spans="1:13" ht="15" customHeight="1" x14ac:dyDescent="0.2">
      <c r="A18" s="422" t="s">
        <v>391</v>
      </c>
      <c r="B18" s="115">
        <v>110841</v>
      </c>
      <c r="C18" s="114">
        <v>63486</v>
      </c>
      <c r="D18" s="114">
        <v>47355</v>
      </c>
      <c r="E18" s="114">
        <v>85395</v>
      </c>
      <c r="F18" s="114">
        <v>25310</v>
      </c>
      <c r="G18" s="114">
        <v>15913</v>
      </c>
      <c r="H18" s="114">
        <v>30707</v>
      </c>
      <c r="I18" s="115">
        <v>30285</v>
      </c>
      <c r="J18" s="114">
        <v>19895</v>
      </c>
      <c r="K18" s="114">
        <v>10390</v>
      </c>
      <c r="L18" s="423">
        <v>7677</v>
      </c>
      <c r="M18" s="424">
        <v>7420</v>
      </c>
    </row>
    <row r="19" spans="1:13" ht="11.1" customHeight="1" x14ac:dyDescent="0.2">
      <c r="A19" s="422" t="s">
        <v>387</v>
      </c>
      <c r="B19" s="115">
        <v>111589</v>
      </c>
      <c r="C19" s="114">
        <v>64073</v>
      </c>
      <c r="D19" s="114">
        <v>47516</v>
      </c>
      <c r="E19" s="114">
        <v>85834</v>
      </c>
      <c r="F19" s="114">
        <v>25596</v>
      </c>
      <c r="G19" s="114">
        <v>15506</v>
      </c>
      <c r="H19" s="114">
        <v>31397</v>
      </c>
      <c r="I19" s="115">
        <v>30963</v>
      </c>
      <c r="J19" s="114">
        <v>20254</v>
      </c>
      <c r="K19" s="114">
        <v>10709</v>
      </c>
      <c r="L19" s="423">
        <v>6232</v>
      </c>
      <c r="M19" s="424">
        <v>5661</v>
      </c>
    </row>
    <row r="20" spans="1:13" ht="11.1" customHeight="1" x14ac:dyDescent="0.2">
      <c r="A20" s="422" t="s">
        <v>388</v>
      </c>
      <c r="B20" s="115">
        <v>114411</v>
      </c>
      <c r="C20" s="114">
        <v>65714</v>
      </c>
      <c r="D20" s="114">
        <v>48697</v>
      </c>
      <c r="E20" s="114">
        <v>87696</v>
      </c>
      <c r="F20" s="114">
        <v>26490</v>
      </c>
      <c r="G20" s="114">
        <v>17074</v>
      </c>
      <c r="H20" s="114">
        <v>32016</v>
      </c>
      <c r="I20" s="115">
        <v>31146</v>
      </c>
      <c r="J20" s="114">
        <v>19983</v>
      </c>
      <c r="K20" s="114">
        <v>11163</v>
      </c>
      <c r="L20" s="423">
        <v>11510</v>
      </c>
      <c r="M20" s="424">
        <v>9559</v>
      </c>
    </row>
    <row r="21" spans="1:13" s="110" customFormat="1" ht="11.1" customHeight="1" x14ac:dyDescent="0.2">
      <c r="A21" s="422" t="s">
        <v>389</v>
      </c>
      <c r="B21" s="115">
        <v>114274</v>
      </c>
      <c r="C21" s="114">
        <v>65293</v>
      </c>
      <c r="D21" s="114">
        <v>48981</v>
      </c>
      <c r="E21" s="114">
        <v>87425</v>
      </c>
      <c r="F21" s="114">
        <v>26798</v>
      </c>
      <c r="G21" s="114">
        <v>16912</v>
      </c>
      <c r="H21" s="114">
        <v>32398</v>
      </c>
      <c r="I21" s="115">
        <v>31617</v>
      </c>
      <c r="J21" s="114">
        <v>20350</v>
      </c>
      <c r="K21" s="114">
        <v>11267</v>
      </c>
      <c r="L21" s="423">
        <v>5942</v>
      </c>
      <c r="M21" s="424">
        <v>6396</v>
      </c>
    </row>
    <row r="22" spans="1:13" ht="15" customHeight="1" x14ac:dyDescent="0.2">
      <c r="A22" s="422" t="s">
        <v>392</v>
      </c>
      <c r="B22" s="115">
        <v>114203</v>
      </c>
      <c r="C22" s="114">
        <v>65116</v>
      </c>
      <c r="D22" s="114">
        <v>49087</v>
      </c>
      <c r="E22" s="114">
        <v>87190</v>
      </c>
      <c r="F22" s="114">
        <v>26780</v>
      </c>
      <c r="G22" s="114">
        <v>16309</v>
      </c>
      <c r="H22" s="114">
        <v>32730</v>
      </c>
      <c r="I22" s="115">
        <v>31338</v>
      </c>
      <c r="J22" s="114">
        <v>20081</v>
      </c>
      <c r="K22" s="114">
        <v>11257</v>
      </c>
      <c r="L22" s="423">
        <v>6699</v>
      </c>
      <c r="M22" s="424">
        <v>6979</v>
      </c>
    </row>
    <row r="23" spans="1:13" ht="11.1" customHeight="1" x14ac:dyDescent="0.2">
      <c r="A23" s="422" t="s">
        <v>387</v>
      </c>
      <c r="B23" s="115">
        <v>114681</v>
      </c>
      <c r="C23" s="114">
        <v>65611</v>
      </c>
      <c r="D23" s="114">
        <v>49070</v>
      </c>
      <c r="E23" s="114">
        <v>87622</v>
      </c>
      <c r="F23" s="114">
        <v>26798</v>
      </c>
      <c r="G23" s="114">
        <v>15877</v>
      </c>
      <c r="H23" s="114">
        <v>33327</v>
      </c>
      <c r="I23" s="115">
        <v>31977</v>
      </c>
      <c r="J23" s="114">
        <v>20514</v>
      </c>
      <c r="K23" s="114">
        <v>11463</v>
      </c>
      <c r="L23" s="423">
        <v>5926</v>
      </c>
      <c r="M23" s="424">
        <v>5582</v>
      </c>
    </row>
    <row r="24" spans="1:13" ht="11.1" customHeight="1" x14ac:dyDescent="0.2">
      <c r="A24" s="422" t="s">
        <v>388</v>
      </c>
      <c r="B24" s="115">
        <v>116442</v>
      </c>
      <c r="C24" s="114">
        <v>66650</v>
      </c>
      <c r="D24" s="114">
        <v>49792</v>
      </c>
      <c r="E24" s="114">
        <v>87925</v>
      </c>
      <c r="F24" s="114">
        <v>27061</v>
      </c>
      <c r="G24" s="114">
        <v>16982</v>
      </c>
      <c r="H24" s="114">
        <v>33696</v>
      </c>
      <c r="I24" s="115">
        <v>32062</v>
      </c>
      <c r="J24" s="114">
        <v>20192</v>
      </c>
      <c r="K24" s="114">
        <v>11870</v>
      </c>
      <c r="L24" s="423">
        <v>11690</v>
      </c>
      <c r="M24" s="424">
        <v>10106</v>
      </c>
    </row>
    <row r="25" spans="1:13" s="110" customFormat="1" ht="11.1" customHeight="1" x14ac:dyDescent="0.2">
      <c r="A25" s="422" t="s">
        <v>389</v>
      </c>
      <c r="B25" s="115">
        <v>116319</v>
      </c>
      <c r="C25" s="114">
        <v>66387</v>
      </c>
      <c r="D25" s="114">
        <v>49932</v>
      </c>
      <c r="E25" s="114">
        <v>87411</v>
      </c>
      <c r="F25" s="114">
        <v>27450</v>
      </c>
      <c r="G25" s="114">
        <v>16677</v>
      </c>
      <c r="H25" s="114">
        <v>34046</v>
      </c>
      <c r="I25" s="115">
        <v>32214</v>
      </c>
      <c r="J25" s="114">
        <v>20487</v>
      </c>
      <c r="K25" s="114">
        <v>11727</v>
      </c>
      <c r="L25" s="423">
        <v>6259</v>
      </c>
      <c r="M25" s="424">
        <v>6541</v>
      </c>
    </row>
    <row r="26" spans="1:13" ht="15" customHeight="1" x14ac:dyDescent="0.2">
      <c r="A26" s="422" t="s">
        <v>393</v>
      </c>
      <c r="B26" s="115">
        <v>116494</v>
      </c>
      <c r="C26" s="114">
        <v>66529</v>
      </c>
      <c r="D26" s="114">
        <v>49965</v>
      </c>
      <c r="E26" s="114">
        <v>87509</v>
      </c>
      <c r="F26" s="114">
        <v>27536</v>
      </c>
      <c r="G26" s="114">
        <v>16146</v>
      </c>
      <c r="H26" s="114">
        <v>34460</v>
      </c>
      <c r="I26" s="115">
        <v>31715</v>
      </c>
      <c r="J26" s="114">
        <v>20057</v>
      </c>
      <c r="K26" s="114">
        <v>11658</v>
      </c>
      <c r="L26" s="423">
        <v>7487</v>
      </c>
      <c r="M26" s="424">
        <v>7347</v>
      </c>
    </row>
    <row r="27" spans="1:13" ht="11.1" customHeight="1" x14ac:dyDescent="0.2">
      <c r="A27" s="422" t="s">
        <v>387</v>
      </c>
      <c r="B27" s="115">
        <v>117115</v>
      </c>
      <c r="C27" s="114">
        <v>67022</v>
      </c>
      <c r="D27" s="114">
        <v>50093</v>
      </c>
      <c r="E27" s="114">
        <v>88090</v>
      </c>
      <c r="F27" s="114">
        <v>27590</v>
      </c>
      <c r="G27" s="114">
        <v>15789</v>
      </c>
      <c r="H27" s="114">
        <v>35121</v>
      </c>
      <c r="I27" s="115">
        <v>32650</v>
      </c>
      <c r="J27" s="114">
        <v>20654</v>
      </c>
      <c r="K27" s="114">
        <v>11996</v>
      </c>
      <c r="L27" s="423">
        <v>6197</v>
      </c>
      <c r="M27" s="424">
        <v>5672</v>
      </c>
    </row>
    <row r="28" spans="1:13" ht="11.1" customHeight="1" x14ac:dyDescent="0.2">
      <c r="A28" s="422" t="s">
        <v>388</v>
      </c>
      <c r="B28" s="115">
        <v>119143</v>
      </c>
      <c r="C28" s="114">
        <v>68176</v>
      </c>
      <c r="D28" s="114">
        <v>50967</v>
      </c>
      <c r="E28" s="114">
        <v>90379</v>
      </c>
      <c r="F28" s="114">
        <v>28172</v>
      </c>
      <c r="G28" s="114">
        <v>17074</v>
      </c>
      <c r="H28" s="114">
        <v>35437</v>
      </c>
      <c r="I28" s="115">
        <v>32633</v>
      </c>
      <c r="J28" s="114">
        <v>20372</v>
      </c>
      <c r="K28" s="114">
        <v>12261</v>
      </c>
      <c r="L28" s="423">
        <v>12393</v>
      </c>
      <c r="M28" s="424">
        <v>10677</v>
      </c>
    </row>
    <row r="29" spans="1:13" s="110" customFormat="1" ht="11.1" customHeight="1" x14ac:dyDescent="0.2">
      <c r="A29" s="422" t="s">
        <v>389</v>
      </c>
      <c r="B29" s="115">
        <v>118664</v>
      </c>
      <c r="C29" s="114">
        <v>67579</v>
      </c>
      <c r="D29" s="114">
        <v>51085</v>
      </c>
      <c r="E29" s="114">
        <v>90042</v>
      </c>
      <c r="F29" s="114">
        <v>28584</v>
      </c>
      <c r="G29" s="114">
        <v>16842</v>
      </c>
      <c r="H29" s="114">
        <v>35521</v>
      </c>
      <c r="I29" s="115">
        <v>32791</v>
      </c>
      <c r="J29" s="114">
        <v>20677</v>
      </c>
      <c r="K29" s="114">
        <v>12114</v>
      </c>
      <c r="L29" s="423">
        <v>6145</v>
      </c>
      <c r="M29" s="424">
        <v>6614</v>
      </c>
    </row>
    <row r="30" spans="1:13" ht="15" customHeight="1" x14ac:dyDescent="0.2">
      <c r="A30" s="422" t="s">
        <v>394</v>
      </c>
      <c r="B30" s="115">
        <v>118716</v>
      </c>
      <c r="C30" s="114">
        <v>67567</v>
      </c>
      <c r="D30" s="114">
        <v>51149</v>
      </c>
      <c r="E30" s="114">
        <v>90080</v>
      </c>
      <c r="F30" s="114">
        <v>28612</v>
      </c>
      <c r="G30" s="114">
        <v>16294</v>
      </c>
      <c r="H30" s="114">
        <v>35880</v>
      </c>
      <c r="I30" s="115">
        <v>32011</v>
      </c>
      <c r="J30" s="114">
        <v>20032</v>
      </c>
      <c r="K30" s="114">
        <v>11979</v>
      </c>
      <c r="L30" s="423">
        <v>7552</v>
      </c>
      <c r="M30" s="424">
        <v>7431</v>
      </c>
    </row>
    <row r="31" spans="1:13" ht="11.1" customHeight="1" x14ac:dyDescent="0.2">
      <c r="A31" s="422" t="s">
        <v>387</v>
      </c>
      <c r="B31" s="115">
        <v>119311</v>
      </c>
      <c r="C31" s="114">
        <v>68042</v>
      </c>
      <c r="D31" s="114">
        <v>51269</v>
      </c>
      <c r="E31" s="114">
        <v>90445</v>
      </c>
      <c r="F31" s="114">
        <v>28848</v>
      </c>
      <c r="G31" s="114">
        <v>15925</v>
      </c>
      <c r="H31" s="114">
        <v>36464</v>
      </c>
      <c r="I31" s="115">
        <v>32709</v>
      </c>
      <c r="J31" s="114">
        <v>20404</v>
      </c>
      <c r="K31" s="114">
        <v>12305</v>
      </c>
      <c r="L31" s="423">
        <v>6634</v>
      </c>
      <c r="M31" s="424">
        <v>6197</v>
      </c>
    </row>
    <row r="32" spans="1:13" ht="11.1" customHeight="1" x14ac:dyDescent="0.2">
      <c r="A32" s="422" t="s">
        <v>388</v>
      </c>
      <c r="B32" s="115">
        <v>121236</v>
      </c>
      <c r="C32" s="114">
        <v>68986</v>
      </c>
      <c r="D32" s="114">
        <v>52250</v>
      </c>
      <c r="E32" s="114">
        <v>92969</v>
      </c>
      <c r="F32" s="114">
        <v>28253</v>
      </c>
      <c r="G32" s="114">
        <v>16986</v>
      </c>
      <c r="H32" s="114">
        <v>36939</v>
      </c>
      <c r="I32" s="115">
        <v>32535</v>
      </c>
      <c r="J32" s="114">
        <v>19967</v>
      </c>
      <c r="K32" s="114">
        <v>12568</v>
      </c>
      <c r="L32" s="423">
        <v>12247</v>
      </c>
      <c r="M32" s="424">
        <v>10851</v>
      </c>
    </row>
    <row r="33" spans="1:13" s="110" customFormat="1" ht="11.1" customHeight="1" x14ac:dyDescent="0.2">
      <c r="A33" s="422" t="s">
        <v>389</v>
      </c>
      <c r="B33" s="115">
        <v>120723</v>
      </c>
      <c r="C33" s="114">
        <v>68372</v>
      </c>
      <c r="D33" s="114">
        <v>52351</v>
      </c>
      <c r="E33" s="114">
        <v>92350</v>
      </c>
      <c r="F33" s="114">
        <v>28362</v>
      </c>
      <c r="G33" s="114">
        <v>16625</v>
      </c>
      <c r="H33" s="114">
        <v>37008</v>
      </c>
      <c r="I33" s="115">
        <v>32648</v>
      </c>
      <c r="J33" s="114">
        <v>20174</v>
      </c>
      <c r="K33" s="114">
        <v>12474</v>
      </c>
      <c r="L33" s="423">
        <v>6756</v>
      </c>
      <c r="M33" s="424">
        <v>7377</v>
      </c>
    </row>
    <row r="34" spans="1:13" ht="15" customHeight="1" x14ac:dyDescent="0.2">
      <c r="A34" s="422" t="s">
        <v>395</v>
      </c>
      <c r="B34" s="115">
        <v>120517</v>
      </c>
      <c r="C34" s="114">
        <v>68238</v>
      </c>
      <c r="D34" s="114">
        <v>52279</v>
      </c>
      <c r="E34" s="114">
        <v>92102</v>
      </c>
      <c r="F34" s="114">
        <v>28403</v>
      </c>
      <c r="G34" s="114">
        <v>16092</v>
      </c>
      <c r="H34" s="114">
        <v>37436</v>
      </c>
      <c r="I34" s="115">
        <v>32026</v>
      </c>
      <c r="J34" s="114">
        <v>19713</v>
      </c>
      <c r="K34" s="114">
        <v>12313</v>
      </c>
      <c r="L34" s="423">
        <v>7782</v>
      </c>
      <c r="M34" s="424">
        <v>7895</v>
      </c>
    </row>
    <row r="35" spans="1:13" ht="11.1" customHeight="1" x14ac:dyDescent="0.2">
      <c r="A35" s="422" t="s">
        <v>387</v>
      </c>
      <c r="B35" s="115">
        <v>120912</v>
      </c>
      <c r="C35" s="114">
        <v>68575</v>
      </c>
      <c r="D35" s="114">
        <v>52337</v>
      </c>
      <c r="E35" s="114">
        <v>92085</v>
      </c>
      <c r="F35" s="114">
        <v>28818</v>
      </c>
      <c r="G35" s="114">
        <v>15715</v>
      </c>
      <c r="H35" s="114">
        <v>37976</v>
      </c>
      <c r="I35" s="115">
        <v>32398</v>
      </c>
      <c r="J35" s="114">
        <v>19936</v>
      </c>
      <c r="K35" s="114">
        <v>12462</v>
      </c>
      <c r="L35" s="423">
        <v>7009</v>
      </c>
      <c r="M35" s="424">
        <v>6713</v>
      </c>
    </row>
    <row r="36" spans="1:13" ht="11.1" customHeight="1" x14ac:dyDescent="0.2">
      <c r="A36" s="422" t="s">
        <v>388</v>
      </c>
      <c r="B36" s="115">
        <v>122765</v>
      </c>
      <c r="C36" s="114">
        <v>69538</v>
      </c>
      <c r="D36" s="114">
        <v>53227</v>
      </c>
      <c r="E36" s="114">
        <v>93548</v>
      </c>
      <c r="F36" s="114">
        <v>29212</v>
      </c>
      <c r="G36" s="114">
        <v>16706</v>
      </c>
      <c r="H36" s="114">
        <v>38497</v>
      </c>
      <c r="I36" s="115">
        <v>32042</v>
      </c>
      <c r="J36" s="114">
        <v>19389</v>
      </c>
      <c r="K36" s="114">
        <v>12653</v>
      </c>
      <c r="L36" s="423">
        <v>12373</v>
      </c>
      <c r="M36" s="424">
        <v>10885</v>
      </c>
    </row>
    <row r="37" spans="1:13" s="110" customFormat="1" ht="11.1" customHeight="1" x14ac:dyDescent="0.2">
      <c r="A37" s="422" t="s">
        <v>389</v>
      </c>
      <c r="B37" s="115">
        <v>122602</v>
      </c>
      <c r="C37" s="114">
        <v>69224</v>
      </c>
      <c r="D37" s="114">
        <v>53378</v>
      </c>
      <c r="E37" s="114">
        <v>93124</v>
      </c>
      <c r="F37" s="114">
        <v>29478</v>
      </c>
      <c r="G37" s="114">
        <v>16547</v>
      </c>
      <c r="H37" s="114">
        <v>38741</v>
      </c>
      <c r="I37" s="115">
        <v>32180</v>
      </c>
      <c r="J37" s="114">
        <v>19579</v>
      </c>
      <c r="K37" s="114">
        <v>12601</v>
      </c>
      <c r="L37" s="423">
        <v>6784</v>
      </c>
      <c r="M37" s="424">
        <v>7013</v>
      </c>
    </row>
    <row r="38" spans="1:13" ht="15" customHeight="1" x14ac:dyDescent="0.2">
      <c r="A38" s="425" t="s">
        <v>396</v>
      </c>
      <c r="B38" s="115">
        <v>122811</v>
      </c>
      <c r="C38" s="114">
        <v>69307</v>
      </c>
      <c r="D38" s="114">
        <v>53504</v>
      </c>
      <c r="E38" s="114">
        <v>93056</v>
      </c>
      <c r="F38" s="114">
        <v>29755</v>
      </c>
      <c r="G38" s="114">
        <v>15888</v>
      </c>
      <c r="H38" s="114">
        <v>39223</v>
      </c>
      <c r="I38" s="115">
        <v>31696</v>
      </c>
      <c r="J38" s="114">
        <v>19209</v>
      </c>
      <c r="K38" s="114">
        <v>12487</v>
      </c>
      <c r="L38" s="423">
        <v>7830</v>
      </c>
      <c r="M38" s="424">
        <v>7714</v>
      </c>
    </row>
    <row r="39" spans="1:13" ht="11.1" customHeight="1" x14ac:dyDescent="0.2">
      <c r="A39" s="422" t="s">
        <v>387</v>
      </c>
      <c r="B39" s="115">
        <v>123287</v>
      </c>
      <c r="C39" s="114">
        <v>69749</v>
      </c>
      <c r="D39" s="114">
        <v>53538</v>
      </c>
      <c r="E39" s="114">
        <v>93260</v>
      </c>
      <c r="F39" s="114">
        <v>30027</v>
      </c>
      <c r="G39" s="114">
        <v>15649</v>
      </c>
      <c r="H39" s="114">
        <v>39732</v>
      </c>
      <c r="I39" s="115">
        <v>32333</v>
      </c>
      <c r="J39" s="114">
        <v>19587</v>
      </c>
      <c r="K39" s="114">
        <v>12746</v>
      </c>
      <c r="L39" s="423">
        <v>6667</v>
      </c>
      <c r="M39" s="424">
        <v>6239</v>
      </c>
    </row>
    <row r="40" spans="1:13" ht="11.1" customHeight="1" x14ac:dyDescent="0.2">
      <c r="A40" s="425" t="s">
        <v>388</v>
      </c>
      <c r="B40" s="115">
        <v>125961</v>
      </c>
      <c r="C40" s="114">
        <v>71258</v>
      </c>
      <c r="D40" s="114">
        <v>54703</v>
      </c>
      <c r="E40" s="114">
        <v>95398</v>
      </c>
      <c r="F40" s="114">
        <v>30563</v>
      </c>
      <c r="G40" s="114">
        <v>16774</v>
      </c>
      <c r="H40" s="114">
        <v>40410</v>
      </c>
      <c r="I40" s="115">
        <v>32181</v>
      </c>
      <c r="J40" s="114">
        <v>19144</v>
      </c>
      <c r="K40" s="114">
        <v>13037</v>
      </c>
      <c r="L40" s="423">
        <v>12783</v>
      </c>
      <c r="M40" s="424">
        <v>11071</v>
      </c>
    </row>
    <row r="41" spans="1:13" s="110" customFormat="1" ht="11.1" customHeight="1" x14ac:dyDescent="0.2">
      <c r="A41" s="422" t="s">
        <v>389</v>
      </c>
      <c r="B41" s="115">
        <v>125669</v>
      </c>
      <c r="C41" s="114">
        <v>71076</v>
      </c>
      <c r="D41" s="114">
        <v>54593</v>
      </c>
      <c r="E41" s="114">
        <v>94849</v>
      </c>
      <c r="F41" s="114">
        <v>30820</v>
      </c>
      <c r="G41" s="114">
        <v>16702</v>
      </c>
      <c r="H41" s="114">
        <v>40432</v>
      </c>
      <c r="I41" s="115">
        <v>32383</v>
      </c>
      <c r="J41" s="114">
        <v>19264</v>
      </c>
      <c r="K41" s="114">
        <v>13119</v>
      </c>
      <c r="L41" s="423">
        <v>8817</v>
      </c>
      <c r="M41" s="424">
        <v>8636</v>
      </c>
    </row>
    <row r="42" spans="1:13" ht="15" customHeight="1" x14ac:dyDescent="0.2">
      <c r="A42" s="422" t="s">
        <v>397</v>
      </c>
      <c r="B42" s="115">
        <v>125995</v>
      </c>
      <c r="C42" s="114">
        <v>71283</v>
      </c>
      <c r="D42" s="114">
        <v>54712</v>
      </c>
      <c r="E42" s="114">
        <v>95069</v>
      </c>
      <c r="F42" s="114">
        <v>30926</v>
      </c>
      <c r="G42" s="114">
        <v>16253</v>
      </c>
      <c r="H42" s="114">
        <v>40804</v>
      </c>
      <c r="I42" s="115">
        <v>31732</v>
      </c>
      <c r="J42" s="114">
        <v>18761</v>
      </c>
      <c r="K42" s="114">
        <v>12971</v>
      </c>
      <c r="L42" s="423">
        <v>8805</v>
      </c>
      <c r="M42" s="424">
        <v>8689</v>
      </c>
    </row>
    <row r="43" spans="1:13" ht="11.1" customHeight="1" x14ac:dyDescent="0.2">
      <c r="A43" s="422" t="s">
        <v>387</v>
      </c>
      <c r="B43" s="115">
        <v>126659</v>
      </c>
      <c r="C43" s="114">
        <v>71819</v>
      </c>
      <c r="D43" s="114">
        <v>54840</v>
      </c>
      <c r="E43" s="114">
        <v>95451</v>
      </c>
      <c r="F43" s="114">
        <v>31208</v>
      </c>
      <c r="G43" s="114">
        <v>15902</v>
      </c>
      <c r="H43" s="114">
        <v>41306</v>
      </c>
      <c r="I43" s="115">
        <v>32354</v>
      </c>
      <c r="J43" s="114">
        <v>19146</v>
      </c>
      <c r="K43" s="114">
        <v>13208</v>
      </c>
      <c r="L43" s="423">
        <v>7473</v>
      </c>
      <c r="M43" s="424">
        <v>6895</v>
      </c>
    </row>
    <row r="44" spans="1:13" ht="11.1" customHeight="1" x14ac:dyDescent="0.2">
      <c r="A44" s="422" t="s">
        <v>388</v>
      </c>
      <c r="B44" s="115">
        <v>128586</v>
      </c>
      <c r="C44" s="114">
        <v>73010</v>
      </c>
      <c r="D44" s="114">
        <v>55576</v>
      </c>
      <c r="E44" s="114">
        <v>97352</v>
      </c>
      <c r="F44" s="114">
        <v>31234</v>
      </c>
      <c r="G44" s="114">
        <v>17005</v>
      </c>
      <c r="H44" s="114">
        <v>41800</v>
      </c>
      <c r="I44" s="115">
        <v>31860</v>
      </c>
      <c r="J44" s="114">
        <v>18454</v>
      </c>
      <c r="K44" s="114">
        <v>13406</v>
      </c>
      <c r="L44" s="423">
        <v>13453</v>
      </c>
      <c r="M44" s="424">
        <v>11965</v>
      </c>
    </row>
    <row r="45" spans="1:13" s="110" customFormat="1" ht="11.1" customHeight="1" x14ac:dyDescent="0.2">
      <c r="A45" s="422" t="s">
        <v>389</v>
      </c>
      <c r="B45" s="115">
        <v>128773</v>
      </c>
      <c r="C45" s="114">
        <v>73031</v>
      </c>
      <c r="D45" s="114">
        <v>55742</v>
      </c>
      <c r="E45" s="114">
        <v>97216</v>
      </c>
      <c r="F45" s="114">
        <v>31557</v>
      </c>
      <c r="G45" s="114">
        <v>16972</v>
      </c>
      <c r="H45" s="114">
        <v>42074</v>
      </c>
      <c r="I45" s="115">
        <v>32103</v>
      </c>
      <c r="J45" s="114">
        <v>18649</v>
      </c>
      <c r="K45" s="114">
        <v>13454</v>
      </c>
      <c r="L45" s="423">
        <v>8117</v>
      </c>
      <c r="M45" s="424">
        <v>8026</v>
      </c>
    </row>
    <row r="46" spans="1:13" ht="15" customHeight="1" x14ac:dyDescent="0.2">
      <c r="A46" s="422" t="s">
        <v>398</v>
      </c>
      <c r="B46" s="115">
        <v>128885</v>
      </c>
      <c r="C46" s="114">
        <v>73197</v>
      </c>
      <c r="D46" s="114">
        <v>55688</v>
      </c>
      <c r="E46" s="114">
        <v>97144</v>
      </c>
      <c r="F46" s="114">
        <v>31741</v>
      </c>
      <c r="G46" s="114">
        <v>16497</v>
      </c>
      <c r="H46" s="114">
        <v>42436</v>
      </c>
      <c r="I46" s="115">
        <v>31847</v>
      </c>
      <c r="J46" s="114">
        <v>18415</v>
      </c>
      <c r="K46" s="114">
        <v>13432</v>
      </c>
      <c r="L46" s="423">
        <v>8757</v>
      </c>
      <c r="M46" s="424">
        <v>8791</v>
      </c>
    </row>
    <row r="47" spans="1:13" ht="11.1" customHeight="1" x14ac:dyDescent="0.2">
      <c r="A47" s="422" t="s">
        <v>387</v>
      </c>
      <c r="B47" s="115">
        <v>128866</v>
      </c>
      <c r="C47" s="114">
        <v>73220</v>
      </c>
      <c r="D47" s="114">
        <v>55646</v>
      </c>
      <c r="E47" s="114">
        <v>96896</v>
      </c>
      <c r="F47" s="114">
        <v>31970</v>
      </c>
      <c r="G47" s="114">
        <v>16079</v>
      </c>
      <c r="H47" s="114">
        <v>42755</v>
      </c>
      <c r="I47" s="115">
        <v>32584</v>
      </c>
      <c r="J47" s="114">
        <v>18877</v>
      </c>
      <c r="K47" s="114">
        <v>13707</v>
      </c>
      <c r="L47" s="423">
        <v>6813</v>
      </c>
      <c r="M47" s="424">
        <v>7162</v>
      </c>
    </row>
    <row r="48" spans="1:13" ht="11.1" customHeight="1" x14ac:dyDescent="0.2">
      <c r="A48" s="422" t="s">
        <v>388</v>
      </c>
      <c r="B48" s="115">
        <v>130463</v>
      </c>
      <c r="C48" s="114">
        <v>73986</v>
      </c>
      <c r="D48" s="114">
        <v>56477</v>
      </c>
      <c r="E48" s="114">
        <v>98200</v>
      </c>
      <c r="F48" s="114">
        <v>32263</v>
      </c>
      <c r="G48" s="114">
        <v>17167</v>
      </c>
      <c r="H48" s="114">
        <v>43013</v>
      </c>
      <c r="I48" s="115">
        <v>32135</v>
      </c>
      <c r="J48" s="114">
        <v>18091</v>
      </c>
      <c r="K48" s="114">
        <v>14044</v>
      </c>
      <c r="L48" s="423">
        <v>12633</v>
      </c>
      <c r="M48" s="424">
        <v>11401</v>
      </c>
    </row>
    <row r="49" spans="1:17" s="110" customFormat="1" ht="11.1" customHeight="1" x14ac:dyDescent="0.2">
      <c r="A49" s="422" t="s">
        <v>389</v>
      </c>
      <c r="B49" s="115">
        <v>129923</v>
      </c>
      <c r="C49" s="114">
        <v>73453</v>
      </c>
      <c r="D49" s="114">
        <v>56470</v>
      </c>
      <c r="E49" s="114">
        <v>97412</v>
      </c>
      <c r="F49" s="114">
        <v>32511</v>
      </c>
      <c r="G49" s="114">
        <v>16841</v>
      </c>
      <c r="H49" s="114">
        <v>43079</v>
      </c>
      <c r="I49" s="115">
        <v>32265</v>
      </c>
      <c r="J49" s="114">
        <v>18302</v>
      </c>
      <c r="K49" s="114">
        <v>13963</v>
      </c>
      <c r="L49" s="423">
        <v>7479</v>
      </c>
      <c r="M49" s="424">
        <v>8078</v>
      </c>
    </row>
    <row r="50" spans="1:17" ht="15" customHeight="1" x14ac:dyDescent="0.2">
      <c r="A50" s="422" t="s">
        <v>399</v>
      </c>
      <c r="B50" s="143">
        <v>129310</v>
      </c>
      <c r="C50" s="144">
        <v>73121</v>
      </c>
      <c r="D50" s="144">
        <v>56189</v>
      </c>
      <c r="E50" s="144">
        <v>96775</v>
      </c>
      <c r="F50" s="144">
        <v>32535</v>
      </c>
      <c r="G50" s="144">
        <v>16182</v>
      </c>
      <c r="H50" s="144">
        <v>43193</v>
      </c>
      <c r="I50" s="143">
        <v>30893</v>
      </c>
      <c r="J50" s="144">
        <v>17477</v>
      </c>
      <c r="K50" s="144">
        <v>13416</v>
      </c>
      <c r="L50" s="426">
        <v>8426</v>
      </c>
      <c r="M50" s="427">
        <v>9154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0.3297513287038833</v>
      </c>
      <c r="C6" s="480">
        <f>'Tabelle 3.3'!J11</f>
        <v>-2.9955725814048417</v>
      </c>
      <c r="D6" s="481">
        <f t="shared" ref="D6:E9" si="0">IF(OR(AND(B6&gt;=-50,B6&lt;=50),ISNUMBER(B6)=FALSE),B6,"")</f>
        <v>0.3297513287038833</v>
      </c>
      <c r="E6" s="481">
        <f t="shared" si="0"/>
        <v>-2.9955725814048417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0.3297513287038833</v>
      </c>
      <c r="C14" s="480">
        <f>'Tabelle 3.3'!J11</f>
        <v>-2.9955725814048417</v>
      </c>
      <c r="D14" s="481">
        <f>IF(OR(AND(B14&gt;=-50,B14&lt;=50),ISNUMBER(B14)=FALSE),B14,"")</f>
        <v>0.3297513287038833</v>
      </c>
      <c r="E14" s="481">
        <f>IF(OR(AND(C14&gt;=-50,C14&lt;=50),ISNUMBER(C14)=FALSE),C14,"")</f>
        <v>-2.9955725814048417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-2.4118738404452689</v>
      </c>
      <c r="C15" s="480">
        <f>'Tabelle 3.3'!J12</f>
        <v>9.6192384769539085</v>
      </c>
      <c r="D15" s="481">
        <f t="shared" ref="D15:E45" si="3">IF(OR(AND(B15&gt;=-50,B15&lt;=50),ISNUMBER(B15)=FALSE),B15,"")</f>
        <v>-2.4118738404452689</v>
      </c>
      <c r="E15" s="481">
        <f t="shared" si="3"/>
        <v>9.6192384769539085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5.0541516245487363</v>
      </c>
      <c r="C16" s="480">
        <f>'Tabelle 3.3'!J13</f>
        <v>0.8928571428571429</v>
      </c>
      <c r="D16" s="481">
        <f t="shared" si="3"/>
        <v>5.0541516245487363</v>
      </c>
      <c r="E16" s="481">
        <f t="shared" si="3"/>
        <v>0.8928571428571429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-0.96593896667900059</v>
      </c>
      <c r="C17" s="480">
        <f>'Tabelle 3.3'!J14</f>
        <v>-5.2478134110787176</v>
      </c>
      <c r="D17" s="481">
        <f t="shared" si="3"/>
        <v>-0.96593896667900059</v>
      </c>
      <c r="E17" s="481">
        <f t="shared" si="3"/>
        <v>-5.2478134110787176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-2.2316447221602322</v>
      </c>
      <c r="C18" s="480">
        <f>'Tabelle 3.3'!J15</f>
        <v>-3.1198686371100166</v>
      </c>
      <c r="D18" s="481">
        <f t="shared" si="3"/>
        <v>-2.2316447221602322</v>
      </c>
      <c r="E18" s="481">
        <f t="shared" si="3"/>
        <v>-3.1198686371100166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-0.89055542535739396</v>
      </c>
      <c r="C19" s="480">
        <f>'Tabelle 3.3'!J16</f>
        <v>-6.1010486177311725</v>
      </c>
      <c r="D19" s="481">
        <f t="shared" si="3"/>
        <v>-0.89055542535739396</v>
      </c>
      <c r="E19" s="481">
        <f t="shared" si="3"/>
        <v>-6.1010486177311725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-0.38113387327298714</v>
      </c>
      <c r="C20" s="480">
        <f>'Tabelle 3.3'!J17</f>
        <v>-7.0021881838074398</v>
      </c>
      <c r="D20" s="481">
        <f t="shared" si="3"/>
        <v>-0.38113387327298714</v>
      </c>
      <c r="E20" s="481">
        <f t="shared" si="3"/>
        <v>-7.0021881838074398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2.3511372348581649</v>
      </c>
      <c r="C21" s="480">
        <f>'Tabelle 3.3'!J18</f>
        <v>0.40160642570281124</v>
      </c>
      <c r="D21" s="481">
        <f t="shared" si="3"/>
        <v>2.3511372348581649</v>
      </c>
      <c r="E21" s="481">
        <f t="shared" si="3"/>
        <v>0.40160642570281124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1.7012726054922973</v>
      </c>
      <c r="C22" s="480">
        <f>'Tabelle 3.3'!J19</f>
        <v>-0.8400152730049637</v>
      </c>
      <c r="D22" s="481">
        <f t="shared" si="3"/>
        <v>1.7012726054922973</v>
      </c>
      <c r="E22" s="481">
        <f t="shared" si="3"/>
        <v>-0.8400152730049637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2.7879103699843668</v>
      </c>
      <c r="C23" s="480">
        <f>'Tabelle 3.3'!J20</f>
        <v>-7.5934579439252339</v>
      </c>
      <c r="D23" s="481">
        <f t="shared" si="3"/>
        <v>2.7879103699843668</v>
      </c>
      <c r="E23" s="481">
        <f t="shared" si="3"/>
        <v>-7.5934579439252339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2.4419062623079952</v>
      </c>
      <c r="C24" s="480">
        <f>'Tabelle 3.3'!J21</f>
        <v>-6.8647310375872159</v>
      </c>
      <c r="D24" s="481">
        <f t="shared" si="3"/>
        <v>2.4419062623079952</v>
      </c>
      <c r="E24" s="481">
        <f t="shared" si="3"/>
        <v>-6.8647310375872159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4.9112426035502956</v>
      </c>
      <c r="C25" s="480">
        <f>'Tabelle 3.3'!J22</f>
        <v>0.72992700729927007</v>
      </c>
      <c r="D25" s="481">
        <f t="shared" si="3"/>
        <v>4.9112426035502956</v>
      </c>
      <c r="E25" s="481">
        <f t="shared" si="3"/>
        <v>0.72992700729927007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-1.9889970376639865</v>
      </c>
      <c r="C26" s="480">
        <f>'Tabelle 3.3'!J23</f>
        <v>-0.26385224274406333</v>
      </c>
      <c r="D26" s="481">
        <f t="shared" si="3"/>
        <v>-1.9889970376639865</v>
      </c>
      <c r="E26" s="481">
        <f t="shared" si="3"/>
        <v>-0.26385224274406333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-0.4585753592173647</v>
      </c>
      <c r="C27" s="480">
        <f>'Tabelle 3.3'!J24</f>
        <v>-1.8754688672168043</v>
      </c>
      <c r="D27" s="481">
        <f t="shared" si="3"/>
        <v>-0.4585753592173647</v>
      </c>
      <c r="E27" s="481">
        <f t="shared" si="3"/>
        <v>-1.8754688672168043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6.0012247397428045</v>
      </c>
      <c r="C28" s="480">
        <f>'Tabelle 3.3'!J25</f>
        <v>-5.8935361216730042</v>
      </c>
      <c r="D28" s="481">
        <f t="shared" si="3"/>
        <v>6.0012247397428045</v>
      </c>
      <c r="E28" s="481">
        <f t="shared" si="3"/>
        <v>-5.8935361216730042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-13.8544474393531</v>
      </c>
      <c r="C29" s="480">
        <f>'Tabelle 3.3'!J26</f>
        <v>-4.4642857142857144</v>
      </c>
      <c r="D29" s="481">
        <f t="shared" si="3"/>
        <v>-13.8544474393531</v>
      </c>
      <c r="E29" s="481">
        <f t="shared" si="3"/>
        <v>-4.4642857142857144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0.96115865701119152</v>
      </c>
      <c r="C30" s="480">
        <f>'Tabelle 3.3'!J27</f>
        <v>1.6786570743405276</v>
      </c>
      <c r="D30" s="481">
        <f t="shared" si="3"/>
        <v>0.96115865701119152</v>
      </c>
      <c r="E30" s="481">
        <f t="shared" si="3"/>
        <v>1.6786570743405276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2.0694576593720266</v>
      </c>
      <c r="C31" s="480">
        <f>'Tabelle 3.3'!J28</f>
        <v>-3.3985581874356332</v>
      </c>
      <c r="D31" s="481">
        <f t="shared" si="3"/>
        <v>2.0694576593720266</v>
      </c>
      <c r="E31" s="481">
        <f t="shared" si="3"/>
        <v>-3.3985581874356332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2.2995573044761435</v>
      </c>
      <c r="C32" s="480">
        <f>'Tabelle 3.3'!J29</f>
        <v>-1.7943409247757074</v>
      </c>
      <c r="D32" s="481">
        <f t="shared" si="3"/>
        <v>2.2995573044761435</v>
      </c>
      <c r="E32" s="481">
        <f t="shared" si="3"/>
        <v>-1.7943409247757074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-0.96350716608454778</v>
      </c>
      <c r="C33" s="480">
        <f>'Tabelle 3.3'!J30</f>
        <v>-1.6666666666666667</v>
      </c>
      <c r="D33" s="481">
        <f t="shared" si="3"/>
        <v>-0.96350716608454778</v>
      </c>
      <c r="E33" s="481">
        <f t="shared" si="3"/>
        <v>-1.6666666666666667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1.780767708745548</v>
      </c>
      <c r="C34" s="480">
        <f>'Tabelle 3.3'!J31</f>
        <v>-0.84196891191709844</v>
      </c>
      <c r="D34" s="481">
        <f t="shared" si="3"/>
        <v>1.780767708745548</v>
      </c>
      <c r="E34" s="481">
        <f t="shared" si="3"/>
        <v>-0.84196891191709844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-2.4118738404452689</v>
      </c>
      <c r="C37" s="480">
        <f>'Tabelle 3.3'!J34</f>
        <v>9.6192384769539085</v>
      </c>
      <c r="D37" s="481">
        <f t="shared" si="3"/>
        <v>-2.4118738404452689</v>
      </c>
      <c r="E37" s="481">
        <f t="shared" si="3"/>
        <v>9.6192384769539085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-0.39960369881109642</v>
      </c>
      <c r="C38" s="480">
        <f>'Tabelle 3.3'!J35</f>
        <v>-3.4602076124567476</v>
      </c>
      <c r="D38" s="481">
        <f t="shared" si="3"/>
        <v>-0.39960369881109642</v>
      </c>
      <c r="E38" s="481">
        <f t="shared" si="3"/>
        <v>-3.4602076124567476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1.0031865927062433</v>
      </c>
      <c r="C39" s="480">
        <f>'Tabelle 3.3'!J36</f>
        <v>-3.1403488417063077</v>
      </c>
      <c r="D39" s="481">
        <f t="shared" si="3"/>
        <v>1.0031865927062433</v>
      </c>
      <c r="E39" s="481">
        <f t="shared" si="3"/>
        <v>-3.1403488417063077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1.0031865927062433</v>
      </c>
      <c r="C45" s="480">
        <f>'Tabelle 3.3'!J36</f>
        <v>-3.1403488417063077</v>
      </c>
      <c r="D45" s="481">
        <f t="shared" si="3"/>
        <v>1.0031865927062433</v>
      </c>
      <c r="E45" s="481">
        <f t="shared" si="3"/>
        <v>-3.1403488417063077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116494</v>
      </c>
      <c r="C51" s="487">
        <v>20057</v>
      </c>
      <c r="D51" s="487">
        <v>11658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117115</v>
      </c>
      <c r="C52" s="487">
        <v>20654</v>
      </c>
      <c r="D52" s="487">
        <v>11996</v>
      </c>
      <c r="E52" s="488">
        <f t="shared" ref="E52:G70" si="11">IF($A$51=37802,IF(COUNTBLANK(B$51:B$70)&gt;0,#N/A,B52/B$51*100),IF(COUNTBLANK(B$51:B$75)&gt;0,#N/A,B52/B$51*100))</f>
        <v>100.53307466478959</v>
      </c>
      <c r="F52" s="488">
        <f t="shared" si="11"/>
        <v>102.97651692675873</v>
      </c>
      <c r="G52" s="488">
        <f t="shared" si="11"/>
        <v>102.89929662034653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119143</v>
      </c>
      <c r="C53" s="487">
        <v>20372</v>
      </c>
      <c r="D53" s="487">
        <v>12261</v>
      </c>
      <c r="E53" s="488">
        <f t="shared" si="11"/>
        <v>102.27393685511701</v>
      </c>
      <c r="F53" s="488">
        <f t="shared" si="11"/>
        <v>101.57052400658124</v>
      </c>
      <c r="G53" s="488">
        <f t="shared" si="11"/>
        <v>105.17241379310344</v>
      </c>
      <c r="H53" s="489">
        <f>IF(ISERROR(L53)=TRUE,IF(MONTH(A53)=MONTH(MAX(A$51:A$75)),A53,""),"")</f>
        <v>41883</v>
      </c>
      <c r="I53" s="488">
        <f t="shared" si="12"/>
        <v>102.27393685511701</v>
      </c>
      <c r="J53" s="488">
        <f t="shared" si="10"/>
        <v>101.57052400658124</v>
      </c>
      <c r="K53" s="488">
        <f t="shared" si="10"/>
        <v>105.17241379310344</v>
      </c>
      <c r="L53" s="488" t="e">
        <f t="shared" si="13"/>
        <v>#N/A</v>
      </c>
    </row>
    <row r="54" spans="1:14" ht="15" customHeight="1" x14ac:dyDescent="0.2">
      <c r="A54" s="490" t="s">
        <v>462</v>
      </c>
      <c r="B54" s="487">
        <v>118664</v>
      </c>
      <c r="C54" s="487">
        <v>20677</v>
      </c>
      <c r="D54" s="487">
        <v>12114</v>
      </c>
      <c r="E54" s="488">
        <f t="shared" si="11"/>
        <v>101.86275688018267</v>
      </c>
      <c r="F54" s="488">
        <f t="shared" si="11"/>
        <v>103.09119010819165</v>
      </c>
      <c r="G54" s="488">
        <f t="shared" si="11"/>
        <v>103.91147709727227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118716</v>
      </c>
      <c r="C55" s="487">
        <v>20032</v>
      </c>
      <c r="D55" s="487">
        <v>11979</v>
      </c>
      <c r="E55" s="488">
        <f t="shared" si="11"/>
        <v>101.90739437224235</v>
      </c>
      <c r="F55" s="488">
        <f t="shared" si="11"/>
        <v>99.875355237572919</v>
      </c>
      <c r="G55" s="488">
        <f t="shared" si="11"/>
        <v>102.75347400926402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119311</v>
      </c>
      <c r="C56" s="487">
        <v>20404</v>
      </c>
      <c r="D56" s="487">
        <v>12305</v>
      </c>
      <c r="E56" s="488">
        <f t="shared" si="11"/>
        <v>102.41815029100212</v>
      </c>
      <c r="F56" s="488">
        <f t="shared" si="11"/>
        <v>101.73006930248792</v>
      </c>
      <c r="G56" s="488">
        <f t="shared" si="11"/>
        <v>105.54983702178762</v>
      </c>
      <c r="H56" s="489" t="str">
        <f t="shared" si="14"/>
        <v/>
      </c>
      <c r="I56" s="488" t="str">
        <f t="shared" si="12"/>
        <v/>
      </c>
      <c r="J56" s="488" t="str">
        <f t="shared" si="10"/>
        <v/>
      </c>
      <c r="K56" s="488" t="str">
        <f t="shared" si="10"/>
        <v/>
      </c>
      <c r="L56" s="488" t="e">
        <f t="shared" si="13"/>
        <v>#N/A</v>
      </c>
    </row>
    <row r="57" spans="1:14" ht="15" customHeight="1" x14ac:dyDescent="0.2">
      <c r="A57" s="490">
        <v>42248</v>
      </c>
      <c r="B57" s="487">
        <v>121236</v>
      </c>
      <c r="C57" s="487">
        <v>19967</v>
      </c>
      <c r="D57" s="487">
        <v>12568</v>
      </c>
      <c r="E57" s="488">
        <f t="shared" si="11"/>
        <v>104.07059591051899</v>
      </c>
      <c r="F57" s="488">
        <f t="shared" si="11"/>
        <v>99.55127885526251</v>
      </c>
      <c r="G57" s="488">
        <f t="shared" si="11"/>
        <v>107.80579859324068</v>
      </c>
      <c r="H57" s="489">
        <f t="shared" si="14"/>
        <v>42248</v>
      </c>
      <c r="I57" s="488">
        <f t="shared" si="12"/>
        <v>104.07059591051899</v>
      </c>
      <c r="J57" s="488">
        <f t="shared" si="10"/>
        <v>99.55127885526251</v>
      </c>
      <c r="K57" s="488">
        <f t="shared" si="10"/>
        <v>107.80579859324068</v>
      </c>
      <c r="L57" s="488" t="e">
        <f t="shared" si="13"/>
        <v>#N/A</v>
      </c>
    </row>
    <row r="58" spans="1:14" ht="15" customHeight="1" x14ac:dyDescent="0.2">
      <c r="A58" s="490" t="s">
        <v>465</v>
      </c>
      <c r="B58" s="487">
        <v>120723</v>
      </c>
      <c r="C58" s="487">
        <v>20174</v>
      </c>
      <c r="D58" s="487">
        <v>12474</v>
      </c>
      <c r="E58" s="488">
        <f t="shared" si="11"/>
        <v>103.6302298830841</v>
      </c>
      <c r="F58" s="488">
        <f t="shared" si="11"/>
        <v>100.58333748815875</v>
      </c>
      <c r="G58" s="488">
        <f t="shared" si="11"/>
        <v>106.99948533196088</v>
      </c>
      <c r="H58" s="489" t="str">
        <f t="shared" si="14"/>
        <v/>
      </c>
      <c r="I58" s="488" t="str">
        <f t="shared" si="12"/>
        <v/>
      </c>
      <c r="J58" s="488" t="str">
        <f t="shared" si="10"/>
        <v/>
      </c>
      <c r="K58" s="488" t="str">
        <f t="shared" si="10"/>
        <v/>
      </c>
      <c r="L58" s="488" t="e">
        <f t="shared" si="13"/>
        <v>#N/A</v>
      </c>
    </row>
    <row r="59" spans="1:14" ht="15" customHeight="1" x14ac:dyDescent="0.2">
      <c r="A59" s="490" t="s">
        <v>466</v>
      </c>
      <c r="B59" s="487">
        <v>120517</v>
      </c>
      <c r="C59" s="487">
        <v>19713</v>
      </c>
      <c r="D59" s="487">
        <v>12313</v>
      </c>
      <c r="E59" s="488">
        <f t="shared" si="11"/>
        <v>103.45339674146308</v>
      </c>
      <c r="F59" s="488">
        <f t="shared" si="11"/>
        <v>98.284888069003344</v>
      </c>
      <c r="G59" s="488">
        <f t="shared" si="11"/>
        <v>105.61845942700292</v>
      </c>
      <c r="H59" s="489" t="str">
        <f t="shared" si="14"/>
        <v/>
      </c>
      <c r="I59" s="488" t="str">
        <f t="shared" si="12"/>
        <v/>
      </c>
      <c r="J59" s="488" t="str">
        <f t="shared" si="10"/>
        <v/>
      </c>
      <c r="K59" s="488" t="str">
        <f t="shared" si="10"/>
        <v/>
      </c>
      <c r="L59" s="488" t="e">
        <f t="shared" si="13"/>
        <v>#N/A</v>
      </c>
    </row>
    <row r="60" spans="1:14" ht="15" customHeight="1" x14ac:dyDescent="0.2">
      <c r="A60" s="490" t="s">
        <v>467</v>
      </c>
      <c r="B60" s="487">
        <v>120912</v>
      </c>
      <c r="C60" s="487">
        <v>19936</v>
      </c>
      <c r="D60" s="487">
        <v>12462</v>
      </c>
      <c r="E60" s="488">
        <f t="shared" si="11"/>
        <v>103.79246999845486</v>
      </c>
      <c r="F60" s="488">
        <f t="shared" si="11"/>
        <v>99.39671934985293</v>
      </c>
      <c r="G60" s="488">
        <f t="shared" si="11"/>
        <v>106.89655172413792</v>
      </c>
      <c r="H60" s="489" t="str">
        <f t="shared" si="14"/>
        <v/>
      </c>
      <c r="I60" s="488" t="str">
        <f t="shared" si="12"/>
        <v/>
      </c>
      <c r="J60" s="488" t="str">
        <f t="shared" si="10"/>
        <v/>
      </c>
      <c r="K60" s="488" t="str">
        <f t="shared" si="10"/>
        <v/>
      </c>
      <c r="L60" s="488" t="e">
        <f t="shared" si="13"/>
        <v>#N/A</v>
      </c>
    </row>
    <row r="61" spans="1:14" ht="15" customHeight="1" x14ac:dyDescent="0.2">
      <c r="A61" s="490">
        <v>42614</v>
      </c>
      <c r="B61" s="487">
        <v>122765</v>
      </c>
      <c r="C61" s="487">
        <v>19389</v>
      </c>
      <c r="D61" s="487">
        <v>12653</v>
      </c>
      <c r="E61" s="488">
        <f t="shared" si="11"/>
        <v>105.38310985973527</v>
      </c>
      <c r="F61" s="488">
        <f t="shared" si="11"/>
        <v>96.669491947948345</v>
      </c>
      <c r="G61" s="488">
        <f t="shared" si="11"/>
        <v>108.53491164865328</v>
      </c>
      <c r="H61" s="489">
        <f t="shared" si="14"/>
        <v>42614</v>
      </c>
      <c r="I61" s="488">
        <f t="shared" si="12"/>
        <v>105.38310985973527</v>
      </c>
      <c r="J61" s="488">
        <f t="shared" si="10"/>
        <v>96.669491947948345</v>
      </c>
      <c r="K61" s="488">
        <f t="shared" si="10"/>
        <v>108.53491164865328</v>
      </c>
      <c r="L61" s="488" t="e">
        <f t="shared" si="13"/>
        <v>#N/A</v>
      </c>
    </row>
    <row r="62" spans="1:14" ht="15" customHeight="1" x14ac:dyDescent="0.2">
      <c r="A62" s="490" t="s">
        <v>468</v>
      </c>
      <c r="B62" s="487">
        <v>122602</v>
      </c>
      <c r="C62" s="487">
        <v>19579</v>
      </c>
      <c r="D62" s="487">
        <v>12601</v>
      </c>
      <c r="E62" s="488">
        <f t="shared" si="11"/>
        <v>105.24318849039436</v>
      </c>
      <c r="F62" s="488">
        <f t="shared" si="11"/>
        <v>97.616792142394189</v>
      </c>
      <c r="G62" s="488">
        <f t="shared" si="11"/>
        <v>108.08886601475382</v>
      </c>
      <c r="H62" s="489" t="str">
        <f t="shared" si="14"/>
        <v/>
      </c>
      <c r="I62" s="488" t="str">
        <f t="shared" si="12"/>
        <v/>
      </c>
      <c r="J62" s="488" t="str">
        <f t="shared" si="10"/>
        <v/>
      </c>
      <c r="K62" s="488" t="str">
        <f t="shared" si="10"/>
        <v/>
      </c>
      <c r="L62" s="488" t="e">
        <f t="shared" si="13"/>
        <v>#N/A</v>
      </c>
    </row>
    <row r="63" spans="1:14" ht="15" customHeight="1" x14ac:dyDescent="0.2">
      <c r="A63" s="490" t="s">
        <v>469</v>
      </c>
      <c r="B63" s="487">
        <v>122811</v>
      </c>
      <c r="C63" s="487">
        <v>19209</v>
      </c>
      <c r="D63" s="487">
        <v>12487</v>
      </c>
      <c r="E63" s="488">
        <f t="shared" si="11"/>
        <v>105.42259687194191</v>
      </c>
      <c r="F63" s="488">
        <f t="shared" si="11"/>
        <v>95.77204965847335</v>
      </c>
      <c r="G63" s="488">
        <f t="shared" si="11"/>
        <v>107.11099674043577</v>
      </c>
      <c r="H63" s="489" t="str">
        <f t="shared" si="14"/>
        <v/>
      </c>
      <c r="I63" s="488" t="str">
        <f t="shared" si="12"/>
        <v/>
      </c>
      <c r="J63" s="488" t="str">
        <f t="shared" si="10"/>
        <v/>
      </c>
      <c r="K63" s="488" t="str">
        <f t="shared" si="10"/>
        <v/>
      </c>
      <c r="L63" s="488" t="e">
        <f t="shared" si="13"/>
        <v>#N/A</v>
      </c>
    </row>
    <row r="64" spans="1:14" ht="15" customHeight="1" x14ac:dyDescent="0.2">
      <c r="A64" s="490" t="s">
        <v>470</v>
      </c>
      <c r="B64" s="487">
        <v>123287</v>
      </c>
      <c r="C64" s="487">
        <v>19587</v>
      </c>
      <c r="D64" s="487">
        <v>12746</v>
      </c>
      <c r="E64" s="488">
        <f t="shared" si="11"/>
        <v>105.83120160694972</v>
      </c>
      <c r="F64" s="488">
        <f t="shared" si="11"/>
        <v>97.656678466370835</v>
      </c>
      <c r="G64" s="488">
        <f t="shared" si="11"/>
        <v>109.33264710928118</v>
      </c>
      <c r="H64" s="489" t="str">
        <f t="shared" si="14"/>
        <v/>
      </c>
      <c r="I64" s="488" t="str">
        <f t="shared" si="12"/>
        <v/>
      </c>
      <c r="J64" s="488" t="str">
        <f t="shared" si="10"/>
        <v/>
      </c>
      <c r="K64" s="488" t="str">
        <f t="shared" si="10"/>
        <v/>
      </c>
      <c r="L64" s="488" t="e">
        <f t="shared" si="13"/>
        <v>#N/A</v>
      </c>
    </row>
    <row r="65" spans="1:12" ht="15" customHeight="1" x14ac:dyDescent="0.2">
      <c r="A65" s="490">
        <v>42979</v>
      </c>
      <c r="B65" s="487">
        <v>125961</v>
      </c>
      <c r="C65" s="487">
        <v>19144</v>
      </c>
      <c r="D65" s="487">
        <v>13037</v>
      </c>
      <c r="E65" s="488">
        <f t="shared" si="11"/>
        <v>108.12659879478772</v>
      </c>
      <c r="F65" s="488">
        <f t="shared" si="11"/>
        <v>95.447973276162941</v>
      </c>
      <c r="G65" s="488">
        <f t="shared" si="11"/>
        <v>111.82878709898783</v>
      </c>
      <c r="H65" s="489">
        <f t="shared" si="14"/>
        <v>42979</v>
      </c>
      <c r="I65" s="488">
        <f t="shared" si="12"/>
        <v>108.12659879478772</v>
      </c>
      <c r="J65" s="488">
        <f t="shared" si="10"/>
        <v>95.447973276162941</v>
      </c>
      <c r="K65" s="488">
        <f t="shared" si="10"/>
        <v>111.82878709898783</v>
      </c>
      <c r="L65" s="488" t="e">
        <f t="shared" si="13"/>
        <v>#N/A</v>
      </c>
    </row>
    <row r="66" spans="1:12" ht="15" customHeight="1" x14ac:dyDescent="0.2">
      <c r="A66" s="490" t="s">
        <v>471</v>
      </c>
      <c r="B66" s="487">
        <v>125669</v>
      </c>
      <c r="C66" s="487">
        <v>19264</v>
      </c>
      <c r="D66" s="487">
        <v>13119</v>
      </c>
      <c r="E66" s="488">
        <f t="shared" si="11"/>
        <v>107.87594210860645</v>
      </c>
      <c r="F66" s="488">
        <f t="shared" si="11"/>
        <v>96.046268135812923</v>
      </c>
      <c r="G66" s="488">
        <f t="shared" si="11"/>
        <v>112.53216675244467</v>
      </c>
      <c r="H66" s="489" t="str">
        <f t="shared" si="14"/>
        <v/>
      </c>
      <c r="I66" s="488" t="str">
        <f t="shared" si="12"/>
        <v/>
      </c>
      <c r="J66" s="488" t="str">
        <f t="shared" si="10"/>
        <v/>
      </c>
      <c r="K66" s="488" t="str">
        <f t="shared" si="10"/>
        <v/>
      </c>
      <c r="L66" s="488" t="e">
        <f t="shared" si="13"/>
        <v>#N/A</v>
      </c>
    </row>
    <row r="67" spans="1:12" ht="15" customHeight="1" x14ac:dyDescent="0.2">
      <c r="A67" s="490" t="s">
        <v>472</v>
      </c>
      <c r="B67" s="487">
        <v>125995</v>
      </c>
      <c r="C67" s="487">
        <v>18761</v>
      </c>
      <c r="D67" s="487">
        <v>12971</v>
      </c>
      <c r="E67" s="488">
        <f t="shared" si="11"/>
        <v>108.15578484728827</v>
      </c>
      <c r="F67" s="488">
        <f t="shared" si="11"/>
        <v>93.538415515780031</v>
      </c>
      <c r="G67" s="488">
        <f t="shared" si="11"/>
        <v>111.26265225596157</v>
      </c>
      <c r="H67" s="489" t="str">
        <f t="shared" si="14"/>
        <v/>
      </c>
      <c r="I67" s="488" t="str">
        <f t="shared" si="12"/>
        <v/>
      </c>
      <c r="J67" s="488" t="str">
        <f t="shared" si="12"/>
        <v/>
      </c>
      <c r="K67" s="488" t="str">
        <f t="shared" si="12"/>
        <v/>
      </c>
      <c r="L67" s="488" t="e">
        <f t="shared" si="13"/>
        <v>#N/A</v>
      </c>
    </row>
    <row r="68" spans="1:12" ht="15" customHeight="1" x14ac:dyDescent="0.2">
      <c r="A68" s="490" t="s">
        <v>473</v>
      </c>
      <c r="B68" s="487">
        <v>126659</v>
      </c>
      <c r="C68" s="487">
        <v>19146</v>
      </c>
      <c r="D68" s="487">
        <v>13208</v>
      </c>
      <c r="E68" s="488">
        <f t="shared" si="11"/>
        <v>108.72577128435799</v>
      </c>
      <c r="F68" s="488">
        <f t="shared" si="11"/>
        <v>95.457944857157102</v>
      </c>
      <c r="G68" s="488">
        <f t="shared" si="11"/>
        <v>113.29559101046492</v>
      </c>
      <c r="H68" s="489" t="str">
        <f t="shared" si="14"/>
        <v/>
      </c>
      <c r="I68" s="488" t="str">
        <f t="shared" si="12"/>
        <v/>
      </c>
      <c r="J68" s="488" t="str">
        <f t="shared" si="12"/>
        <v/>
      </c>
      <c r="K68" s="488" t="str">
        <f t="shared" si="12"/>
        <v/>
      </c>
      <c r="L68" s="488" t="e">
        <f t="shared" si="13"/>
        <v>#N/A</v>
      </c>
    </row>
    <row r="69" spans="1:12" ht="15" customHeight="1" x14ac:dyDescent="0.2">
      <c r="A69" s="490">
        <v>43344</v>
      </c>
      <c r="B69" s="487">
        <v>128586</v>
      </c>
      <c r="C69" s="487">
        <v>18454</v>
      </c>
      <c r="D69" s="487">
        <v>13406</v>
      </c>
      <c r="E69" s="488">
        <f t="shared" si="11"/>
        <v>110.37993373049255</v>
      </c>
      <c r="F69" s="488">
        <f t="shared" si="11"/>
        <v>92.007777833175453</v>
      </c>
      <c r="G69" s="488">
        <f t="shared" si="11"/>
        <v>114.99399553954366</v>
      </c>
      <c r="H69" s="489">
        <f t="shared" si="14"/>
        <v>43344</v>
      </c>
      <c r="I69" s="488">
        <f t="shared" si="12"/>
        <v>110.37993373049255</v>
      </c>
      <c r="J69" s="488">
        <f t="shared" si="12"/>
        <v>92.007777833175453</v>
      </c>
      <c r="K69" s="488">
        <f t="shared" si="12"/>
        <v>114.99399553954366</v>
      </c>
      <c r="L69" s="488" t="e">
        <f t="shared" si="13"/>
        <v>#N/A</v>
      </c>
    </row>
    <row r="70" spans="1:12" ht="15" customHeight="1" x14ac:dyDescent="0.2">
      <c r="A70" s="490" t="s">
        <v>474</v>
      </c>
      <c r="B70" s="487">
        <v>128773</v>
      </c>
      <c r="C70" s="487">
        <v>18649</v>
      </c>
      <c r="D70" s="487">
        <v>13454</v>
      </c>
      <c r="E70" s="488">
        <f t="shared" si="11"/>
        <v>110.54045701924562</v>
      </c>
      <c r="F70" s="488">
        <f t="shared" si="11"/>
        <v>92.980006980106694</v>
      </c>
      <c r="G70" s="488">
        <f t="shared" si="11"/>
        <v>115.40572997083547</v>
      </c>
      <c r="H70" s="489" t="str">
        <f t="shared" si="14"/>
        <v/>
      </c>
      <c r="I70" s="488" t="str">
        <f t="shared" si="12"/>
        <v/>
      </c>
      <c r="J70" s="488" t="str">
        <f t="shared" si="12"/>
        <v/>
      </c>
      <c r="K70" s="488" t="str">
        <f t="shared" si="12"/>
        <v/>
      </c>
      <c r="L70" s="488" t="e">
        <f t="shared" si="13"/>
        <v>#N/A</v>
      </c>
    </row>
    <row r="71" spans="1:12" ht="15" customHeight="1" x14ac:dyDescent="0.2">
      <c r="A71" s="490" t="s">
        <v>475</v>
      </c>
      <c r="B71" s="487">
        <v>128885</v>
      </c>
      <c r="C71" s="487">
        <v>18415</v>
      </c>
      <c r="D71" s="487">
        <v>13432</v>
      </c>
      <c r="E71" s="491">
        <f t="shared" ref="E71:G75" si="15">IF($A$51=37802,IF(COUNTBLANK(B$51:B$70)&gt;0,#N/A,IF(ISBLANK(B71)=FALSE,B71/B$51*100,#N/A)),IF(COUNTBLANK(B$51:B$75)&gt;0,#N/A,B71/B$51*100))</f>
        <v>110.63659930983569</v>
      </c>
      <c r="F71" s="491">
        <f t="shared" si="15"/>
        <v>91.813332003789199</v>
      </c>
      <c r="G71" s="491">
        <f t="shared" si="15"/>
        <v>115.21701835649341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128866</v>
      </c>
      <c r="C72" s="487">
        <v>18877</v>
      </c>
      <c r="D72" s="487">
        <v>13707</v>
      </c>
      <c r="E72" s="491">
        <f t="shared" si="15"/>
        <v>110.62028945696774</v>
      </c>
      <c r="F72" s="491">
        <f t="shared" si="15"/>
        <v>94.11676721344169</v>
      </c>
      <c r="G72" s="491">
        <f t="shared" si="15"/>
        <v>117.57591353576944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130463</v>
      </c>
      <c r="C73" s="487">
        <v>18091</v>
      </c>
      <c r="D73" s="487">
        <v>14044</v>
      </c>
      <c r="E73" s="491">
        <f t="shared" si="15"/>
        <v>111.99117551118512</v>
      </c>
      <c r="F73" s="491">
        <f t="shared" si="15"/>
        <v>90.1979358827342</v>
      </c>
      <c r="G73" s="491">
        <f t="shared" si="15"/>
        <v>120.46663235546407</v>
      </c>
      <c r="H73" s="492">
        <f>IF(A$51=37802,IF(ISERROR(L73)=TRUE,IF(ISBLANK(A73)=FALSE,IF(MONTH(A73)=MONTH(MAX(A$51:A$75)),A73,""),""),""),IF(ISERROR(L73)=TRUE,IF(MONTH(A73)=MONTH(MAX(A$51:A$75)),A73,""),""))</f>
        <v>43709</v>
      </c>
      <c r="I73" s="488">
        <f t="shared" si="12"/>
        <v>111.99117551118512</v>
      </c>
      <c r="J73" s="488">
        <f t="shared" si="12"/>
        <v>90.1979358827342</v>
      </c>
      <c r="K73" s="488">
        <f t="shared" si="12"/>
        <v>120.46663235546407</v>
      </c>
      <c r="L73" s="488" t="e">
        <f t="shared" si="13"/>
        <v>#N/A</v>
      </c>
    </row>
    <row r="74" spans="1:12" ht="15" customHeight="1" x14ac:dyDescent="0.2">
      <c r="A74" s="490" t="s">
        <v>477</v>
      </c>
      <c r="B74" s="487">
        <v>129923</v>
      </c>
      <c r="C74" s="487">
        <v>18302</v>
      </c>
      <c r="D74" s="487">
        <v>13963</v>
      </c>
      <c r="E74" s="491">
        <f t="shared" si="15"/>
        <v>111.52763232441157</v>
      </c>
      <c r="F74" s="491">
        <f t="shared" si="15"/>
        <v>91.249937677618789</v>
      </c>
      <c r="G74" s="491">
        <f t="shared" si="15"/>
        <v>119.77183050265911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129310</v>
      </c>
      <c r="C75" s="493">
        <v>17477</v>
      </c>
      <c r="D75" s="493">
        <v>13416</v>
      </c>
      <c r="E75" s="491">
        <f t="shared" si="15"/>
        <v>111.00142496609267</v>
      </c>
      <c r="F75" s="491">
        <f t="shared" si="15"/>
        <v>87.136660517525058</v>
      </c>
      <c r="G75" s="491">
        <f t="shared" si="15"/>
        <v>115.07977354606278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111.99117551118512</v>
      </c>
      <c r="J77" s="488">
        <f>IF(J75&lt;&gt;"",J75,IF(J74&lt;&gt;"",J74,IF(J73&lt;&gt;"",J73,IF(J72&lt;&gt;"",J72,IF(J71&lt;&gt;"",J71,IF(J70&lt;&gt;"",J70,""))))))</f>
        <v>90.1979358827342</v>
      </c>
      <c r="K77" s="488">
        <f>IF(K75&lt;&gt;"",K75,IF(K74&lt;&gt;"",K74,IF(K73&lt;&gt;"",K73,IF(K72&lt;&gt;"",K72,IF(K71&lt;&gt;"",K71,IF(K70&lt;&gt;"",K70,""))))))</f>
        <v>120.46663235546407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+12,0%</v>
      </c>
      <c r="J79" s="488" t="str">
        <f>"GeB - ausschließlich: "&amp;IF(J77&gt;100,"+","")&amp;TEXT(J77-100,"0,0")&amp;"%"</f>
        <v>GeB - ausschließlich: -9,8%</v>
      </c>
      <c r="K79" s="488" t="str">
        <f>"GeB - im Nebenjob: "&amp;IF(K77&gt;100,"+","")&amp;TEXT(K77-100,"0,0")&amp;"%"</f>
        <v>GeB - im Nebenjob: +20,5%</v>
      </c>
    </row>
    <row r="81" spans="9:9" ht="15" customHeight="1" x14ac:dyDescent="0.2">
      <c r="I81" s="488" t="str">
        <f>IF(ISERROR(HLOOKUP(1,I$78:K$79,2,FALSE)),"",HLOOKUP(1,I$78:K$79,2,FALSE))</f>
        <v>GeB - im Nebenjob: +20,5%</v>
      </c>
    </row>
    <row r="82" spans="9:9" ht="15" customHeight="1" x14ac:dyDescent="0.2">
      <c r="I82" s="488" t="str">
        <f>IF(ISERROR(HLOOKUP(2,I$78:K$79,2,FALSE)),"",HLOOKUP(2,I$78:K$79,2,FALSE))</f>
        <v>SvB: +12,0%</v>
      </c>
    </row>
    <row r="83" spans="9:9" ht="15" customHeight="1" x14ac:dyDescent="0.2">
      <c r="I83" s="488" t="str">
        <f>IF(ISERROR(HLOOKUP(3,I$78:K$79,2,FALSE)),"",HLOOKUP(3,I$78:K$79,2,FALSE))</f>
        <v>GeB - ausschließlich: -9,8%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129310</v>
      </c>
      <c r="E12" s="114">
        <v>129923</v>
      </c>
      <c r="F12" s="114">
        <v>130463</v>
      </c>
      <c r="G12" s="114">
        <v>128866</v>
      </c>
      <c r="H12" s="114">
        <v>128885</v>
      </c>
      <c r="I12" s="115">
        <v>425</v>
      </c>
      <c r="J12" s="116">
        <v>0.3297513287038833</v>
      </c>
      <c r="N12" s="117"/>
    </row>
    <row r="13" spans="1:15" s="110" customFormat="1" ht="13.5" customHeight="1" x14ac:dyDescent="0.2">
      <c r="A13" s="118" t="s">
        <v>105</v>
      </c>
      <c r="B13" s="119" t="s">
        <v>106</v>
      </c>
      <c r="C13" s="113">
        <v>56.547057458819893</v>
      </c>
      <c r="D13" s="114">
        <v>73121</v>
      </c>
      <c r="E13" s="114">
        <v>73453</v>
      </c>
      <c r="F13" s="114">
        <v>73986</v>
      </c>
      <c r="G13" s="114">
        <v>73220</v>
      </c>
      <c r="H13" s="114">
        <v>73197</v>
      </c>
      <c r="I13" s="115">
        <v>-76</v>
      </c>
      <c r="J13" s="116">
        <v>-0.10382939191496919</v>
      </c>
    </row>
    <row r="14" spans="1:15" s="110" customFormat="1" ht="13.5" customHeight="1" x14ac:dyDescent="0.2">
      <c r="A14" s="120"/>
      <c r="B14" s="119" t="s">
        <v>107</v>
      </c>
      <c r="C14" s="113">
        <v>43.452942541180107</v>
      </c>
      <c r="D14" s="114">
        <v>56189</v>
      </c>
      <c r="E14" s="114">
        <v>56470</v>
      </c>
      <c r="F14" s="114">
        <v>56477</v>
      </c>
      <c r="G14" s="114">
        <v>55646</v>
      </c>
      <c r="H14" s="114">
        <v>55688</v>
      </c>
      <c r="I14" s="115">
        <v>501</v>
      </c>
      <c r="J14" s="116">
        <v>0.89965522195086911</v>
      </c>
    </row>
    <row r="15" spans="1:15" s="110" customFormat="1" ht="13.5" customHeight="1" x14ac:dyDescent="0.2">
      <c r="A15" s="118" t="s">
        <v>105</v>
      </c>
      <c r="B15" s="121" t="s">
        <v>108</v>
      </c>
      <c r="C15" s="113">
        <v>12.514113370968989</v>
      </c>
      <c r="D15" s="114">
        <v>16182</v>
      </c>
      <c r="E15" s="114">
        <v>16841</v>
      </c>
      <c r="F15" s="114">
        <v>17167</v>
      </c>
      <c r="G15" s="114">
        <v>16079</v>
      </c>
      <c r="H15" s="114">
        <v>16497</v>
      </c>
      <c r="I15" s="115">
        <v>-315</v>
      </c>
      <c r="J15" s="116">
        <v>-1.9094380796508457</v>
      </c>
    </row>
    <row r="16" spans="1:15" s="110" customFormat="1" ht="13.5" customHeight="1" x14ac:dyDescent="0.2">
      <c r="A16" s="118"/>
      <c r="B16" s="121" t="s">
        <v>109</v>
      </c>
      <c r="C16" s="113">
        <v>66.327430206480557</v>
      </c>
      <c r="D16" s="114">
        <v>85768</v>
      </c>
      <c r="E16" s="114">
        <v>85896</v>
      </c>
      <c r="F16" s="114">
        <v>86237</v>
      </c>
      <c r="G16" s="114">
        <v>86087</v>
      </c>
      <c r="H16" s="114">
        <v>86119</v>
      </c>
      <c r="I16" s="115">
        <v>-351</v>
      </c>
      <c r="J16" s="116">
        <v>-0.40757556404510037</v>
      </c>
    </row>
    <row r="17" spans="1:10" s="110" customFormat="1" ht="13.5" customHeight="1" x14ac:dyDescent="0.2">
      <c r="A17" s="118"/>
      <c r="B17" s="121" t="s">
        <v>110</v>
      </c>
      <c r="C17" s="113">
        <v>20.112133632356354</v>
      </c>
      <c r="D17" s="114">
        <v>26007</v>
      </c>
      <c r="E17" s="114">
        <v>25866</v>
      </c>
      <c r="F17" s="114">
        <v>25751</v>
      </c>
      <c r="G17" s="114">
        <v>25453</v>
      </c>
      <c r="H17" s="114">
        <v>25097</v>
      </c>
      <c r="I17" s="115">
        <v>910</v>
      </c>
      <c r="J17" s="116">
        <v>3.6259313862214606</v>
      </c>
    </row>
    <row r="18" spans="1:10" s="110" customFormat="1" ht="13.5" customHeight="1" x14ac:dyDescent="0.2">
      <c r="A18" s="120"/>
      <c r="B18" s="121" t="s">
        <v>111</v>
      </c>
      <c r="C18" s="113">
        <v>1.0463227901941072</v>
      </c>
      <c r="D18" s="114">
        <v>1353</v>
      </c>
      <c r="E18" s="114">
        <v>1320</v>
      </c>
      <c r="F18" s="114">
        <v>1308</v>
      </c>
      <c r="G18" s="114">
        <v>1247</v>
      </c>
      <c r="H18" s="114">
        <v>1172</v>
      </c>
      <c r="I18" s="115">
        <v>181</v>
      </c>
      <c r="J18" s="116">
        <v>15.443686006825939</v>
      </c>
    </row>
    <row r="19" spans="1:10" s="110" customFormat="1" ht="13.5" customHeight="1" x14ac:dyDescent="0.2">
      <c r="A19" s="120"/>
      <c r="B19" s="121" t="s">
        <v>112</v>
      </c>
      <c r="C19" s="113">
        <v>0.30005413347768928</v>
      </c>
      <c r="D19" s="114">
        <v>388</v>
      </c>
      <c r="E19" s="114">
        <v>363</v>
      </c>
      <c r="F19" s="114">
        <v>382</v>
      </c>
      <c r="G19" s="114">
        <v>323</v>
      </c>
      <c r="H19" s="114">
        <v>305</v>
      </c>
      <c r="I19" s="115">
        <v>83</v>
      </c>
      <c r="J19" s="116">
        <v>27.21311475409836</v>
      </c>
    </row>
    <row r="20" spans="1:10" s="110" customFormat="1" ht="13.5" customHeight="1" x14ac:dyDescent="0.2">
      <c r="A20" s="118" t="s">
        <v>113</v>
      </c>
      <c r="B20" s="122" t="s">
        <v>114</v>
      </c>
      <c r="C20" s="113">
        <v>74.83953290542108</v>
      </c>
      <c r="D20" s="114">
        <v>96775</v>
      </c>
      <c r="E20" s="114">
        <v>97412</v>
      </c>
      <c r="F20" s="114">
        <v>98200</v>
      </c>
      <c r="G20" s="114">
        <v>96896</v>
      </c>
      <c r="H20" s="114">
        <v>97144</v>
      </c>
      <c r="I20" s="115">
        <v>-369</v>
      </c>
      <c r="J20" s="116">
        <v>-0.37984847237091329</v>
      </c>
    </row>
    <row r="21" spans="1:10" s="110" customFormat="1" ht="13.5" customHeight="1" x14ac:dyDescent="0.2">
      <c r="A21" s="120"/>
      <c r="B21" s="122" t="s">
        <v>115</v>
      </c>
      <c r="C21" s="113">
        <v>25.16046709457892</v>
      </c>
      <c r="D21" s="114">
        <v>32535</v>
      </c>
      <c r="E21" s="114">
        <v>32511</v>
      </c>
      <c r="F21" s="114">
        <v>32263</v>
      </c>
      <c r="G21" s="114">
        <v>31970</v>
      </c>
      <c r="H21" s="114">
        <v>31741</v>
      </c>
      <c r="I21" s="115">
        <v>794</v>
      </c>
      <c r="J21" s="116">
        <v>2.5014964871932199</v>
      </c>
    </row>
    <row r="22" spans="1:10" s="110" customFormat="1" ht="13.5" customHeight="1" x14ac:dyDescent="0.2">
      <c r="A22" s="118" t="s">
        <v>113</v>
      </c>
      <c r="B22" s="122" t="s">
        <v>116</v>
      </c>
      <c r="C22" s="113">
        <v>88.03340808908824</v>
      </c>
      <c r="D22" s="114">
        <v>113836</v>
      </c>
      <c r="E22" s="114">
        <v>114635</v>
      </c>
      <c r="F22" s="114">
        <v>114915</v>
      </c>
      <c r="G22" s="114">
        <v>113676</v>
      </c>
      <c r="H22" s="114">
        <v>114021</v>
      </c>
      <c r="I22" s="115">
        <v>-185</v>
      </c>
      <c r="J22" s="116">
        <v>-0.1622508134466458</v>
      </c>
    </row>
    <row r="23" spans="1:10" s="110" customFormat="1" ht="13.5" customHeight="1" x14ac:dyDescent="0.2">
      <c r="A23" s="123"/>
      <c r="B23" s="124" t="s">
        <v>117</v>
      </c>
      <c r="C23" s="125">
        <v>11.939525172067125</v>
      </c>
      <c r="D23" s="114">
        <v>15439</v>
      </c>
      <c r="E23" s="114">
        <v>15255</v>
      </c>
      <c r="F23" s="114">
        <v>15515</v>
      </c>
      <c r="G23" s="114">
        <v>15154</v>
      </c>
      <c r="H23" s="114">
        <v>14827</v>
      </c>
      <c r="I23" s="115">
        <v>612</v>
      </c>
      <c r="J23" s="116">
        <v>4.1276050448506103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30893</v>
      </c>
      <c r="E26" s="114">
        <v>32265</v>
      </c>
      <c r="F26" s="114">
        <v>32135</v>
      </c>
      <c r="G26" s="114">
        <v>32584</v>
      </c>
      <c r="H26" s="140">
        <v>31847</v>
      </c>
      <c r="I26" s="115">
        <v>-954</v>
      </c>
      <c r="J26" s="116">
        <v>-2.9955725814048417</v>
      </c>
    </row>
    <row r="27" spans="1:10" s="110" customFormat="1" ht="13.5" customHeight="1" x14ac:dyDescent="0.2">
      <c r="A27" s="118" t="s">
        <v>105</v>
      </c>
      <c r="B27" s="119" t="s">
        <v>106</v>
      </c>
      <c r="C27" s="113">
        <v>39.462014048489948</v>
      </c>
      <c r="D27" s="115">
        <v>12191</v>
      </c>
      <c r="E27" s="114">
        <v>12624</v>
      </c>
      <c r="F27" s="114">
        <v>12646</v>
      </c>
      <c r="G27" s="114">
        <v>12811</v>
      </c>
      <c r="H27" s="140">
        <v>12491</v>
      </c>
      <c r="I27" s="115">
        <v>-300</v>
      </c>
      <c r="J27" s="116">
        <v>-2.4017292450564405</v>
      </c>
    </row>
    <row r="28" spans="1:10" s="110" customFormat="1" ht="13.5" customHeight="1" x14ac:dyDescent="0.2">
      <c r="A28" s="120"/>
      <c r="B28" s="119" t="s">
        <v>107</v>
      </c>
      <c r="C28" s="113">
        <v>60.537985951510052</v>
      </c>
      <c r="D28" s="115">
        <v>18702</v>
      </c>
      <c r="E28" s="114">
        <v>19641</v>
      </c>
      <c r="F28" s="114">
        <v>19489</v>
      </c>
      <c r="G28" s="114">
        <v>19773</v>
      </c>
      <c r="H28" s="140">
        <v>19356</v>
      </c>
      <c r="I28" s="115">
        <v>-654</v>
      </c>
      <c r="J28" s="116">
        <v>-3.3787972721636703</v>
      </c>
    </row>
    <row r="29" spans="1:10" s="110" customFormat="1" ht="13.5" customHeight="1" x14ac:dyDescent="0.2">
      <c r="A29" s="118" t="s">
        <v>105</v>
      </c>
      <c r="B29" s="121" t="s">
        <v>108</v>
      </c>
      <c r="C29" s="113">
        <v>17.683617648010877</v>
      </c>
      <c r="D29" s="115">
        <v>5463</v>
      </c>
      <c r="E29" s="114">
        <v>5847</v>
      </c>
      <c r="F29" s="114">
        <v>5695</v>
      </c>
      <c r="G29" s="114">
        <v>6002</v>
      </c>
      <c r="H29" s="140">
        <v>5624</v>
      </c>
      <c r="I29" s="115">
        <v>-161</v>
      </c>
      <c r="J29" s="116">
        <v>-2.8627311522048364</v>
      </c>
    </row>
    <row r="30" spans="1:10" s="110" customFormat="1" ht="13.5" customHeight="1" x14ac:dyDescent="0.2">
      <c r="A30" s="118"/>
      <c r="B30" s="121" t="s">
        <v>109</v>
      </c>
      <c r="C30" s="113">
        <v>49.684394523031109</v>
      </c>
      <c r="D30" s="115">
        <v>15349</v>
      </c>
      <c r="E30" s="114">
        <v>16120</v>
      </c>
      <c r="F30" s="114">
        <v>16112</v>
      </c>
      <c r="G30" s="114">
        <v>16229</v>
      </c>
      <c r="H30" s="140">
        <v>16068</v>
      </c>
      <c r="I30" s="115">
        <v>-719</v>
      </c>
      <c r="J30" s="116">
        <v>-4.4747323873537468</v>
      </c>
    </row>
    <row r="31" spans="1:10" s="110" customFormat="1" ht="13.5" customHeight="1" x14ac:dyDescent="0.2">
      <c r="A31" s="118"/>
      <c r="B31" s="121" t="s">
        <v>110</v>
      </c>
      <c r="C31" s="113">
        <v>17.984656718350436</v>
      </c>
      <c r="D31" s="115">
        <v>5556</v>
      </c>
      <c r="E31" s="114">
        <v>5660</v>
      </c>
      <c r="F31" s="114">
        <v>5695</v>
      </c>
      <c r="G31" s="114">
        <v>5717</v>
      </c>
      <c r="H31" s="140">
        <v>5620</v>
      </c>
      <c r="I31" s="115">
        <v>-64</v>
      </c>
      <c r="J31" s="116">
        <v>-1.1387900355871887</v>
      </c>
    </row>
    <row r="32" spans="1:10" s="110" customFormat="1" ht="13.5" customHeight="1" x14ac:dyDescent="0.2">
      <c r="A32" s="120"/>
      <c r="B32" s="121" t="s">
        <v>111</v>
      </c>
      <c r="C32" s="113">
        <v>14.647331110607581</v>
      </c>
      <c r="D32" s="115">
        <v>4525</v>
      </c>
      <c r="E32" s="114">
        <v>4638</v>
      </c>
      <c r="F32" s="114">
        <v>4633</v>
      </c>
      <c r="G32" s="114">
        <v>4636</v>
      </c>
      <c r="H32" s="140">
        <v>4535</v>
      </c>
      <c r="I32" s="115">
        <v>-10</v>
      </c>
      <c r="J32" s="116">
        <v>-0.22050716648291069</v>
      </c>
    </row>
    <row r="33" spans="1:10" s="110" customFormat="1" ht="13.5" customHeight="1" x14ac:dyDescent="0.2">
      <c r="A33" s="120"/>
      <c r="B33" s="121" t="s">
        <v>112</v>
      </c>
      <c r="C33" s="113">
        <v>1.3206875343929045</v>
      </c>
      <c r="D33" s="115">
        <v>408</v>
      </c>
      <c r="E33" s="114">
        <v>410</v>
      </c>
      <c r="F33" s="114">
        <v>423</v>
      </c>
      <c r="G33" s="114">
        <v>391</v>
      </c>
      <c r="H33" s="140">
        <v>383</v>
      </c>
      <c r="I33" s="115">
        <v>25</v>
      </c>
      <c r="J33" s="116">
        <v>6.5274151436031334</v>
      </c>
    </row>
    <row r="34" spans="1:10" s="110" customFormat="1" ht="13.5" customHeight="1" x14ac:dyDescent="0.2">
      <c r="A34" s="118" t="s">
        <v>113</v>
      </c>
      <c r="B34" s="122" t="s">
        <v>116</v>
      </c>
      <c r="C34" s="113">
        <v>88.670572621629489</v>
      </c>
      <c r="D34" s="115">
        <v>27393</v>
      </c>
      <c r="E34" s="114">
        <v>28615</v>
      </c>
      <c r="F34" s="114">
        <v>28484</v>
      </c>
      <c r="G34" s="114">
        <v>28928</v>
      </c>
      <c r="H34" s="140">
        <v>28283</v>
      </c>
      <c r="I34" s="115">
        <v>-890</v>
      </c>
      <c r="J34" s="116">
        <v>-3.1467666089170172</v>
      </c>
    </row>
    <row r="35" spans="1:10" s="110" customFormat="1" ht="13.5" customHeight="1" x14ac:dyDescent="0.2">
      <c r="A35" s="118"/>
      <c r="B35" s="119" t="s">
        <v>117</v>
      </c>
      <c r="C35" s="113">
        <v>11.170815395073317</v>
      </c>
      <c r="D35" s="115">
        <v>3451</v>
      </c>
      <c r="E35" s="114">
        <v>3604</v>
      </c>
      <c r="F35" s="114">
        <v>3606</v>
      </c>
      <c r="G35" s="114">
        <v>3615</v>
      </c>
      <c r="H35" s="140">
        <v>3517</v>
      </c>
      <c r="I35" s="115">
        <v>-66</v>
      </c>
      <c r="J35" s="116">
        <v>-1.8765993744668752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17477</v>
      </c>
      <c r="E37" s="114">
        <v>18302</v>
      </c>
      <c r="F37" s="114">
        <v>18091</v>
      </c>
      <c r="G37" s="114">
        <v>18877</v>
      </c>
      <c r="H37" s="140">
        <v>18415</v>
      </c>
      <c r="I37" s="115">
        <v>-938</v>
      </c>
      <c r="J37" s="116">
        <v>-5.0936736356231336</v>
      </c>
    </row>
    <row r="38" spans="1:10" s="110" customFormat="1" ht="13.5" customHeight="1" x14ac:dyDescent="0.2">
      <c r="A38" s="118" t="s">
        <v>105</v>
      </c>
      <c r="B38" s="119" t="s">
        <v>106</v>
      </c>
      <c r="C38" s="113">
        <v>34.788579275619384</v>
      </c>
      <c r="D38" s="115">
        <v>6080</v>
      </c>
      <c r="E38" s="114">
        <v>6294</v>
      </c>
      <c r="F38" s="114">
        <v>6248</v>
      </c>
      <c r="G38" s="114">
        <v>6540</v>
      </c>
      <c r="H38" s="140">
        <v>6345</v>
      </c>
      <c r="I38" s="115">
        <v>-265</v>
      </c>
      <c r="J38" s="116">
        <v>-4.1765169424743895</v>
      </c>
    </row>
    <row r="39" spans="1:10" s="110" customFormat="1" ht="13.5" customHeight="1" x14ac:dyDescent="0.2">
      <c r="A39" s="120"/>
      <c r="B39" s="119" t="s">
        <v>107</v>
      </c>
      <c r="C39" s="113">
        <v>65.211420724380616</v>
      </c>
      <c r="D39" s="115">
        <v>11397</v>
      </c>
      <c r="E39" s="114">
        <v>12008</v>
      </c>
      <c r="F39" s="114">
        <v>11843</v>
      </c>
      <c r="G39" s="114">
        <v>12337</v>
      </c>
      <c r="H39" s="140">
        <v>12070</v>
      </c>
      <c r="I39" s="115">
        <v>-673</v>
      </c>
      <c r="J39" s="116">
        <v>-5.5758077879038943</v>
      </c>
    </row>
    <row r="40" spans="1:10" s="110" customFormat="1" ht="13.5" customHeight="1" x14ac:dyDescent="0.2">
      <c r="A40" s="118" t="s">
        <v>105</v>
      </c>
      <c r="B40" s="121" t="s">
        <v>108</v>
      </c>
      <c r="C40" s="113">
        <v>21.485380786176115</v>
      </c>
      <c r="D40" s="115">
        <v>3755</v>
      </c>
      <c r="E40" s="114">
        <v>4005</v>
      </c>
      <c r="F40" s="114">
        <v>3796</v>
      </c>
      <c r="G40" s="114">
        <v>4262</v>
      </c>
      <c r="H40" s="140">
        <v>3922</v>
      </c>
      <c r="I40" s="115">
        <v>-167</v>
      </c>
      <c r="J40" s="116">
        <v>-4.2580316165221825</v>
      </c>
    </row>
    <row r="41" spans="1:10" s="110" customFormat="1" ht="13.5" customHeight="1" x14ac:dyDescent="0.2">
      <c r="A41" s="118"/>
      <c r="B41" s="121" t="s">
        <v>109</v>
      </c>
      <c r="C41" s="113">
        <v>34.525376208731473</v>
      </c>
      <c r="D41" s="115">
        <v>6034</v>
      </c>
      <c r="E41" s="114">
        <v>6443</v>
      </c>
      <c r="F41" s="114">
        <v>6419</v>
      </c>
      <c r="G41" s="114">
        <v>6643</v>
      </c>
      <c r="H41" s="140">
        <v>6637</v>
      </c>
      <c r="I41" s="115">
        <v>-603</v>
      </c>
      <c r="J41" s="116">
        <v>-9.0854301642308268</v>
      </c>
    </row>
    <row r="42" spans="1:10" s="110" customFormat="1" ht="13.5" customHeight="1" x14ac:dyDescent="0.2">
      <c r="A42" s="118"/>
      <c r="B42" s="121" t="s">
        <v>110</v>
      </c>
      <c r="C42" s="113">
        <v>18.881959146306574</v>
      </c>
      <c r="D42" s="115">
        <v>3300</v>
      </c>
      <c r="E42" s="114">
        <v>3352</v>
      </c>
      <c r="F42" s="114">
        <v>3389</v>
      </c>
      <c r="G42" s="114">
        <v>3470</v>
      </c>
      <c r="H42" s="140">
        <v>3461</v>
      </c>
      <c r="I42" s="115">
        <v>-161</v>
      </c>
      <c r="J42" s="116">
        <v>-4.6518347298468647</v>
      </c>
    </row>
    <row r="43" spans="1:10" s="110" customFormat="1" ht="13.5" customHeight="1" x14ac:dyDescent="0.2">
      <c r="A43" s="120"/>
      <c r="B43" s="121" t="s">
        <v>111</v>
      </c>
      <c r="C43" s="113">
        <v>25.107283858785834</v>
      </c>
      <c r="D43" s="115">
        <v>4388</v>
      </c>
      <c r="E43" s="114">
        <v>4502</v>
      </c>
      <c r="F43" s="114">
        <v>4487</v>
      </c>
      <c r="G43" s="114">
        <v>4502</v>
      </c>
      <c r="H43" s="140">
        <v>4395</v>
      </c>
      <c r="I43" s="115">
        <v>-7</v>
      </c>
      <c r="J43" s="116">
        <v>-0.15927189988623436</v>
      </c>
    </row>
    <row r="44" spans="1:10" s="110" customFormat="1" ht="13.5" customHeight="1" x14ac:dyDescent="0.2">
      <c r="A44" s="120"/>
      <c r="B44" s="121" t="s">
        <v>112</v>
      </c>
      <c r="C44" s="113">
        <v>2.1628425931223894</v>
      </c>
      <c r="D44" s="115">
        <v>378</v>
      </c>
      <c r="E44" s="114">
        <v>390</v>
      </c>
      <c r="F44" s="114">
        <v>388</v>
      </c>
      <c r="G44" s="114">
        <v>361</v>
      </c>
      <c r="H44" s="140">
        <v>348</v>
      </c>
      <c r="I44" s="115">
        <v>30</v>
      </c>
      <c r="J44" s="116">
        <v>8.6206896551724146</v>
      </c>
    </row>
    <row r="45" spans="1:10" s="110" customFormat="1" ht="13.5" customHeight="1" x14ac:dyDescent="0.2">
      <c r="A45" s="118" t="s">
        <v>113</v>
      </c>
      <c r="B45" s="122" t="s">
        <v>116</v>
      </c>
      <c r="C45" s="113">
        <v>88.996967442924984</v>
      </c>
      <c r="D45" s="115">
        <v>15554</v>
      </c>
      <c r="E45" s="114">
        <v>16314</v>
      </c>
      <c r="F45" s="114">
        <v>16116</v>
      </c>
      <c r="G45" s="114">
        <v>16820</v>
      </c>
      <c r="H45" s="140">
        <v>16375</v>
      </c>
      <c r="I45" s="115">
        <v>-821</v>
      </c>
      <c r="J45" s="116">
        <v>-5.0137404580152669</v>
      </c>
    </row>
    <row r="46" spans="1:10" s="110" customFormat="1" ht="13.5" customHeight="1" x14ac:dyDescent="0.2">
      <c r="A46" s="118"/>
      <c r="B46" s="119" t="s">
        <v>117</v>
      </c>
      <c r="C46" s="113">
        <v>10.72266407278137</v>
      </c>
      <c r="D46" s="115">
        <v>1874</v>
      </c>
      <c r="E46" s="114">
        <v>1942</v>
      </c>
      <c r="F46" s="114">
        <v>1930</v>
      </c>
      <c r="G46" s="114">
        <v>2016</v>
      </c>
      <c r="H46" s="140">
        <v>1993</v>
      </c>
      <c r="I46" s="115">
        <v>-119</v>
      </c>
      <c r="J46" s="116">
        <v>-5.9708981435022581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13416</v>
      </c>
      <c r="E48" s="114">
        <v>13963</v>
      </c>
      <c r="F48" s="114">
        <v>14044</v>
      </c>
      <c r="G48" s="114">
        <v>13707</v>
      </c>
      <c r="H48" s="140">
        <v>13432</v>
      </c>
      <c r="I48" s="115">
        <v>-16</v>
      </c>
      <c r="J48" s="116">
        <v>-0.11911852293031566</v>
      </c>
    </row>
    <row r="49" spans="1:12" s="110" customFormat="1" ht="13.5" customHeight="1" x14ac:dyDescent="0.2">
      <c r="A49" s="118" t="s">
        <v>105</v>
      </c>
      <c r="B49" s="119" t="s">
        <v>106</v>
      </c>
      <c r="C49" s="113">
        <v>45.550089445438282</v>
      </c>
      <c r="D49" s="115">
        <v>6111</v>
      </c>
      <c r="E49" s="114">
        <v>6330</v>
      </c>
      <c r="F49" s="114">
        <v>6398</v>
      </c>
      <c r="G49" s="114">
        <v>6271</v>
      </c>
      <c r="H49" s="140">
        <v>6146</v>
      </c>
      <c r="I49" s="115">
        <v>-35</v>
      </c>
      <c r="J49" s="116">
        <v>-0.56947608200455579</v>
      </c>
    </row>
    <row r="50" spans="1:12" s="110" customFormat="1" ht="13.5" customHeight="1" x14ac:dyDescent="0.2">
      <c r="A50" s="120"/>
      <c r="B50" s="119" t="s">
        <v>107</v>
      </c>
      <c r="C50" s="113">
        <v>54.449910554561718</v>
      </c>
      <c r="D50" s="115">
        <v>7305</v>
      </c>
      <c r="E50" s="114">
        <v>7633</v>
      </c>
      <c r="F50" s="114">
        <v>7646</v>
      </c>
      <c r="G50" s="114">
        <v>7436</v>
      </c>
      <c r="H50" s="140">
        <v>7286</v>
      </c>
      <c r="I50" s="115">
        <v>19</v>
      </c>
      <c r="J50" s="116">
        <v>0.26077408729069446</v>
      </c>
    </row>
    <row r="51" spans="1:12" s="110" customFormat="1" ht="13.5" customHeight="1" x14ac:dyDescent="0.2">
      <c r="A51" s="118" t="s">
        <v>105</v>
      </c>
      <c r="B51" s="121" t="s">
        <v>108</v>
      </c>
      <c r="C51" s="113">
        <v>12.731067382230172</v>
      </c>
      <c r="D51" s="115">
        <v>1708</v>
      </c>
      <c r="E51" s="114">
        <v>1842</v>
      </c>
      <c r="F51" s="114">
        <v>1899</v>
      </c>
      <c r="G51" s="114">
        <v>1740</v>
      </c>
      <c r="H51" s="140">
        <v>1702</v>
      </c>
      <c r="I51" s="115">
        <v>6</v>
      </c>
      <c r="J51" s="116">
        <v>0.3525264394829612</v>
      </c>
    </row>
    <row r="52" spans="1:12" s="110" customFormat="1" ht="13.5" customHeight="1" x14ac:dyDescent="0.2">
      <c r="A52" s="118"/>
      <c r="B52" s="121" t="s">
        <v>109</v>
      </c>
      <c r="C52" s="113">
        <v>69.432021466905184</v>
      </c>
      <c r="D52" s="115">
        <v>9315</v>
      </c>
      <c r="E52" s="114">
        <v>9677</v>
      </c>
      <c r="F52" s="114">
        <v>9693</v>
      </c>
      <c r="G52" s="114">
        <v>9586</v>
      </c>
      <c r="H52" s="140">
        <v>9431</v>
      </c>
      <c r="I52" s="115">
        <v>-116</v>
      </c>
      <c r="J52" s="116">
        <v>-1.229986215671721</v>
      </c>
    </row>
    <row r="53" spans="1:12" s="110" customFormat="1" ht="13.5" customHeight="1" x14ac:dyDescent="0.2">
      <c r="A53" s="118"/>
      <c r="B53" s="121" t="s">
        <v>110</v>
      </c>
      <c r="C53" s="113">
        <v>16.815742397137747</v>
      </c>
      <c r="D53" s="115">
        <v>2256</v>
      </c>
      <c r="E53" s="114">
        <v>2308</v>
      </c>
      <c r="F53" s="114">
        <v>2306</v>
      </c>
      <c r="G53" s="114">
        <v>2247</v>
      </c>
      <c r="H53" s="140">
        <v>2159</v>
      </c>
      <c r="I53" s="115">
        <v>97</v>
      </c>
      <c r="J53" s="116">
        <v>4.4928207503473834</v>
      </c>
    </row>
    <row r="54" spans="1:12" s="110" customFormat="1" ht="13.5" customHeight="1" x14ac:dyDescent="0.2">
      <c r="A54" s="120"/>
      <c r="B54" s="121" t="s">
        <v>111</v>
      </c>
      <c r="C54" s="113">
        <v>1.0211687537268932</v>
      </c>
      <c r="D54" s="115">
        <v>137</v>
      </c>
      <c r="E54" s="114">
        <v>136</v>
      </c>
      <c r="F54" s="114">
        <v>146</v>
      </c>
      <c r="G54" s="114">
        <v>134</v>
      </c>
      <c r="H54" s="140">
        <v>140</v>
      </c>
      <c r="I54" s="115">
        <v>-3</v>
      </c>
      <c r="J54" s="116">
        <v>-2.1428571428571428</v>
      </c>
    </row>
    <row r="55" spans="1:12" s="110" customFormat="1" ht="13.5" customHeight="1" x14ac:dyDescent="0.2">
      <c r="A55" s="120"/>
      <c r="B55" s="121" t="s">
        <v>112</v>
      </c>
      <c r="C55" s="113">
        <v>0.22361359570661896</v>
      </c>
      <c r="D55" s="115">
        <v>30</v>
      </c>
      <c r="E55" s="114">
        <v>20</v>
      </c>
      <c r="F55" s="114">
        <v>35</v>
      </c>
      <c r="G55" s="114">
        <v>30</v>
      </c>
      <c r="H55" s="140">
        <v>35</v>
      </c>
      <c r="I55" s="115">
        <v>-5</v>
      </c>
      <c r="J55" s="116">
        <v>-14.285714285714286</v>
      </c>
    </row>
    <row r="56" spans="1:12" s="110" customFormat="1" ht="13.5" customHeight="1" x14ac:dyDescent="0.2">
      <c r="A56" s="118" t="s">
        <v>113</v>
      </c>
      <c r="B56" s="122" t="s">
        <v>116</v>
      </c>
      <c r="C56" s="113">
        <v>88.245378652355399</v>
      </c>
      <c r="D56" s="115">
        <v>11839</v>
      </c>
      <c r="E56" s="114">
        <v>12301</v>
      </c>
      <c r="F56" s="114">
        <v>12368</v>
      </c>
      <c r="G56" s="114">
        <v>12108</v>
      </c>
      <c r="H56" s="140">
        <v>11908</v>
      </c>
      <c r="I56" s="115">
        <v>-69</v>
      </c>
      <c r="J56" s="116">
        <v>-0.57944239166946587</v>
      </c>
    </row>
    <row r="57" spans="1:12" s="110" customFormat="1" ht="13.5" customHeight="1" x14ac:dyDescent="0.2">
      <c r="A57" s="142"/>
      <c r="B57" s="124" t="s">
        <v>117</v>
      </c>
      <c r="C57" s="125">
        <v>11.754621347644603</v>
      </c>
      <c r="D57" s="143">
        <v>1577</v>
      </c>
      <c r="E57" s="144">
        <v>1662</v>
      </c>
      <c r="F57" s="144">
        <v>1676</v>
      </c>
      <c r="G57" s="144">
        <v>1599</v>
      </c>
      <c r="H57" s="145">
        <v>1524</v>
      </c>
      <c r="I57" s="143">
        <v>53</v>
      </c>
      <c r="J57" s="146">
        <v>3.4776902887139109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129310</v>
      </c>
      <c r="E12" s="236">
        <v>129923</v>
      </c>
      <c r="F12" s="114">
        <v>130463</v>
      </c>
      <c r="G12" s="114">
        <v>128866</v>
      </c>
      <c r="H12" s="140">
        <v>128885</v>
      </c>
      <c r="I12" s="115">
        <v>425</v>
      </c>
      <c r="J12" s="116">
        <v>0.3297513287038833</v>
      </c>
    </row>
    <row r="13" spans="1:15" s="110" customFormat="1" ht="12" customHeight="1" x14ac:dyDescent="0.2">
      <c r="A13" s="118" t="s">
        <v>105</v>
      </c>
      <c r="B13" s="119" t="s">
        <v>106</v>
      </c>
      <c r="C13" s="113">
        <v>56.547057458819893</v>
      </c>
      <c r="D13" s="115">
        <v>73121</v>
      </c>
      <c r="E13" s="114">
        <v>73453</v>
      </c>
      <c r="F13" s="114">
        <v>73986</v>
      </c>
      <c r="G13" s="114">
        <v>73220</v>
      </c>
      <c r="H13" s="140">
        <v>73197</v>
      </c>
      <c r="I13" s="115">
        <v>-76</v>
      </c>
      <c r="J13" s="116">
        <v>-0.10382939191496919</v>
      </c>
    </row>
    <row r="14" spans="1:15" s="110" customFormat="1" ht="12" customHeight="1" x14ac:dyDescent="0.2">
      <c r="A14" s="118"/>
      <c r="B14" s="119" t="s">
        <v>107</v>
      </c>
      <c r="C14" s="113">
        <v>43.452942541180107</v>
      </c>
      <c r="D14" s="115">
        <v>56189</v>
      </c>
      <c r="E14" s="114">
        <v>56470</v>
      </c>
      <c r="F14" s="114">
        <v>56477</v>
      </c>
      <c r="G14" s="114">
        <v>55646</v>
      </c>
      <c r="H14" s="140">
        <v>55688</v>
      </c>
      <c r="I14" s="115">
        <v>501</v>
      </c>
      <c r="J14" s="116">
        <v>0.89965522195086911</v>
      </c>
    </row>
    <row r="15" spans="1:15" s="110" customFormat="1" ht="12" customHeight="1" x14ac:dyDescent="0.2">
      <c r="A15" s="118" t="s">
        <v>105</v>
      </c>
      <c r="B15" s="121" t="s">
        <v>108</v>
      </c>
      <c r="C15" s="113">
        <v>12.514113370968989</v>
      </c>
      <c r="D15" s="115">
        <v>16182</v>
      </c>
      <c r="E15" s="114">
        <v>16841</v>
      </c>
      <c r="F15" s="114">
        <v>17167</v>
      </c>
      <c r="G15" s="114">
        <v>16079</v>
      </c>
      <c r="H15" s="140">
        <v>16497</v>
      </c>
      <c r="I15" s="115">
        <v>-315</v>
      </c>
      <c r="J15" s="116">
        <v>-1.9094380796508457</v>
      </c>
    </row>
    <row r="16" spans="1:15" s="110" customFormat="1" ht="12" customHeight="1" x14ac:dyDescent="0.2">
      <c r="A16" s="118"/>
      <c r="B16" s="121" t="s">
        <v>109</v>
      </c>
      <c r="C16" s="113">
        <v>66.327430206480557</v>
      </c>
      <c r="D16" s="115">
        <v>85768</v>
      </c>
      <c r="E16" s="114">
        <v>85896</v>
      </c>
      <c r="F16" s="114">
        <v>86237</v>
      </c>
      <c r="G16" s="114">
        <v>86087</v>
      </c>
      <c r="H16" s="140">
        <v>86119</v>
      </c>
      <c r="I16" s="115">
        <v>-351</v>
      </c>
      <c r="J16" s="116">
        <v>-0.40757556404510037</v>
      </c>
    </row>
    <row r="17" spans="1:10" s="110" customFormat="1" ht="12" customHeight="1" x14ac:dyDescent="0.2">
      <c r="A17" s="118"/>
      <c r="B17" s="121" t="s">
        <v>110</v>
      </c>
      <c r="C17" s="113">
        <v>20.112133632356354</v>
      </c>
      <c r="D17" s="115">
        <v>26007</v>
      </c>
      <c r="E17" s="114">
        <v>25866</v>
      </c>
      <c r="F17" s="114">
        <v>25751</v>
      </c>
      <c r="G17" s="114">
        <v>25453</v>
      </c>
      <c r="H17" s="140">
        <v>25097</v>
      </c>
      <c r="I17" s="115">
        <v>910</v>
      </c>
      <c r="J17" s="116">
        <v>3.6259313862214606</v>
      </c>
    </row>
    <row r="18" spans="1:10" s="110" customFormat="1" ht="12" customHeight="1" x14ac:dyDescent="0.2">
      <c r="A18" s="120"/>
      <c r="B18" s="121" t="s">
        <v>111</v>
      </c>
      <c r="C18" s="113">
        <v>1.0463227901941072</v>
      </c>
      <c r="D18" s="115">
        <v>1353</v>
      </c>
      <c r="E18" s="114">
        <v>1320</v>
      </c>
      <c r="F18" s="114">
        <v>1308</v>
      </c>
      <c r="G18" s="114">
        <v>1247</v>
      </c>
      <c r="H18" s="140">
        <v>1172</v>
      </c>
      <c r="I18" s="115">
        <v>181</v>
      </c>
      <c r="J18" s="116">
        <v>15.443686006825939</v>
      </c>
    </row>
    <row r="19" spans="1:10" s="110" customFormat="1" ht="12" customHeight="1" x14ac:dyDescent="0.2">
      <c r="A19" s="120"/>
      <c r="B19" s="121" t="s">
        <v>112</v>
      </c>
      <c r="C19" s="113">
        <v>0.30005413347768928</v>
      </c>
      <c r="D19" s="115">
        <v>388</v>
      </c>
      <c r="E19" s="114">
        <v>363</v>
      </c>
      <c r="F19" s="114">
        <v>382</v>
      </c>
      <c r="G19" s="114">
        <v>323</v>
      </c>
      <c r="H19" s="140">
        <v>305</v>
      </c>
      <c r="I19" s="115">
        <v>83</v>
      </c>
      <c r="J19" s="116">
        <v>27.21311475409836</v>
      </c>
    </row>
    <row r="20" spans="1:10" s="110" customFormat="1" ht="12" customHeight="1" x14ac:dyDescent="0.2">
      <c r="A20" s="118" t="s">
        <v>113</v>
      </c>
      <c r="B20" s="119" t="s">
        <v>181</v>
      </c>
      <c r="C20" s="113">
        <v>74.83953290542108</v>
      </c>
      <c r="D20" s="115">
        <v>96775</v>
      </c>
      <c r="E20" s="114">
        <v>97412</v>
      </c>
      <c r="F20" s="114">
        <v>98200</v>
      </c>
      <c r="G20" s="114">
        <v>96896</v>
      </c>
      <c r="H20" s="140">
        <v>97144</v>
      </c>
      <c r="I20" s="115">
        <v>-369</v>
      </c>
      <c r="J20" s="116">
        <v>-0.37984847237091329</v>
      </c>
    </row>
    <row r="21" spans="1:10" s="110" customFormat="1" ht="12" customHeight="1" x14ac:dyDescent="0.2">
      <c r="A21" s="118"/>
      <c r="B21" s="119" t="s">
        <v>182</v>
      </c>
      <c r="C21" s="113">
        <v>25.16046709457892</v>
      </c>
      <c r="D21" s="115">
        <v>32535</v>
      </c>
      <c r="E21" s="114">
        <v>32511</v>
      </c>
      <c r="F21" s="114">
        <v>32263</v>
      </c>
      <c r="G21" s="114">
        <v>31970</v>
      </c>
      <c r="H21" s="140">
        <v>31741</v>
      </c>
      <c r="I21" s="115">
        <v>794</v>
      </c>
      <c r="J21" s="116">
        <v>2.5014964871932199</v>
      </c>
    </row>
    <row r="22" spans="1:10" s="110" customFormat="1" ht="12" customHeight="1" x14ac:dyDescent="0.2">
      <c r="A22" s="118" t="s">
        <v>113</v>
      </c>
      <c r="B22" s="119" t="s">
        <v>116</v>
      </c>
      <c r="C22" s="113">
        <v>88.03340808908824</v>
      </c>
      <c r="D22" s="115">
        <v>113836</v>
      </c>
      <c r="E22" s="114">
        <v>114635</v>
      </c>
      <c r="F22" s="114">
        <v>114915</v>
      </c>
      <c r="G22" s="114">
        <v>113676</v>
      </c>
      <c r="H22" s="140">
        <v>114021</v>
      </c>
      <c r="I22" s="115">
        <v>-185</v>
      </c>
      <c r="J22" s="116">
        <v>-0.1622508134466458</v>
      </c>
    </row>
    <row r="23" spans="1:10" s="110" customFormat="1" ht="12" customHeight="1" x14ac:dyDescent="0.2">
      <c r="A23" s="118"/>
      <c r="B23" s="119" t="s">
        <v>117</v>
      </c>
      <c r="C23" s="113">
        <v>11.939525172067125</v>
      </c>
      <c r="D23" s="115">
        <v>15439</v>
      </c>
      <c r="E23" s="114">
        <v>15255</v>
      </c>
      <c r="F23" s="114">
        <v>15515</v>
      </c>
      <c r="G23" s="114">
        <v>15154</v>
      </c>
      <c r="H23" s="140">
        <v>14827</v>
      </c>
      <c r="I23" s="115">
        <v>612</v>
      </c>
      <c r="J23" s="116">
        <v>4.1276050448506103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132243</v>
      </c>
      <c r="E64" s="236">
        <v>132740</v>
      </c>
      <c r="F64" s="236">
        <v>133268</v>
      </c>
      <c r="G64" s="236">
        <v>131616</v>
      </c>
      <c r="H64" s="140">
        <v>131505</v>
      </c>
      <c r="I64" s="115">
        <v>738</v>
      </c>
      <c r="J64" s="116">
        <v>0.56119539181019729</v>
      </c>
    </row>
    <row r="65" spans="1:12" s="110" customFormat="1" ht="12" customHeight="1" x14ac:dyDescent="0.2">
      <c r="A65" s="118" t="s">
        <v>105</v>
      </c>
      <c r="B65" s="119" t="s">
        <v>106</v>
      </c>
      <c r="C65" s="113">
        <v>55.907685094863247</v>
      </c>
      <c r="D65" s="235">
        <v>73934</v>
      </c>
      <c r="E65" s="236">
        <v>74169</v>
      </c>
      <c r="F65" s="236">
        <v>74730</v>
      </c>
      <c r="G65" s="236">
        <v>73947</v>
      </c>
      <c r="H65" s="140">
        <v>73921</v>
      </c>
      <c r="I65" s="115">
        <v>13</v>
      </c>
      <c r="J65" s="116">
        <v>1.7586342176106926E-2</v>
      </c>
    </row>
    <row r="66" spans="1:12" s="110" customFormat="1" ht="12" customHeight="1" x14ac:dyDescent="0.2">
      <c r="A66" s="118"/>
      <c r="B66" s="119" t="s">
        <v>107</v>
      </c>
      <c r="C66" s="113">
        <v>44.092314905136753</v>
      </c>
      <c r="D66" s="235">
        <v>58309</v>
      </c>
      <c r="E66" s="236">
        <v>58571</v>
      </c>
      <c r="F66" s="236">
        <v>58538</v>
      </c>
      <c r="G66" s="236">
        <v>57669</v>
      </c>
      <c r="H66" s="140">
        <v>57584</v>
      </c>
      <c r="I66" s="115">
        <v>725</v>
      </c>
      <c r="J66" s="116">
        <v>1.2590302861906084</v>
      </c>
    </row>
    <row r="67" spans="1:12" s="110" customFormat="1" ht="12" customHeight="1" x14ac:dyDescent="0.2">
      <c r="A67" s="118" t="s">
        <v>105</v>
      </c>
      <c r="B67" s="121" t="s">
        <v>108</v>
      </c>
      <c r="C67" s="113">
        <v>11.879645803558601</v>
      </c>
      <c r="D67" s="235">
        <v>15710</v>
      </c>
      <c r="E67" s="236">
        <v>16310</v>
      </c>
      <c r="F67" s="236">
        <v>16698</v>
      </c>
      <c r="G67" s="236">
        <v>15623</v>
      </c>
      <c r="H67" s="140">
        <v>15964</v>
      </c>
      <c r="I67" s="115">
        <v>-254</v>
      </c>
      <c r="J67" s="116">
        <v>-1.5910799298421447</v>
      </c>
    </row>
    <row r="68" spans="1:12" s="110" customFormat="1" ht="12" customHeight="1" x14ac:dyDescent="0.2">
      <c r="A68" s="118"/>
      <c r="B68" s="121" t="s">
        <v>109</v>
      </c>
      <c r="C68" s="113">
        <v>66.563825684535288</v>
      </c>
      <c r="D68" s="235">
        <v>88026</v>
      </c>
      <c r="E68" s="236">
        <v>88129</v>
      </c>
      <c r="F68" s="236">
        <v>88421</v>
      </c>
      <c r="G68" s="236">
        <v>88256</v>
      </c>
      <c r="H68" s="140">
        <v>88239</v>
      </c>
      <c r="I68" s="115">
        <v>-213</v>
      </c>
      <c r="J68" s="116">
        <v>-0.24138986162581172</v>
      </c>
    </row>
    <row r="69" spans="1:12" s="110" customFormat="1" ht="12" customHeight="1" x14ac:dyDescent="0.2">
      <c r="A69" s="118"/>
      <c r="B69" s="121" t="s">
        <v>110</v>
      </c>
      <c r="C69" s="113">
        <v>20.512238833057328</v>
      </c>
      <c r="D69" s="235">
        <v>27126</v>
      </c>
      <c r="E69" s="236">
        <v>26958</v>
      </c>
      <c r="F69" s="236">
        <v>26826</v>
      </c>
      <c r="G69" s="236">
        <v>26463</v>
      </c>
      <c r="H69" s="140">
        <v>26091</v>
      </c>
      <c r="I69" s="115">
        <v>1035</v>
      </c>
      <c r="J69" s="116">
        <v>3.9668851328044155</v>
      </c>
    </row>
    <row r="70" spans="1:12" s="110" customFormat="1" ht="12" customHeight="1" x14ac:dyDescent="0.2">
      <c r="A70" s="120"/>
      <c r="B70" s="121" t="s">
        <v>111</v>
      </c>
      <c r="C70" s="113">
        <v>1.0442896788487859</v>
      </c>
      <c r="D70" s="235">
        <v>1381</v>
      </c>
      <c r="E70" s="236">
        <v>1343</v>
      </c>
      <c r="F70" s="236">
        <v>1323</v>
      </c>
      <c r="G70" s="236">
        <v>1274</v>
      </c>
      <c r="H70" s="140">
        <v>1211</v>
      </c>
      <c r="I70" s="115">
        <v>170</v>
      </c>
      <c r="J70" s="116">
        <v>14.037985136251033</v>
      </c>
    </row>
    <row r="71" spans="1:12" s="110" customFormat="1" ht="12" customHeight="1" x14ac:dyDescent="0.2">
      <c r="A71" s="120"/>
      <c r="B71" s="121" t="s">
        <v>112</v>
      </c>
      <c r="C71" s="113">
        <v>0.30398584424128311</v>
      </c>
      <c r="D71" s="235">
        <v>402</v>
      </c>
      <c r="E71" s="236">
        <v>364</v>
      </c>
      <c r="F71" s="236">
        <v>382</v>
      </c>
      <c r="G71" s="236">
        <v>329</v>
      </c>
      <c r="H71" s="140">
        <v>318</v>
      </c>
      <c r="I71" s="115">
        <v>84</v>
      </c>
      <c r="J71" s="116">
        <v>26.415094339622641</v>
      </c>
    </row>
    <row r="72" spans="1:12" s="110" customFormat="1" ht="12" customHeight="1" x14ac:dyDescent="0.2">
      <c r="A72" s="118" t="s">
        <v>113</v>
      </c>
      <c r="B72" s="119" t="s">
        <v>181</v>
      </c>
      <c r="C72" s="113">
        <v>74.354030080987272</v>
      </c>
      <c r="D72" s="235">
        <v>98328</v>
      </c>
      <c r="E72" s="236">
        <v>98848</v>
      </c>
      <c r="F72" s="236">
        <v>99712</v>
      </c>
      <c r="G72" s="236">
        <v>98383</v>
      </c>
      <c r="H72" s="140">
        <v>98550</v>
      </c>
      <c r="I72" s="115">
        <v>-222</v>
      </c>
      <c r="J72" s="116">
        <v>-0.22526636225266361</v>
      </c>
    </row>
    <row r="73" spans="1:12" s="110" customFormat="1" ht="12" customHeight="1" x14ac:dyDescent="0.2">
      <c r="A73" s="118"/>
      <c r="B73" s="119" t="s">
        <v>182</v>
      </c>
      <c r="C73" s="113">
        <v>25.645969919012728</v>
      </c>
      <c r="D73" s="115">
        <v>33915</v>
      </c>
      <c r="E73" s="114">
        <v>33892</v>
      </c>
      <c r="F73" s="114">
        <v>33556</v>
      </c>
      <c r="G73" s="114">
        <v>33233</v>
      </c>
      <c r="H73" s="140">
        <v>32955</v>
      </c>
      <c r="I73" s="115">
        <v>960</v>
      </c>
      <c r="J73" s="116">
        <v>2.9130632680928539</v>
      </c>
    </row>
    <row r="74" spans="1:12" s="110" customFormat="1" ht="12" customHeight="1" x14ac:dyDescent="0.2">
      <c r="A74" s="118" t="s">
        <v>113</v>
      </c>
      <c r="B74" s="119" t="s">
        <v>116</v>
      </c>
      <c r="C74" s="113">
        <v>88.409972550531975</v>
      </c>
      <c r="D74" s="115">
        <v>116916</v>
      </c>
      <c r="E74" s="114">
        <v>117553</v>
      </c>
      <c r="F74" s="114">
        <v>117909</v>
      </c>
      <c r="G74" s="114">
        <v>116490</v>
      </c>
      <c r="H74" s="140">
        <v>116633</v>
      </c>
      <c r="I74" s="115">
        <v>283</v>
      </c>
      <c r="J74" s="116">
        <v>0.24264144796069723</v>
      </c>
    </row>
    <row r="75" spans="1:12" s="110" customFormat="1" ht="12" customHeight="1" x14ac:dyDescent="0.2">
      <c r="A75" s="142"/>
      <c r="B75" s="124" t="s">
        <v>117</v>
      </c>
      <c r="C75" s="125">
        <v>11.565829571319465</v>
      </c>
      <c r="D75" s="143">
        <v>15295</v>
      </c>
      <c r="E75" s="144">
        <v>15158</v>
      </c>
      <c r="F75" s="144">
        <v>15333</v>
      </c>
      <c r="G75" s="144">
        <v>15095</v>
      </c>
      <c r="H75" s="145">
        <v>14840</v>
      </c>
      <c r="I75" s="143">
        <v>455</v>
      </c>
      <c r="J75" s="146">
        <v>3.0660377358490565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129310</v>
      </c>
      <c r="G11" s="114">
        <v>129923</v>
      </c>
      <c r="H11" s="114">
        <v>130463</v>
      </c>
      <c r="I11" s="114">
        <v>128866</v>
      </c>
      <c r="J11" s="140">
        <v>128885</v>
      </c>
      <c r="K11" s="114">
        <v>425</v>
      </c>
      <c r="L11" s="116">
        <v>0.3297513287038833</v>
      </c>
    </row>
    <row r="12" spans="1:17" s="110" customFormat="1" ht="24.95" customHeight="1" x14ac:dyDescent="0.2">
      <c r="A12" s="604" t="s">
        <v>185</v>
      </c>
      <c r="B12" s="605"/>
      <c r="C12" s="605"/>
      <c r="D12" s="606"/>
      <c r="E12" s="113">
        <v>56.547057458819893</v>
      </c>
      <c r="F12" s="115">
        <v>73121</v>
      </c>
      <c r="G12" s="114">
        <v>73453</v>
      </c>
      <c r="H12" s="114">
        <v>73986</v>
      </c>
      <c r="I12" s="114">
        <v>73220</v>
      </c>
      <c r="J12" s="140">
        <v>73197</v>
      </c>
      <c r="K12" s="114">
        <v>-76</v>
      </c>
      <c r="L12" s="116">
        <v>-0.10382939191496919</v>
      </c>
    </row>
    <row r="13" spans="1:17" s="110" customFormat="1" ht="15" customHeight="1" x14ac:dyDescent="0.2">
      <c r="A13" s="120"/>
      <c r="B13" s="612" t="s">
        <v>107</v>
      </c>
      <c r="C13" s="612"/>
      <c r="E13" s="113">
        <v>43.452942541180107</v>
      </c>
      <c r="F13" s="115">
        <v>56189</v>
      </c>
      <c r="G13" s="114">
        <v>56470</v>
      </c>
      <c r="H13" s="114">
        <v>56477</v>
      </c>
      <c r="I13" s="114">
        <v>55646</v>
      </c>
      <c r="J13" s="140">
        <v>55688</v>
      </c>
      <c r="K13" s="114">
        <v>501</v>
      </c>
      <c r="L13" s="116">
        <v>0.89965522195086911</v>
      </c>
    </row>
    <row r="14" spans="1:17" s="110" customFormat="1" ht="24.95" customHeight="1" x14ac:dyDescent="0.2">
      <c r="A14" s="604" t="s">
        <v>186</v>
      </c>
      <c r="B14" s="605"/>
      <c r="C14" s="605"/>
      <c r="D14" s="606"/>
      <c r="E14" s="113">
        <v>12.514113370968989</v>
      </c>
      <c r="F14" s="115">
        <v>16182</v>
      </c>
      <c r="G14" s="114">
        <v>16841</v>
      </c>
      <c r="H14" s="114">
        <v>17167</v>
      </c>
      <c r="I14" s="114">
        <v>16079</v>
      </c>
      <c r="J14" s="140">
        <v>16497</v>
      </c>
      <c r="K14" s="114">
        <v>-315</v>
      </c>
      <c r="L14" s="116">
        <v>-1.9094380796508457</v>
      </c>
    </row>
    <row r="15" spans="1:17" s="110" customFormat="1" ht="15" customHeight="1" x14ac:dyDescent="0.2">
      <c r="A15" s="120"/>
      <c r="B15" s="119"/>
      <c r="C15" s="258" t="s">
        <v>106</v>
      </c>
      <c r="E15" s="113">
        <v>56.142627610925722</v>
      </c>
      <c r="F15" s="115">
        <v>9085</v>
      </c>
      <c r="G15" s="114">
        <v>9509</v>
      </c>
      <c r="H15" s="114">
        <v>9720</v>
      </c>
      <c r="I15" s="114">
        <v>9159</v>
      </c>
      <c r="J15" s="140">
        <v>9375</v>
      </c>
      <c r="K15" s="114">
        <v>-290</v>
      </c>
      <c r="L15" s="116">
        <v>-3.0933333333333333</v>
      </c>
    </row>
    <row r="16" spans="1:17" s="110" customFormat="1" ht="15" customHeight="1" x14ac:dyDescent="0.2">
      <c r="A16" s="120"/>
      <c r="B16" s="119"/>
      <c r="C16" s="258" t="s">
        <v>107</v>
      </c>
      <c r="E16" s="113">
        <v>43.857372389074278</v>
      </c>
      <c r="F16" s="115">
        <v>7097</v>
      </c>
      <c r="G16" s="114">
        <v>7332</v>
      </c>
      <c r="H16" s="114">
        <v>7447</v>
      </c>
      <c r="I16" s="114">
        <v>6920</v>
      </c>
      <c r="J16" s="140">
        <v>7122</v>
      </c>
      <c r="K16" s="114">
        <v>-25</v>
      </c>
      <c r="L16" s="116">
        <v>-0.35102499297950013</v>
      </c>
    </row>
    <row r="17" spans="1:12" s="110" customFormat="1" ht="15" customHeight="1" x14ac:dyDescent="0.2">
      <c r="A17" s="120"/>
      <c r="B17" s="121" t="s">
        <v>109</v>
      </c>
      <c r="C17" s="258"/>
      <c r="E17" s="113">
        <v>66.327430206480557</v>
      </c>
      <c r="F17" s="115">
        <v>85768</v>
      </c>
      <c r="G17" s="114">
        <v>85896</v>
      </c>
      <c r="H17" s="114">
        <v>86237</v>
      </c>
      <c r="I17" s="114">
        <v>86087</v>
      </c>
      <c r="J17" s="140">
        <v>86119</v>
      </c>
      <c r="K17" s="114">
        <v>-351</v>
      </c>
      <c r="L17" s="116">
        <v>-0.40757556404510037</v>
      </c>
    </row>
    <row r="18" spans="1:12" s="110" customFormat="1" ht="15" customHeight="1" x14ac:dyDescent="0.2">
      <c r="A18" s="120"/>
      <c r="B18" s="119"/>
      <c r="C18" s="258" t="s">
        <v>106</v>
      </c>
      <c r="E18" s="113">
        <v>57.12969872213413</v>
      </c>
      <c r="F18" s="115">
        <v>48999</v>
      </c>
      <c r="G18" s="114">
        <v>49015</v>
      </c>
      <c r="H18" s="114">
        <v>49402</v>
      </c>
      <c r="I18" s="114">
        <v>49421</v>
      </c>
      <c r="J18" s="140">
        <v>49429</v>
      </c>
      <c r="K18" s="114">
        <v>-430</v>
      </c>
      <c r="L18" s="116">
        <v>-0.86993465374577672</v>
      </c>
    </row>
    <row r="19" spans="1:12" s="110" customFormat="1" ht="15" customHeight="1" x14ac:dyDescent="0.2">
      <c r="A19" s="120"/>
      <c r="B19" s="119"/>
      <c r="C19" s="258" t="s">
        <v>107</v>
      </c>
      <c r="E19" s="113">
        <v>42.87030127786587</v>
      </c>
      <c r="F19" s="115">
        <v>36769</v>
      </c>
      <c r="G19" s="114">
        <v>36881</v>
      </c>
      <c r="H19" s="114">
        <v>36835</v>
      </c>
      <c r="I19" s="114">
        <v>36666</v>
      </c>
      <c r="J19" s="140">
        <v>36690</v>
      </c>
      <c r="K19" s="114">
        <v>79</v>
      </c>
      <c r="L19" s="116">
        <v>0.21531752521122921</v>
      </c>
    </row>
    <row r="20" spans="1:12" s="110" customFormat="1" ht="15" customHeight="1" x14ac:dyDescent="0.2">
      <c r="A20" s="120"/>
      <c r="B20" s="121" t="s">
        <v>110</v>
      </c>
      <c r="C20" s="258"/>
      <c r="E20" s="113">
        <v>20.112133632356354</v>
      </c>
      <c r="F20" s="115">
        <v>26007</v>
      </c>
      <c r="G20" s="114">
        <v>25866</v>
      </c>
      <c r="H20" s="114">
        <v>25751</v>
      </c>
      <c r="I20" s="114">
        <v>25453</v>
      </c>
      <c r="J20" s="140">
        <v>25097</v>
      </c>
      <c r="K20" s="114">
        <v>910</v>
      </c>
      <c r="L20" s="116">
        <v>3.6259313862214606</v>
      </c>
    </row>
    <row r="21" spans="1:12" s="110" customFormat="1" ht="15" customHeight="1" x14ac:dyDescent="0.2">
      <c r="A21" s="120"/>
      <c r="B21" s="119"/>
      <c r="C21" s="258" t="s">
        <v>106</v>
      </c>
      <c r="E21" s="113">
        <v>54.539162533164145</v>
      </c>
      <c r="F21" s="115">
        <v>14184</v>
      </c>
      <c r="G21" s="114">
        <v>14099</v>
      </c>
      <c r="H21" s="114">
        <v>14058</v>
      </c>
      <c r="I21" s="114">
        <v>13891</v>
      </c>
      <c r="J21" s="140">
        <v>13678</v>
      </c>
      <c r="K21" s="114">
        <v>506</v>
      </c>
      <c r="L21" s="116">
        <v>3.6993712531071794</v>
      </c>
    </row>
    <row r="22" spans="1:12" s="110" customFormat="1" ht="15" customHeight="1" x14ac:dyDescent="0.2">
      <c r="A22" s="120"/>
      <c r="B22" s="119"/>
      <c r="C22" s="258" t="s">
        <v>107</v>
      </c>
      <c r="E22" s="113">
        <v>45.460837466835855</v>
      </c>
      <c r="F22" s="115">
        <v>11823</v>
      </c>
      <c r="G22" s="114">
        <v>11767</v>
      </c>
      <c r="H22" s="114">
        <v>11693</v>
      </c>
      <c r="I22" s="114">
        <v>11562</v>
      </c>
      <c r="J22" s="140">
        <v>11419</v>
      </c>
      <c r="K22" s="114">
        <v>404</v>
      </c>
      <c r="L22" s="116">
        <v>3.5379630440493912</v>
      </c>
    </row>
    <row r="23" spans="1:12" s="110" customFormat="1" ht="15" customHeight="1" x14ac:dyDescent="0.2">
      <c r="A23" s="120"/>
      <c r="B23" s="121" t="s">
        <v>111</v>
      </c>
      <c r="C23" s="258"/>
      <c r="E23" s="113">
        <v>1.0463227901941072</v>
      </c>
      <c r="F23" s="115">
        <v>1353</v>
      </c>
      <c r="G23" s="114">
        <v>1320</v>
      </c>
      <c r="H23" s="114">
        <v>1308</v>
      </c>
      <c r="I23" s="114">
        <v>1247</v>
      </c>
      <c r="J23" s="140">
        <v>1172</v>
      </c>
      <c r="K23" s="114">
        <v>181</v>
      </c>
      <c r="L23" s="116">
        <v>15.443686006825939</v>
      </c>
    </row>
    <row r="24" spans="1:12" s="110" customFormat="1" ht="15" customHeight="1" x14ac:dyDescent="0.2">
      <c r="A24" s="120"/>
      <c r="B24" s="119"/>
      <c r="C24" s="258" t="s">
        <v>106</v>
      </c>
      <c r="E24" s="113">
        <v>63.04508499630451</v>
      </c>
      <c r="F24" s="115">
        <v>853</v>
      </c>
      <c r="G24" s="114">
        <v>830</v>
      </c>
      <c r="H24" s="114">
        <v>806</v>
      </c>
      <c r="I24" s="114">
        <v>749</v>
      </c>
      <c r="J24" s="140">
        <v>715</v>
      </c>
      <c r="K24" s="114">
        <v>138</v>
      </c>
      <c r="L24" s="116">
        <v>19.3006993006993</v>
      </c>
    </row>
    <row r="25" spans="1:12" s="110" customFormat="1" ht="15" customHeight="1" x14ac:dyDescent="0.2">
      <c r="A25" s="120"/>
      <c r="B25" s="119"/>
      <c r="C25" s="258" t="s">
        <v>107</v>
      </c>
      <c r="E25" s="113">
        <v>36.95491500369549</v>
      </c>
      <c r="F25" s="115">
        <v>500</v>
      </c>
      <c r="G25" s="114">
        <v>490</v>
      </c>
      <c r="H25" s="114">
        <v>502</v>
      </c>
      <c r="I25" s="114">
        <v>498</v>
      </c>
      <c r="J25" s="140">
        <v>457</v>
      </c>
      <c r="K25" s="114">
        <v>43</v>
      </c>
      <c r="L25" s="116">
        <v>9.4091903719912473</v>
      </c>
    </row>
    <row r="26" spans="1:12" s="110" customFormat="1" ht="15" customHeight="1" x14ac:dyDescent="0.2">
      <c r="A26" s="120"/>
      <c r="C26" s="121" t="s">
        <v>187</v>
      </c>
      <c r="D26" s="110" t="s">
        <v>188</v>
      </c>
      <c r="E26" s="113">
        <v>0.30005413347768928</v>
      </c>
      <c r="F26" s="115">
        <v>388</v>
      </c>
      <c r="G26" s="114">
        <v>363</v>
      </c>
      <c r="H26" s="114">
        <v>382</v>
      </c>
      <c r="I26" s="114">
        <v>323</v>
      </c>
      <c r="J26" s="140">
        <v>305</v>
      </c>
      <c r="K26" s="114">
        <v>83</v>
      </c>
      <c r="L26" s="116">
        <v>27.21311475409836</v>
      </c>
    </row>
    <row r="27" spans="1:12" s="110" customFormat="1" ht="15" customHeight="1" x14ac:dyDescent="0.2">
      <c r="A27" s="120"/>
      <c r="B27" s="119"/>
      <c r="D27" s="259" t="s">
        <v>106</v>
      </c>
      <c r="E27" s="113">
        <v>59.536082474226802</v>
      </c>
      <c r="F27" s="115">
        <v>231</v>
      </c>
      <c r="G27" s="114">
        <v>220</v>
      </c>
      <c r="H27" s="114">
        <v>209</v>
      </c>
      <c r="I27" s="114">
        <v>164</v>
      </c>
      <c r="J27" s="140">
        <v>158</v>
      </c>
      <c r="K27" s="114">
        <v>73</v>
      </c>
      <c r="L27" s="116">
        <v>46.202531645569621</v>
      </c>
    </row>
    <row r="28" spans="1:12" s="110" customFormat="1" ht="15" customHeight="1" x14ac:dyDescent="0.2">
      <c r="A28" s="120"/>
      <c r="B28" s="119"/>
      <c r="D28" s="259" t="s">
        <v>107</v>
      </c>
      <c r="E28" s="113">
        <v>40.463917525773198</v>
      </c>
      <c r="F28" s="115">
        <v>157</v>
      </c>
      <c r="G28" s="114">
        <v>143</v>
      </c>
      <c r="H28" s="114">
        <v>173</v>
      </c>
      <c r="I28" s="114">
        <v>159</v>
      </c>
      <c r="J28" s="140">
        <v>147</v>
      </c>
      <c r="K28" s="114">
        <v>10</v>
      </c>
      <c r="L28" s="116">
        <v>6.8027210884353737</v>
      </c>
    </row>
    <row r="29" spans="1:12" s="110" customFormat="1" ht="24.95" customHeight="1" x14ac:dyDescent="0.2">
      <c r="A29" s="604" t="s">
        <v>189</v>
      </c>
      <c r="B29" s="605"/>
      <c r="C29" s="605"/>
      <c r="D29" s="606"/>
      <c r="E29" s="113">
        <v>88.03340808908824</v>
      </c>
      <c r="F29" s="115">
        <v>113836</v>
      </c>
      <c r="G29" s="114">
        <v>114635</v>
      </c>
      <c r="H29" s="114">
        <v>114915</v>
      </c>
      <c r="I29" s="114">
        <v>113676</v>
      </c>
      <c r="J29" s="140">
        <v>114021</v>
      </c>
      <c r="K29" s="114">
        <v>-185</v>
      </c>
      <c r="L29" s="116">
        <v>-0.1622508134466458</v>
      </c>
    </row>
    <row r="30" spans="1:12" s="110" customFormat="1" ht="15" customHeight="1" x14ac:dyDescent="0.2">
      <c r="A30" s="120"/>
      <c r="B30" s="119"/>
      <c r="C30" s="258" t="s">
        <v>106</v>
      </c>
      <c r="E30" s="113">
        <v>55.093292104430937</v>
      </c>
      <c r="F30" s="115">
        <v>62716</v>
      </c>
      <c r="G30" s="114">
        <v>63138</v>
      </c>
      <c r="H30" s="114">
        <v>63460</v>
      </c>
      <c r="I30" s="114">
        <v>62911</v>
      </c>
      <c r="J30" s="140">
        <v>63084</v>
      </c>
      <c r="K30" s="114">
        <v>-368</v>
      </c>
      <c r="L30" s="116">
        <v>-0.58334918521336632</v>
      </c>
    </row>
    <row r="31" spans="1:12" s="110" customFormat="1" ht="15" customHeight="1" x14ac:dyDescent="0.2">
      <c r="A31" s="120"/>
      <c r="B31" s="119"/>
      <c r="C31" s="258" t="s">
        <v>107</v>
      </c>
      <c r="E31" s="113">
        <v>44.906707895569063</v>
      </c>
      <c r="F31" s="115">
        <v>51120</v>
      </c>
      <c r="G31" s="114">
        <v>51497</v>
      </c>
      <c r="H31" s="114">
        <v>51455</v>
      </c>
      <c r="I31" s="114">
        <v>50765</v>
      </c>
      <c r="J31" s="140">
        <v>50937</v>
      </c>
      <c r="K31" s="114">
        <v>183</v>
      </c>
      <c r="L31" s="116">
        <v>0.3592673302314624</v>
      </c>
    </row>
    <row r="32" spans="1:12" s="110" customFormat="1" ht="15" customHeight="1" x14ac:dyDescent="0.2">
      <c r="A32" s="120"/>
      <c r="B32" s="119" t="s">
        <v>117</v>
      </c>
      <c r="C32" s="258"/>
      <c r="E32" s="113">
        <v>11.939525172067125</v>
      </c>
      <c r="F32" s="115">
        <v>15439</v>
      </c>
      <c r="G32" s="114">
        <v>15255</v>
      </c>
      <c r="H32" s="114">
        <v>15515</v>
      </c>
      <c r="I32" s="114">
        <v>15154</v>
      </c>
      <c r="J32" s="140">
        <v>14827</v>
      </c>
      <c r="K32" s="114">
        <v>612</v>
      </c>
      <c r="L32" s="116">
        <v>4.1276050448506103</v>
      </c>
    </row>
    <row r="33" spans="1:12" s="110" customFormat="1" ht="15" customHeight="1" x14ac:dyDescent="0.2">
      <c r="A33" s="120"/>
      <c r="B33" s="119"/>
      <c r="C33" s="258" t="s">
        <v>106</v>
      </c>
      <c r="E33" s="113">
        <v>67.251765010687222</v>
      </c>
      <c r="F33" s="115">
        <v>10383</v>
      </c>
      <c r="G33" s="114">
        <v>10295</v>
      </c>
      <c r="H33" s="114">
        <v>10505</v>
      </c>
      <c r="I33" s="114">
        <v>10287</v>
      </c>
      <c r="J33" s="140">
        <v>10089</v>
      </c>
      <c r="K33" s="114">
        <v>294</v>
      </c>
      <c r="L33" s="116">
        <v>2.9140648230746358</v>
      </c>
    </row>
    <row r="34" spans="1:12" s="110" customFormat="1" ht="15" customHeight="1" x14ac:dyDescent="0.2">
      <c r="A34" s="120"/>
      <c r="B34" s="119"/>
      <c r="C34" s="258" t="s">
        <v>107</v>
      </c>
      <c r="E34" s="113">
        <v>32.748234989312778</v>
      </c>
      <c r="F34" s="115">
        <v>5056</v>
      </c>
      <c r="G34" s="114">
        <v>4960</v>
      </c>
      <c r="H34" s="114">
        <v>5010</v>
      </c>
      <c r="I34" s="114">
        <v>4867</v>
      </c>
      <c r="J34" s="140">
        <v>4738</v>
      </c>
      <c r="K34" s="114">
        <v>318</v>
      </c>
      <c r="L34" s="116">
        <v>6.7116926973406503</v>
      </c>
    </row>
    <row r="35" spans="1:12" s="110" customFormat="1" ht="24.95" customHeight="1" x14ac:dyDescent="0.2">
      <c r="A35" s="604" t="s">
        <v>190</v>
      </c>
      <c r="B35" s="605"/>
      <c r="C35" s="605"/>
      <c r="D35" s="606"/>
      <c r="E35" s="113">
        <v>74.83953290542108</v>
      </c>
      <c r="F35" s="115">
        <v>96775</v>
      </c>
      <c r="G35" s="114">
        <v>97412</v>
      </c>
      <c r="H35" s="114">
        <v>98200</v>
      </c>
      <c r="I35" s="114">
        <v>96896</v>
      </c>
      <c r="J35" s="140">
        <v>97144</v>
      </c>
      <c r="K35" s="114">
        <v>-369</v>
      </c>
      <c r="L35" s="116">
        <v>-0.37984847237091329</v>
      </c>
    </row>
    <row r="36" spans="1:12" s="110" customFormat="1" ht="15" customHeight="1" x14ac:dyDescent="0.2">
      <c r="A36" s="120"/>
      <c r="B36" s="119"/>
      <c r="C36" s="258" t="s">
        <v>106</v>
      </c>
      <c r="E36" s="113">
        <v>70.52751227073108</v>
      </c>
      <c r="F36" s="115">
        <v>68253</v>
      </c>
      <c r="G36" s="114">
        <v>68679</v>
      </c>
      <c r="H36" s="114">
        <v>69253</v>
      </c>
      <c r="I36" s="114">
        <v>68558</v>
      </c>
      <c r="J36" s="140">
        <v>68645</v>
      </c>
      <c r="K36" s="114">
        <v>-392</v>
      </c>
      <c r="L36" s="116">
        <v>-0.57105397334110275</v>
      </c>
    </row>
    <row r="37" spans="1:12" s="110" customFormat="1" ht="15" customHeight="1" x14ac:dyDescent="0.2">
      <c r="A37" s="120"/>
      <c r="B37" s="119"/>
      <c r="C37" s="258" t="s">
        <v>107</v>
      </c>
      <c r="E37" s="113">
        <v>29.472487729268924</v>
      </c>
      <c r="F37" s="115">
        <v>28522</v>
      </c>
      <c r="G37" s="114">
        <v>28733</v>
      </c>
      <c r="H37" s="114">
        <v>28947</v>
      </c>
      <c r="I37" s="114">
        <v>28338</v>
      </c>
      <c r="J37" s="140">
        <v>28499</v>
      </c>
      <c r="K37" s="114">
        <v>23</v>
      </c>
      <c r="L37" s="116">
        <v>8.0704586125828981E-2</v>
      </c>
    </row>
    <row r="38" spans="1:12" s="110" customFormat="1" ht="15" customHeight="1" x14ac:dyDescent="0.2">
      <c r="A38" s="120"/>
      <c r="B38" s="119" t="s">
        <v>182</v>
      </c>
      <c r="C38" s="258"/>
      <c r="E38" s="113">
        <v>25.16046709457892</v>
      </c>
      <c r="F38" s="115">
        <v>32535</v>
      </c>
      <c r="G38" s="114">
        <v>32511</v>
      </c>
      <c r="H38" s="114">
        <v>32263</v>
      </c>
      <c r="I38" s="114">
        <v>31970</v>
      </c>
      <c r="J38" s="140">
        <v>31741</v>
      </c>
      <c r="K38" s="114">
        <v>794</v>
      </c>
      <c r="L38" s="116">
        <v>2.5014964871932199</v>
      </c>
    </row>
    <row r="39" spans="1:12" s="110" customFormat="1" ht="15" customHeight="1" x14ac:dyDescent="0.2">
      <c r="A39" s="120"/>
      <c r="B39" s="119"/>
      <c r="C39" s="258" t="s">
        <v>106</v>
      </c>
      <c r="E39" s="113">
        <v>14.962348240356539</v>
      </c>
      <c r="F39" s="115">
        <v>4868</v>
      </c>
      <c r="G39" s="114">
        <v>4774</v>
      </c>
      <c r="H39" s="114">
        <v>4733</v>
      </c>
      <c r="I39" s="114">
        <v>4662</v>
      </c>
      <c r="J39" s="140">
        <v>4552</v>
      </c>
      <c r="K39" s="114">
        <v>316</v>
      </c>
      <c r="L39" s="116">
        <v>6.9420035149384889</v>
      </c>
    </row>
    <row r="40" spans="1:12" s="110" customFormat="1" ht="15" customHeight="1" x14ac:dyDescent="0.2">
      <c r="A40" s="120"/>
      <c r="B40" s="119"/>
      <c r="C40" s="258" t="s">
        <v>107</v>
      </c>
      <c r="E40" s="113">
        <v>85.037651759643467</v>
      </c>
      <c r="F40" s="115">
        <v>27667</v>
      </c>
      <c r="G40" s="114">
        <v>27737</v>
      </c>
      <c r="H40" s="114">
        <v>27530</v>
      </c>
      <c r="I40" s="114">
        <v>27308</v>
      </c>
      <c r="J40" s="140">
        <v>27189</v>
      </c>
      <c r="K40" s="114">
        <v>478</v>
      </c>
      <c r="L40" s="116">
        <v>1.7580639229100004</v>
      </c>
    </row>
    <row r="41" spans="1:12" s="110" customFormat="1" ht="24.75" customHeight="1" x14ac:dyDescent="0.2">
      <c r="A41" s="604" t="s">
        <v>517</v>
      </c>
      <c r="B41" s="605"/>
      <c r="C41" s="605"/>
      <c r="D41" s="606"/>
      <c r="E41" s="113">
        <v>5.0398267728713941</v>
      </c>
      <c r="F41" s="115">
        <v>6517</v>
      </c>
      <c r="G41" s="114">
        <v>7150</v>
      </c>
      <c r="H41" s="114">
        <v>7175</v>
      </c>
      <c r="I41" s="114">
        <v>6298</v>
      </c>
      <c r="J41" s="140">
        <v>6455</v>
      </c>
      <c r="K41" s="114">
        <v>62</v>
      </c>
      <c r="L41" s="116">
        <v>0.96049573973663827</v>
      </c>
    </row>
    <row r="42" spans="1:12" s="110" customFormat="1" ht="15" customHeight="1" x14ac:dyDescent="0.2">
      <c r="A42" s="120"/>
      <c r="B42" s="119"/>
      <c r="C42" s="258" t="s">
        <v>106</v>
      </c>
      <c r="E42" s="113">
        <v>57.802669940156512</v>
      </c>
      <c r="F42" s="115">
        <v>3767</v>
      </c>
      <c r="G42" s="114">
        <v>4225</v>
      </c>
      <c r="H42" s="114">
        <v>4245</v>
      </c>
      <c r="I42" s="114">
        <v>3649</v>
      </c>
      <c r="J42" s="140">
        <v>3734</v>
      </c>
      <c r="K42" s="114">
        <v>33</v>
      </c>
      <c r="L42" s="116">
        <v>0.88377075522228177</v>
      </c>
    </row>
    <row r="43" spans="1:12" s="110" customFormat="1" ht="15" customHeight="1" x14ac:dyDescent="0.2">
      <c r="A43" s="123"/>
      <c r="B43" s="124"/>
      <c r="C43" s="260" t="s">
        <v>107</v>
      </c>
      <c r="D43" s="261"/>
      <c r="E43" s="125">
        <v>42.197330059843488</v>
      </c>
      <c r="F43" s="143">
        <v>2750</v>
      </c>
      <c r="G43" s="144">
        <v>2925</v>
      </c>
      <c r="H43" s="144">
        <v>2930</v>
      </c>
      <c r="I43" s="144">
        <v>2649</v>
      </c>
      <c r="J43" s="145">
        <v>2721</v>
      </c>
      <c r="K43" s="144">
        <v>29</v>
      </c>
      <c r="L43" s="146">
        <v>1.065784638000735</v>
      </c>
    </row>
    <row r="44" spans="1:12" s="110" customFormat="1" ht="45.75" customHeight="1" x14ac:dyDescent="0.2">
      <c r="A44" s="604" t="s">
        <v>191</v>
      </c>
      <c r="B44" s="605"/>
      <c r="C44" s="605"/>
      <c r="D44" s="606"/>
      <c r="E44" s="113">
        <v>1.0092026912071765</v>
      </c>
      <c r="F44" s="115">
        <v>1305</v>
      </c>
      <c r="G44" s="114">
        <v>1465</v>
      </c>
      <c r="H44" s="114">
        <v>1459</v>
      </c>
      <c r="I44" s="114">
        <v>1436</v>
      </c>
      <c r="J44" s="140">
        <v>1447</v>
      </c>
      <c r="K44" s="114">
        <v>-142</v>
      </c>
      <c r="L44" s="116">
        <v>-9.8134070490670346</v>
      </c>
    </row>
    <row r="45" spans="1:12" s="110" customFormat="1" ht="15" customHeight="1" x14ac:dyDescent="0.2">
      <c r="A45" s="120"/>
      <c r="B45" s="119"/>
      <c r="C45" s="258" t="s">
        <v>106</v>
      </c>
      <c r="E45" s="113">
        <v>54.17624521072797</v>
      </c>
      <c r="F45" s="115">
        <v>707</v>
      </c>
      <c r="G45" s="114">
        <v>830</v>
      </c>
      <c r="H45" s="114">
        <v>831</v>
      </c>
      <c r="I45" s="114">
        <v>797</v>
      </c>
      <c r="J45" s="140">
        <v>804</v>
      </c>
      <c r="K45" s="114">
        <v>-97</v>
      </c>
      <c r="L45" s="116">
        <v>-12.064676616915422</v>
      </c>
    </row>
    <row r="46" spans="1:12" s="110" customFormat="1" ht="15" customHeight="1" x14ac:dyDescent="0.2">
      <c r="A46" s="123"/>
      <c r="B46" s="124"/>
      <c r="C46" s="260" t="s">
        <v>107</v>
      </c>
      <c r="D46" s="261"/>
      <c r="E46" s="125">
        <v>45.82375478927203</v>
      </c>
      <c r="F46" s="143">
        <v>598</v>
      </c>
      <c r="G46" s="144">
        <v>635</v>
      </c>
      <c r="H46" s="144">
        <v>628</v>
      </c>
      <c r="I46" s="144">
        <v>639</v>
      </c>
      <c r="J46" s="145">
        <v>643</v>
      </c>
      <c r="K46" s="144">
        <v>-45</v>
      </c>
      <c r="L46" s="146">
        <v>-6.9984447900466566</v>
      </c>
    </row>
    <row r="47" spans="1:12" s="110" customFormat="1" ht="39" customHeight="1" x14ac:dyDescent="0.2">
      <c r="A47" s="604" t="s">
        <v>518</v>
      </c>
      <c r="B47" s="607"/>
      <c r="C47" s="607"/>
      <c r="D47" s="608"/>
      <c r="E47" s="113">
        <v>1.1978965277240738</v>
      </c>
      <c r="F47" s="115">
        <v>1549</v>
      </c>
      <c r="G47" s="114">
        <v>1560</v>
      </c>
      <c r="H47" s="114">
        <v>1453</v>
      </c>
      <c r="I47" s="114">
        <v>1440</v>
      </c>
      <c r="J47" s="140">
        <v>1556</v>
      </c>
      <c r="K47" s="114">
        <v>-7</v>
      </c>
      <c r="L47" s="116">
        <v>-0.44987146529562982</v>
      </c>
    </row>
    <row r="48" spans="1:12" s="110" customFormat="1" ht="15" customHeight="1" x14ac:dyDescent="0.2">
      <c r="A48" s="120"/>
      <c r="B48" s="119"/>
      <c r="C48" s="258" t="s">
        <v>106</v>
      </c>
      <c r="E48" s="113">
        <v>39.573918657198192</v>
      </c>
      <c r="F48" s="115">
        <v>613</v>
      </c>
      <c r="G48" s="114">
        <v>622</v>
      </c>
      <c r="H48" s="114">
        <v>560</v>
      </c>
      <c r="I48" s="114">
        <v>610</v>
      </c>
      <c r="J48" s="140">
        <v>659</v>
      </c>
      <c r="K48" s="114">
        <v>-46</v>
      </c>
      <c r="L48" s="116">
        <v>-6.9802731411229137</v>
      </c>
    </row>
    <row r="49" spans="1:12" s="110" customFormat="1" ht="15" customHeight="1" x14ac:dyDescent="0.2">
      <c r="A49" s="123"/>
      <c r="B49" s="124"/>
      <c r="C49" s="260" t="s">
        <v>107</v>
      </c>
      <c r="D49" s="261"/>
      <c r="E49" s="125">
        <v>60.426081342801808</v>
      </c>
      <c r="F49" s="143">
        <v>936</v>
      </c>
      <c r="G49" s="144">
        <v>938</v>
      </c>
      <c r="H49" s="144">
        <v>893</v>
      </c>
      <c r="I49" s="144">
        <v>830</v>
      </c>
      <c r="J49" s="145">
        <v>897</v>
      </c>
      <c r="K49" s="144">
        <v>39</v>
      </c>
      <c r="L49" s="146">
        <v>4.3478260869565215</v>
      </c>
    </row>
    <row r="50" spans="1:12" s="110" customFormat="1" ht="24.95" customHeight="1" x14ac:dyDescent="0.2">
      <c r="A50" s="609" t="s">
        <v>192</v>
      </c>
      <c r="B50" s="610"/>
      <c r="C50" s="610"/>
      <c r="D50" s="611"/>
      <c r="E50" s="262">
        <v>13.466089242904648</v>
      </c>
      <c r="F50" s="263">
        <v>17413</v>
      </c>
      <c r="G50" s="264">
        <v>18205</v>
      </c>
      <c r="H50" s="264">
        <v>18319</v>
      </c>
      <c r="I50" s="264">
        <v>17080</v>
      </c>
      <c r="J50" s="265">
        <v>17537</v>
      </c>
      <c r="K50" s="263">
        <v>-124</v>
      </c>
      <c r="L50" s="266">
        <v>-0.7070764668985573</v>
      </c>
    </row>
    <row r="51" spans="1:12" s="110" customFormat="1" ht="15" customHeight="1" x14ac:dyDescent="0.2">
      <c r="A51" s="120"/>
      <c r="B51" s="119"/>
      <c r="C51" s="258" t="s">
        <v>106</v>
      </c>
      <c r="E51" s="113">
        <v>54.72922529144892</v>
      </c>
      <c r="F51" s="115">
        <v>9530</v>
      </c>
      <c r="G51" s="114">
        <v>9961</v>
      </c>
      <c r="H51" s="114">
        <v>10131</v>
      </c>
      <c r="I51" s="114">
        <v>9457</v>
      </c>
      <c r="J51" s="140">
        <v>9636</v>
      </c>
      <c r="K51" s="114">
        <v>-106</v>
      </c>
      <c r="L51" s="116">
        <v>-1.1000415110004151</v>
      </c>
    </row>
    <row r="52" spans="1:12" s="110" customFormat="1" ht="15" customHeight="1" x14ac:dyDescent="0.2">
      <c r="A52" s="120"/>
      <c r="B52" s="119"/>
      <c r="C52" s="258" t="s">
        <v>107</v>
      </c>
      <c r="E52" s="113">
        <v>45.27077470855108</v>
      </c>
      <c r="F52" s="115">
        <v>7883</v>
      </c>
      <c r="G52" s="114">
        <v>8244</v>
      </c>
      <c r="H52" s="114">
        <v>8188</v>
      </c>
      <c r="I52" s="114">
        <v>7623</v>
      </c>
      <c r="J52" s="140">
        <v>7901</v>
      </c>
      <c r="K52" s="114">
        <v>-18</v>
      </c>
      <c r="L52" s="116">
        <v>-0.22781926338438171</v>
      </c>
    </row>
    <row r="53" spans="1:12" s="110" customFormat="1" ht="15" customHeight="1" x14ac:dyDescent="0.2">
      <c r="A53" s="120"/>
      <c r="B53" s="119"/>
      <c r="C53" s="258" t="s">
        <v>187</v>
      </c>
      <c r="D53" s="110" t="s">
        <v>193</v>
      </c>
      <c r="E53" s="113">
        <v>27.864239361396656</v>
      </c>
      <c r="F53" s="115">
        <v>4852</v>
      </c>
      <c r="G53" s="114">
        <v>5510</v>
      </c>
      <c r="H53" s="114">
        <v>5564</v>
      </c>
      <c r="I53" s="114">
        <v>4313</v>
      </c>
      <c r="J53" s="140">
        <v>4667</v>
      </c>
      <c r="K53" s="114">
        <v>185</v>
      </c>
      <c r="L53" s="116">
        <v>3.9640025712449112</v>
      </c>
    </row>
    <row r="54" spans="1:12" s="110" customFormat="1" ht="15" customHeight="1" x14ac:dyDescent="0.2">
      <c r="A54" s="120"/>
      <c r="B54" s="119"/>
      <c r="D54" s="267" t="s">
        <v>194</v>
      </c>
      <c r="E54" s="113">
        <v>59.253915910964551</v>
      </c>
      <c r="F54" s="115">
        <v>2875</v>
      </c>
      <c r="G54" s="114">
        <v>3273</v>
      </c>
      <c r="H54" s="114">
        <v>3365</v>
      </c>
      <c r="I54" s="114">
        <v>2612</v>
      </c>
      <c r="J54" s="140">
        <v>2772</v>
      </c>
      <c r="K54" s="114">
        <v>103</v>
      </c>
      <c r="L54" s="116">
        <v>3.7157287157287158</v>
      </c>
    </row>
    <row r="55" spans="1:12" s="110" customFormat="1" ht="15" customHeight="1" x14ac:dyDescent="0.2">
      <c r="A55" s="120"/>
      <c r="B55" s="119"/>
      <c r="D55" s="267" t="s">
        <v>195</v>
      </c>
      <c r="E55" s="113">
        <v>40.746084089035449</v>
      </c>
      <c r="F55" s="115">
        <v>1977</v>
      </c>
      <c r="G55" s="114">
        <v>2237</v>
      </c>
      <c r="H55" s="114">
        <v>2199</v>
      </c>
      <c r="I55" s="114">
        <v>1701</v>
      </c>
      <c r="J55" s="140">
        <v>1895</v>
      </c>
      <c r="K55" s="114">
        <v>82</v>
      </c>
      <c r="L55" s="116">
        <v>4.3271767810026383</v>
      </c>
    </row>
    <row r="56" spans="1:12" s="110" customFormat="1" ht="15" customHeight="1" x14ac:dyDescent="0.2">
      <c r="A56" s="120"/>
      <c r="B56" s="119" t="s">
        <v>196</v>
      </c>
      <c r="C56" s="258"/>
      <c r="E56" s="113">
        <v>66.055989482638623</v>
      </c>
      <c r="F56" s="115">
        <v>85417</v>
      </c>
      <c r="G56" s="114">
        <v>85409</v>
      </c>
      <c r="H56" s="114">
        <v>85859</v>
      </c>
      <c r="I56" s="114">
        <v>85845</v>
      </c>
      <c r="J56" s="140">
        <v>85800</v>
      </c>
      <c r="K56" s="114">
        <v>-383</v>
      </c>
      <c r="L56" s="116">
        <v>-0.44638694638694637</v>
      </c>
    </row>
    <row r="57" spans="1:12" s="110" customFormat="1" ht="15" customHeight="1" x14ac:dyDescent="0.2">
      <c r="A57" s="120"/>
      <c r="B57" s="119"/>
      <c r="C57" s="258" t="s">
        <v>106</v>
      </c>
      <c r="E57" s="113">
        <v>55.204467494760998</v>
      </c>
      <c r="F57" s="115">
        <v>47154</v>
      </c>
      <c r="G57" s="114">
        <v>47151</v>
      </c>
      <c r="H57" s="114">
        <v>47516</v>
      </c>
      <c r="I57" s="114">
        <v>47578</v>
      </c>
      <c r="J57" s="140">
        <v>47630</v>
      </c>
      <c r="K57" s="114">
        <v>-476</v>
      </c>
      <c r="L57" s="116">
        <v>-0.99937014486668063</v>
      </c>
    </row>
    <row r="58" spans="1:12" s="110" customFormat="1" ht="15" customHeight="1" x14ac:dyDescent="0.2">
      <c r="A58" s="120"/>
      <c r="B58" s="119"/>
      <c r="C58" s="258" t="s">
        <v>107</v>
      </c>
      <c r="E58" s="113">
        <v>44.795532505239002</v>
      </c>
      <c r="F58" s="115">
        <v>38263</v>
      </c>
      <c r="G58" s="114">
        <v>38258</v>
      </c>
      <c r="H58" s="114">
        <v>38343</v>
      </c>
      <c r="I58" s="114">
        <v>38267</v>
      </c>
      <c r="J58" s="140">
        <v>38170</v>
      </c>
      <c r="K58" s="114">
        <v>93</v>
      </c>
      <c r="L58" s="116">
        <v>0.24364684307047418</v>
      </c>
    </row>
    <row r="59" spans="1:12" s="110" customFormat="1" ht="15" customHeight="1" x14ac:dyDescent="0.2">
      <c r="A59" s="120"/>
      <c r="B59" s="119"/>
      <c r="C59" s="258" t="s">
        <v>105</v>
      </c>
      <c r="D59" s="110" t="s">
        <v>197</v>
      </c>
      <c r="E59" s="113">
        <v>89.491553203694821</v>
      </c>
      <c r="F59" s="115">
        <v>76441</v>
      </c>
      <c r="G59" s="114">
        <v>76442</v>
      </c>
      <c r="H59" s="114">
        <v>76885</v>
      </c>
      <c r="I59" s="114">
        <v>76952</v>
      </c>
      <c r="J59" s="140">
        <v>76907</v>
      </c>
      <c r="K59" s="114">
        <v>-466</v>
      </c>
      <c r="L59" s="116">
        <v>-0.60592663866748153</v>
      </c>
    </row>
    <row r="60" spans="1:12" s="110" customFormat="1" ht="15" customHeight="1" x14ac:dyDescent="0.2">
      <c r="A60" s="120"/>
      <c r="B60" s="119"/>
      <c r="C60" s="258"/>
      <c r="D60" s="267" t="s">
        <v>198</v>
      </c>
      <c r="E60" s="113">
        <v>52.299158828377443</v>
      </c>
      <c r="F60" s="115">
        <v>39978</v>
      </c>
      <c r="G60" s="114">
        <v>39964</v>
      </c>
      <c r="H60" s="114">
        <v>40301</v>
      </c>
      <c r="I60" s="114">
        <v>40417</v>
      </c>
      <c r="J60" s="140">
        <v>40451</v>
      </c>
      <c r="K60" s="114">
        <v>-473</v>
      </c>
      <c r="L60" s="116">
        <v>-1.1693159625225582</v>
      </c>
    </row>
    <row r="61" spans="1:12" s="110" customFormat="1" ht="15" customHeight="1" x14ac:dyDescent="0.2">
      <c r="A61" s="120"/>
      <c r="B61" s="119"/>
      <c r="C61" s="258"/>
      <c r="D61" s="267" t="s">
        <v>199</v>
      </c>
      <c r="E61" s="113">
        <v>47.700841171622557</v>
      </c>
      <c r="F61" s="115">
        <v>36463</v>
      </c>
      <c r="G61" s="114">
        <v>36478</v>
      </c>
      <c r="H61" s="114">
        <v>36584</v>
      </c>
      <c r="I61" s="114">
        <v>36535</v>
      </c>
      <c r="J61" s="140">
        <v>36456</v>
      </c>
      <c r="K61" s="114">
        <v>7</v>
      </c>
      <c r="L61" s="116">
        <v>1.9201228878648235E-2</v>
      </c>
    </row>
    <row r="62" spans="1:12" s="110" customFormat="1" ht="15" customHeight="1" x14ac:dyDescent="0.2">
      <c r="A62" s="120"/>
      <c r="B62" s="119"/>
      <c r="C62" s="258"/>
      <c r="D62" s="258" t="s">
        <v>200</v>
      </c>
      <c r="E62" s="113">
        <v>10.508446796305185</v>
      </c>
      <c r="F62" s="115">
        <v>8976</v>
      </c>
      <c r="G62" s="114">
        <v>8967</v>
      </c>
      <c r="H62" s="114">
        <v>8974</v>
      </c>
      <c r="I62" s="114">
        <v>8893</v>
      </c>
      <c r="J62" s="140">
        <v>8893</v>
      </c>
      <c r="K62" s="114">
        <v>83</v>
      </c>
      <c r="L62" s="116">
        <v>0.93331834026762617</v>
      </c>
    </row>
    <row r="63" spans="1:12" s="110" customFormat="1" ht="15" customHeight="1" x14ac:dyDescent="0.2">
      <c r="A63" s="120"/>
      <c r="B63" s="119"/>
      <c r="C63" s="258"/>
      <c r="D63" s="267" t="s">
        <v>198</v>
      </c>
      <c r="E63" s="113">
        <v>79.946524064171129</v>
      </c>
      <c r="F63" s="115">
        <v>7176</v>
      </c>
      <c r="G63" s="114">
        <v>7187</v>
      </c>
      <c r="H63" s="114">
        <v>7215</v>
      </c>
      <c r="I63" s="114">
        <v>7161</v>
      </c>
      <c r="J63" s="140">
        <v>7179</v>
      </c>
      <c r="K63" s="114">
        <v>-3</v>
      </c>
      <c r="L63" s="116">
        <v>-4.1788549937317176E-2</v>
      </c>
    </row>
    <row r="64" spans="1:12" s="110" customFormat="1" ht="15" customHeight="1" x14ac:dyDescent="0.2">
      <c r="A64" s="120"/>
      <c r="B64" s="119"/>
      <c r="C64" s="258"/>
      <c r="D64" s="267" t="s">
        <v>199</v>
      </c>
      <c r="E64" s="113">
        <v>20.053475935828878</v>
      </c>
      <c r="F64" s="115">
        <v>1800</v>
      </c>
      <c r="G64" s="114">
        <v>1780</v>
      </c>
      <c r="H64" s="114">
        <v>1759</v>
      </c>
      <c r="I64" s="114">
        <v>1732</v>
      </c>
      <c r="J64" s="140">
        <v>1714</v>
      </c>
      <c r="K64" s="114">
        <v>86</v>
      </c>
      <c r="L64" s="116">
        <v>5.0175029171528589</v>
      </c>
    </row>
    <row r="65" spans="1:12" s="110" customFormat="1" ht="15" customHeight="1" x14ac:dyDescent="0.2">
      <c r="A65" s="120"/>
      <c r="B65" s="119" t="s">
        <v>201</v>
      </c>
      <c r="C65" s="258"/>
      <c r="E65" s="113">
        <v>14.886706364550305</v>
      </c>
      <c r="F65" s="115">
        <v>19250</v>
      </c>
      <c r="G65" s="114">
        <v>19117</v>
      </c>
      <c r="H65" s="114">
        <v>18890</v>
      </c>
      <c r="I65" s="114">
        <v>18755</v>
      </c>
      <c r="J65" s="140">
        <v>18374</v>
      </c>
      <c r="K65" s="114">
        <v>876</v>
      </c>
      <c r="L65" s="116">
        <v>4.7676064003483178</v>
      </c>
    </row>
    <row r="66" spans="1:12" s="110" customFormat="1" ht="15" customHeight="1" x14ac:dyDescent="0.2">
      <c r="A66" s="120"/>
      <c r="B66" s="119"/>
      <c r="C66" s="258" t="s">
        <v>106</v>
      </c>
      <c r="E66" s="113">
        <v>63.594805194805197</v>
      </c>
      <c r="F66" s="115">
        <v>12242</v>
      </c>
      <c r="G66" s="114">
        <v>12190</v>
      </c>
      <c r="H66" s="114">
        <v>12062</v>
      </c>
      <c r="I66" s="114">
        <v>12010</v>
      </c>
      <c r="J66" s="140">
        <v>11794</v>
      </c>
      <c r="K66" s="114">
        <v>448</v>
      </c>
      <c r="L66" s="116">
        <v>3.7985416313379683</v>
      </c>
    </row>
    <row r="67" spans="1:12" s="110" customFormat="1" ht="15" customHeight="1" x14ac:dyDescent="0.2">
      <c r="A67" s="120"/>
      <c r="B67" s="119"/>
      <c r="C67" s="258" t="s">
        <v>107</v>
      </c>
      <c r="E67" s="113">
        <v>36.405194805194803</v>
      </c>
      <c r="F67" s="115">
        <v>7008</v>
      </c>
      <c r="G67" s="114">
        <v>6927</v>
      </c>
      <c r="H67" s="114">
        <v>6828</v>
      </c>
      <c r="I67" s="114">
        <v>6745</v>
      </c>
      <c r="J67" s="140">
        <v>6580</v>
      </c>
      <c r="K67" s="114">
        <v>428</v>
      </c>
      <c r="L67" s="116">
        <v>6.504559270516717</v>
      </c>
    </row>
    <row r="68" spans="1:12" s="110" customFormat="1" ht="15" customHeight="1" x14ac:dyDescent="0.2">
      <c r="A68" s="120"/>
      <c r="B68" s="119"/>
      <c r="C68" s="258" t="s">
        <v>105</v>
      </c>
      <c r="D68" s="110" t="s">
        <v>202</v>
      </c>
      <c r="E68" s="113">
        <v>23.314285714285713</v>
      </c>
      <c r="F68" s="115">
        <v>4488</v>
      </c>
      <c r="G68" s="114">
        <v>4418</v>
      </c>
      <c r="H68" s="114">
        <v>4332</v>
      </c>
      <c r="I68" s="114">
        <v>4286</v>
      </c>
      <c r="J68" s="140">
        <v>4122</v>
      </c>
      <c r="K68" s="114">
        <v>366</v>
      </c>
      <c r="L68" s="116">
        <v>8.8791848617176132</v>
      </c>
    </row>
    <row r="69" spans="1:12" s="110" customFormat="1" ht="15" customHeight="1" x14ac:dyDescent="0.2">
      <c r="A69" s="120"/>
      <c r="B69" s="119"/>
      <c r="C69" s="258"/>
      <c r="D69" s="267" t="s">
        <v>198</v>
      </c>
      <c r="E69" s="113">
        <v>56.885026737967912</v>
      </c>
      <c r="F69" s="115">
        <v>2553</v>
      </c>
      <c r="G69" s="114">
        <v>2523</v>
      </c>
      <c r="H69" s="114">
        <v>2476</v>
      </c>
      <c r="I69" s="114">
        <v>2449</v>
      </c>
      <c r="J69" s="140">
        <v>2364</v>
      </c>
      <c r="K69" s="114">
        <v>189</v>
      </c>
      <c r="L69" s="116">
        <v>7.9949238578680202</v>
      </c>
    </row>
    <row r="70" spans="1:12" s="110" customFormat="1" ht="15" customHeight="1" x14ac:dyDescent="0.2">
      <c r="A70" s="120"/>
      <c r="B70" s="119"/>
      <c r="C70" s="258"/>
      <c r="D70" s="267" t="s">
        <v>199</v>
      </c>
      <c r="E70" s="113">
        <v>43.114973262032088</v>
      </c>
      <c r="F70" s="115">
        <v>1935</v>
      </c>
      <c r="G70" s="114">
        <v>1895</v>
      </c>
      <c r="H70" s="114">
        <v>1856</v>
      </c>
      <c r="I70" s="114">
        <v>1837</v>
      </c>
      <c r="J70" s="140">
        <v>1758</v>
      </c>
      <c r="K70" s="114">
        <v>177</v>
      </c>
      <c r="L70" s="116">
        <v>10.068259385665529</v>
      </c>
    </row>
    <row r="71" spans="1:12" s="110" customFormat="1" ht="15" customHeight="1" x14ac:dyDescent="0.2">
      <c r="A71" s="120"/>
      <c r="B71" s="119"/>
      <c r="C71" s="258"/>
      <c r="D71" s="110" t="s">
        <v>203</v>
      </c>
      <c r="E71" s="113">
        <v>68.981818181818184</v>
      </c>
      <c r="F71" s="115">
        <v>13279</v>
      </c>
      <c r="G71" s="114">
        <v>13247</v>
      </c>
      <c r="H71" s="114">
        <v>13143</v>
      </c>
      <c r="I71" s="114">
        <v>13086</v>
      </c>
      <c r="J71" s="140">
        <v>12899</v>
      </c>
      <c r="K71" s="114">
        <v>380</v>
      </c>
      <c r="L71" s="116">
        <v>2.9459648034731374</v>
      </c>
    </row>
    <row r="72" spans="1:12" s="110" customFormat="1" ht="15" customHeight="1" x14ac:dyDescent="0.2">
      <c r="A72" s="120"/>
      <c r="B72" s="119"/>
      <c r="C72" s="258"/>
      <c r="D72" s="267" t="s">
        <v>198</v>
      </c>
      <c r="E72" s="113">
        <v>65.306122448979593</v>
      </c>
      <c r="F72" s="115">
        <v>8672</v>
      </c>
      <c r="G72" s="114">
        <v>8678</v>
      </c>
      <c r="H72" s="114">
        <v>8632</v>
      </c>
      <c r="I72" s="114">
        <v>8627</v>
      </c>
      <c r="J72" s="140">
        <v>8520</v>
      </c>
      <c r="K72" s="114">
        <v>152</v>
      </c>
      <c r="L72" s="116">
        <v>1.784037558685446</v>
      </c>
    </row>
    <row r="73" spans="1:12" s="110" customFormat="1" ht="15" customHeight="1" x14ac:dyDescent="0.2">
      <c r="A73" s="120"/>
      <c r="B73" s="119"/>
      <c r="C73" s="258"/>
      <c r="D73" s="267" t="s">
        <v>199</v>
      </c>
      <c r="E73" s="113">
        <v>34.693877551020407</v>
      </c>
      <c r="F73" s="115">
        <v>4607</v>
      </c>
      <c r="G73" s="114">
        <v>4569</v>
      </c>
      <c r="H73" s="114">
        <v>4511</v>
      </c>
      <c r="I73" s="114">
        <v>4459</v>
      </c>
      <c r="J73" s="140">
        <v>4379</v>
      </c>
      <c r="K73" s="114">
        <v>228</v>
      </c>
      <c r="L73" s="116">
        <v>5.2066681890842661</v>
      </c>
    </row>
    <row r="74" spans="1:12" s="110" customFormat="1" ht="15" customHeight="1" x14ac:dyDescent="0.2">
      <c r="A74" s="120"/>
      <c r="B74" s="119"/>
      <c r="C74" s="258"/>
      <c r="D74" s="110" t="s">
        <v>204</v>
      </c>
      <c r="E74" s="113">
        <v>7.7038961038961036</v>
      </c>
      <c r="F74" s="115">
        <v>1483</v>
      </c>
      <c r="G74" s="114">
        <v>1452</v>
      </c>
      <c r="H74" s="114">
        <v>1415</v>
      </c>
      <c r="I74" s="114">
        <v>1383</v>
      </c>
      <c r="J74" s="140">
        <v>1353</v>
      </c>
      <c r="K74" s="114">
        <v>130</v>
      </c>
      <c r="L74" s="116">
        <v>9.608277900960827</v>
      </c>
    </row>
    <row r="75" spans="1:12" s="110" customFormat="1" ht="15" customHeight="1" x14ac:dyDescent="0.2">
      <c r="A75" s="120"/>
      <c r="B75" s="119"/>
      <c r="C75" s="258"/>
      <c r="D75" s="267" t="s">
        <v>198</v>
      </c>
      <c r="E75" s="113">
        <v>68.577208361429541</v>
      </c>
      <c r="F75" s="115">
        <v>1017</v>
      </c>
      <c r="G75" s="114">
        <v>989</v>
      </c>
      <c r="H75" s="114">
        <v>954</v>
      </c>
      <c r="I75" s="114">
        <v>934</v>
      </c>
      <c r="J75" s="140">
        <v>910</v>
      </c>
      <c r="K75" s="114">
        <v>107</v>
      </c>
      <c r="L75" s="116">
        <v>11.758241758241759</v>
      </c>
    </row>
    <row r="76" spans="1:12" s="110" customFormat="1" ht="15" customHeight="1" x14ac:dyDescent="0.2">
      <c r="A76" s="120"/>
      <c r="B76" s="119"/>
      <c r="C76" s="258"/>
      <c r="D76" s="267" t="s">
        <v>199</v>
      </c>
      <c r="E76" s="113">
        <v>31.422791638570466</v>
      </c>
      <c r="F76" s="115">
        <v>466</v>
      </c>
      <c r="G76" s="114">
        <v>463</v>
      </c>
      <c r="H76" s="114">
        <v>461</v>
      </c>
      <c r="I76" s="114">
        <v>449</v>
      </c>
      <c r="J76" s="140">
        <v>443</v>
      </c>
      <c r="K76" s="114">
        <v>23</v>
      </c>
      <c r="L76" s="116">
        <v>5.1918735891647856</v>
      </c>
    </row>
    <row r="77" spans="1:12" s="110" customFormat="1" ht="15" customHeight="1" x14ac:dyDescent="0.2">
      <c r="A77" s="534"/>
      <c r="B77" s="119" t="s">
        <v>205</v>
      </c>
      <c r="C77" s="268"/>
      <c r="D77" s="182"/>
      <c r="E77" s="113">
        <v>5.5912149099064266</v>
      </c>
      <c r="F77" s="115">
        <v>7230</v>
      </c>
      <c r="G77" s="114">
        <v>7192</v>
      </c>
      <c r="H77" s="114">
        <v>7395</v>
      </c>
      <c r="I77" s="114">
        <v>7186</v>
      </c>
      <c r="J77" s="140">
        <v>7174</v>
      </c>
      <c r="K77" s="114">
        <v>56</v>
      </c>
      <c r="L77" s="116">
        <v>0.78059659882910515</v>
      </c>
    </row>
    <row r="78" spans="1:12" s="110" customFormat="1" ht="15" customHeight="1" x14ac:dyDescent="0.2">
      <c r="A78" s="120"/>
      <c r="B78" s="119"/>
      <c r="C78" s="268" t="s">
        <v>106</v>
      </c>
      <c r="D78" s="182"/>
      <c r="E78" s="113">
        <v>58.022130013831259</v>
      </c>
      <c r="F78" s="115">
        <v>4195</v>
      </c>
      <c r="G78" s="114">
        <v>4151</v>
      </c>
      <c r="H78" s="114">
        <v>4277</v>
      </c>
      <c r="I78" s="114">
        <v>4175</v>
      </c>
      <c r="J78" s="140">
        <v>4137</v>
      </c>
      <c r="K78" s="114">
        <v>58</v>
      </c>
      <c r="L78" s="116">
        <v>1.4019821126420111</v>
      </c>
    </row>
    <row r="79" spans="1:12" s="110" customFormat="1" ht="15" customHeight="1" x14ac:dyDescent="0.2">
      <c r="A79" s="123"/>
      <c r="B79" s="124"/>
      <c r="C79" s="260" t="s">
        <v>107</v>
      </c>
      <c r="D79" s="261"/>
      <c r="E79" s="125">
        <v>41.977869986168741</v>
      </c>
      <c r="F79" s="143">
        <v>3035</v>
      </c>
      <c r="G79" s="144">
        <v>3041</v>
      </c>
      <c r="H79" s="144">
        <v>3118</v>
      </c>
      <c r="I79" s="144">
        <v>3011</v>
      </c>
      <c r="J79" s="145">
        <v>3037</v>
      </c>
      <c r="K79" s="144">
        <v>-2</v>
      </c>
      <c r="L79" s="146">
        <v>-6.5854461639776096E-2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129310</v>
      </c>
      <c r="E11" s="114">
        <v>129923</v>
      </c>
      <c r="F11" s="114">
        <v>130463</v>
      </c>
      <c r="G11" s="114">
        <v>128866</v>
      </c>
      <c r="H11" s="140">
        <v>128885</v>
      </c>
      <c r="I11" s="115">
        <v>425</v>
      </c>
      <c r="J11" s="116">
        <v>0.3297513287038833</v>
      </c>
    </row>
    <row r="12" spans="1:15" s="110" customFormat="1" ht="24.95" customHeight="1" x14ac:dyDescent="0.2">
      <c r="A12" s="193" t="s">
        <v>132</v>
      </c>
      <c r="B12" s="194" t="s">
        <v>133</v>
      </c>
      <c r="C12" s="113">
        <v>0.40677441806511483</v>
      </c>
      <c r="D12" s="115">
        <v>526</v>
      </c>
      <c r="E12" s="114">
        <v>493</v>
      </c>
      <c r="F12" s="114">
        <v>539</v>
      </c>
      <c r="G12" s="114">
        <v>546</v>
      </c>
      <c r="H12" s="140">
        <v>539</v>
      </c>
      <c r="I12" s="115">
        <v>-13</v>
      </c>
      <c r="J12" s="116">
        <v>-2.4118738404452689</v>
      </c>
    </row>
    <row r="13" spans="1:15" s="110" customFormat="1" ht="24.95" customHeight="1" x14ac:dyDescent="0.2">
      <c r="A13" s="193" t="s">
        <v>134</v>
      </c>
      <c r="B13" s="199" t="s">
        <v>214</v>
      </c>
      <c r="C13" s="113">
        <v>1.1252030005413347</v>
      </c>
      <c r="D13" s="115">
        <v>1455</v>
      </c>
      <c r="E13" s="114">
        <v>1437</v>
      </c>
      <c r="F13" s="114">
        <v>1417</v>
      </c>
      <c r="G13" s="114">
        <v>1392</v>
      </c>
      <c r="H13" s="140">
        <v>1385</v>
      </c>
      <c r="I13" s="115">
        <v>70</v>
      </c>
      <c r="J13" s="116">
        <v>5.0541516245487363</v>
      </c>
    </row>
    <row r="14" spans="1:15" s="287" customFormat="1" ht="24" customHeight="1" x14ac:dyDescent="0.2">
      <c r="A14" s="193" t="s">
        <v>215</v>
      </c>
      <c r="B14" s="199" t="s">
        <v>137</v>
      </c>
      <c r="C14" s="113">
        <v>39.326424870466319</v>
      </c>
      <c r="D14" s="115">
        <v>50853</v>
      </c>
      <c r="E14" s="114">
        <v>51241</v>
      </c>
      <c r="F14" s="114">
        <v>51594</v>
      </c>
      <c r="G14" s="114">
        <v>51183</v>
      </c>
      <c r="H14" s="140">
        <v>51349</v>
      </c>
      <c r="I14" s="115">
        <v>-496</v>
      </c>
      <c r="J14" s="116">
        <v>-0.96593896667900059</v>
      </c>
      <c r="K14" s="110"/>
      <c r="L14" s="110"/>
      <c r="M14" s="110"/>
      <c r="N14" s="110"/>
      <c r="O14" s="110"/>
    </row>
    <row r="15" spans="1:15" s="110" customFormat="1" ht="24.75" customHeight="1" x14ac:dyDescent="0.2">
      <c r="A15" s="193" t="s">
        <v>216</v>
      </c>
      <c r="B15" s="199" t="s">
        <v>217</v>
      </c>
      <c r="C15" s="113">
        <v>3.387982367952981</v>
      </c>
      <c r="D15" s="115">
        <v>4381</v>
      </c>
      <c r="E15" s="114">
        <v>4395</v>
      </c>
      <c r="F15" s="114">
        <v>4447</v>
      </c>
      <c r="G15" s="114">
        <v>4422</v>
      </c>
      <c r="H15" s="140">
        <v>4481</v>
      </c>
      <c r="I15" s="115">
        <v>-100</v>
      </c>
      <c r="J15" s="116">
        <v>-2.2316447221602322</v>
      </c>
    </row>
    <row r="16" spans="1:15" s="287" customFormat="1" ht="24.95" customHeight="1" x14ac:dyDescent="0.2">
      <c r="A16" s="193" t="s">
        <v>218</v>
      </c>
      <c r="B16" s="199" t="s">
        <v>141</v>
      </c>
      <c r="C16" s="113">
        <v>32.704353878277011</v>
      </c>
      <c r="D16" s="115">
        <v>42290</v>
      </c>
      <c r="E16" s="114">
        <v>42644</v>
      </c>
      <c r="F16" s="114">
        <v>42868</v>
      </c>
      <c r="G16" s="114">
        <v>42580</v>
      </c>
      <c r="H16" s="140">
        <v>42670</v>
      </c>
      <c r="I16" s="115">
        <v>-380</v>
      </c>
      <c r="J16" s="116">
        <v>-0.89055542535739396</v>
      </c>
      <c r="K16" s="110"/>
      <c r="L16" s="110"/>
      <c r="M16" s="110"/>
      <c r="N16" s="110"/>
      <c r="O16" s="110"/>
    </row>
    <row r="17" spans="1:15" s="110" customFormat="1" ht="24.95" customHeight="1" x14ac:dyDescent="0.2">
      <c r="A17" s="193" t="s">
        <v>219</v>
      </c>
      <c r="B17" s="199" t="s">
        <v>220</v>
      </c>
      <c r="C17" s="113">
        <v>3.2340886242363314</v>
      </c>
      <c r="D17" s="115">
        <v>4182</v>
      </c>
      <c r="E17" s="114">
        <v>4202</v>
      </c>
      <c r="F17" s="114">
        <v>4279</v>
      </c>
      <c r="G17" s="114">
        <v>4181</v>
      </c>
      <c r="H17" s="140">
        <v>4198</v>
      </c>
      <c r="I17" s="115">
        <v>-16</v>
      </c>
      <c r="J17" s="116">
        <v>-0.38113387327298714</v>
      </c>
    </row>
    <row r="18" spans="1:15" s="287" customFormat="1" ht="24.95" customHeight="1" x14ac:dyDescent="0.2">
      <c r="A18" s="201" t="s">
        <v>144</v>
      </c>
      <c r="B18" s="202" t="s">
        <v>145</v>
      </c>
      <c r="C18" s="113">
        <v>6.1944165184440489</v>
      </c>
      <c r="D18" s="115">
        <v>8010</v>
      </c>
      <c r="E18" s="114">
        <v>7990</v>
      </c>
      <c r="F18" s="114">
        <v>8088</v>
      </c>
      <c r="G18" s="114">
        <v>7939</v>
      </c>
      <c r="H18" s="140">
        <v>7826</v>
      </c>
      <c r="I18" s="115">
        <v>184</v>
      </c>
      <c r="J18" s="116">
        <v>2.3511372348581649</v>
      </c>
      <c r="K18" s="110"/>
      <c r="L18" s="110"/>
      <c r="M18" s="110"/>
      <c r="N18" s="110"/>
      <c r="O18" s="110"/>
    </row>
    <row r="19" spans="1:15" s="110" customFormat="1" ht="24.95" customHeight="1" x14ac:dyDescent="0.2">
      <c r="A19" s="193" t="s">
        <v>146</v>
      </c>
      <c r="B19" s="199" t="s">
        <v>147</v>
      </c>
      <c r="C19" s="113">
        <v>11.742324646199057</v>
      </c>
      <c r="D19" s="115">
        <v>15184</v>
      </c>
      <c r="E19" s="114">
        <v>15205</v>
      </c>
      <c r="F19" s="114">
        <v>15226</v>
      </c>
      <c r="G19" s="114">
        <v>14906</v>
      </c>
      <c r="H19" s="140">
        <v>14930</v>
      </c>
      <c r="I19" s="115">
        <v>254</v>
      </c>
      <c r="J19" s="116">
        <v>1.7012726054922973</v>
      </c>
    </row>
    <row r="20" spans="1:15" s="287" customFormat="1" ht="24.95" customHeight="1" x14ac:dyDescent="0.2">
      <c r="A20" s="193" t="s">
        <v>148</v>
      </c>
      <c r="B20" s="199" t="s">
        <v>149</v>
      </c>
      <c r="C20" s="113">
        <v>3.0508081354883614</v>
      </c>
      <c r="D20" s="115">
        <v>3945</v>
      </c>
      <c r="E20" s="114">
        <v>3968</v>
      </c>
      <c r="F20" s="114">
        <v>3958</v>
      </c>
      <c r="G20" s="114">
        <v>3846</v>
      </c>
      <c r="H20" s="140">
        <v>3838</v>
      </c>
      <c r="I20" s="115">
        <v>107</v>
      </c>
      <c r="J20" s="116">
        <v>2.7879103699843668</v>
      </c>
      <c r="K20" s="110"/>
      <c r="L20" s="110"/>
      <c r="M20" s="110"/>
      <c r="N20" s="110"/>
      <c r="O20" s="110"/>
    </row>
    <row r="21" spans="1:15" s="110" customFormat="1" ht="24.95" customHeight="1" x14ac:dyDescent="0.2">
      <c r="A21" s="201" t="s">
        <v>150</v>
      </c>
      <c r="B21" s="202" t="s">
        <v>151</v>
      </c>
      <c r="C21" s="113">
        <v>2.0114453638543037</v>
      </c>
      <c r="D21" s="115">
        <v>2601</v>
      </c>
      <c r="E21" s="114">
        <v>2552</v>
      </c>
      <c r="F21" s="114">
        <v>2568</v>
      </c>
      <c r="G21" s="114">
        <v>2533</v>
      </c>
      <c r="H21" s="140">
        <v>2539</v>
      </c>
      <c r="I21" s="115">
        <v>62</v>
      </c>
      <c r="J21" s="116">
        <v>2.4419062623079952</v>
      </c>
    </row>
    <row r="22" spans="1:15" s="110" customFormat="1" ht="24.95" customHeight="1" x14ac:dyDescent="0.2">
      <c r="A22" s="201" t="s">
        <v>152</v>
      </c>
      <c r="B22" s="199" t="s">
        <v>153</v>
      </c>
      <c r="C22" s="113">
        <v>1.3711236563297502</v>
      </c>
      <c r="D22" s="115">
        <v>1773</v>
      </c>
      <c r="E22" s="114">
        <v>1755</v>
      </c>
      <c r="F22" s="114">
        <v>1738</v>
      </c>
      <c r="G22" s="114">
        <v>1701</v>
      </c>
      <c r="H22" s="140">
        <v>1690</v>
      </c>
      <c r="I22" s="115">
        <v>83</v>
      </c>
      <c r="J22" s="116">
        <v>4.9112426035502956</v>
      </c>
    </row>
    <row r="23" spans="1:15" s="110" customFormat="1" ht="24.95" customHeight="1" x14ac:dyDescent="0.2">
      <c r="A23" s="193" t="s">
        <v>154</v>
      </c>
      <c r="B23" s="199" t="s">
        <v>155</v>
      </c>
      <c r="C23" s="113">
        <v>1.791044776119403</v>
      </c>
      <c r="D23" s="115">
        <v>2316</v>
      </c>
      <c r="E23" s="114">
        <v>2358</v>
      </c>
      <c r="F23" s="114">
        <v>2377</v>
      </c>
      <c r="G23" s="114">
        <v>2344</v>
      </c>
      <c r="H23" s="140">
        <v>2363</v>
      </c>
      <c r="I23" s="115">
        <v>-47</v>
      </c>
      <c r="J23" s="116">
        <v>-1.9889970376639865</v>
      </c>
    </row>
    <row r="24" spans="1:15" s="110" customFormat="1" ht="24.95" customHeight="1" x14ac:dyDescent="0.2">
      <c r="A24" s="193" t="s">
        <v>156</v>
      </c>
      <c r="B24" s="199" t="s">
        <v>221</v>
      </c>
      <c r="C24" s="113">
        <v>5.0359600958935893</v>
      </c>
      <c r="D24" s="115">
        <v>6512</v>
      </c>
      <c r="E24" s="114">
        <v>6552</v>
      </c>
      <c r="F24" s="114">
        <v>6544</v>
      </c>
      <c r="G24" s="114">
        <v>6503</v>
      </c>
      <c r="H24" s="140">
        <v>6542</v>
      </c>
      <c r="I24" s="115">
        <v>-30</v>
      </c>
      <c r="J24" s="116">
        <v>-0.4585753592173647</v>
      </c>
    </row>
    <row r="25" spans="1:15" s="110" customFormat="1" ht="24.95" customHeight="1" x14ac:dyDescent="0.2">
      <c r="A25" s="193" t="s">
        <v>222</v>
      </c>
      <c r="B25" s="204" t="s">
        <v>159</v>
      </c>
      <c r="C25" s="113">
        <v>2.6772871394323716</v>
      </c>
      <c r="D25" s="115">
        <v>3462</v>
      </c>
      <c r="E25" s="114">
        <v>3443</v>
      </c>
      <c r="F25" s="114">
        <v>3538</v>
      </c>
      <c r="G25" s="114">
        <v>3381</v>
      </c>
      <c r="H25" s="140">
        <v>3266</v>
      </c>
      <c r="I25" s="115">
        <v>196</v>
      </c>
      <c r="J25" s="116">
        <v>6.0012247397428045</v>
      </c>
    </row>
    <row r="26" spans="1:15" s="110" customFormat="1" ht="24.95" customHeight="1" x14ac:dyDescent="0.2">
      <c r="A26" s="201">
        <v>782.78300000000002</v>
      </c>
      <c r="B26" s="203" t="s">
        <v>160</v>
      </c>
      <c r="C26" s="113">
        <v>1.2357899621065656</v>
      </c>
      <c r="D26" s="115">
        <v>1598</v>
      </c>
      <c r="E26" s="114">
        <v>1613</v>
      </c>
      <c r="F26" s="114">
        <v>1882</v>
      </c>
      <c r="G26" s="114">
        <v>1882</v>
      </c>
      <c r="H26" s="140">
        <v>1855</v>
      </c>
      <c r="I26" s="115">
        <v>-257</v>
      </c>
      <c r="J26" s="116">
        <v>-13.8544474393531</v>
      </c>
    </row>
    <row r="27" spans="1:15" s="110" customFormat="1" ht="24.95" customHeight="1" x14ac:dyDescent="0.2">
      <c r="A27" s="193" t="s">
        <v>161</v>
      </c>
      <c r="B27" s="199" t="s">
        <v>223</v>
      </c>
      <c r="C27" s="113">
        <v>5.9299358131621682</v>
      </c>
      <c r="D27" s="115">
        <v>7668</v>
      </c>
      <c r="E27" s="114">
        <v>7792</v>
      </c>
      <c r="F27" s="114">
        <v>7748</v>
      </c>
      <c r="G27" s="114">
        <v>7591</v>
      </c>
      <c r="H27" s="140">
        <v>7595</v>
      </c>
      <c r="I27" s="115">
        <v>73</v>
      </c>
      <c r="J27" s="116">
        <v>0.96115865701119152</v>
      </c>
    </row>
    <row r="28" spans="1:15" s="110" customFormat="1" ht="24.95" customHeight="1" x14ac:dyDescent="0.2">
      <c r="A28" s="193" t="s">
        <v>163</v>
      </c>
      <c r="B28" s="199" t="s">
        <v>164</v>
      </c>
      <c r="C28" s="113">
        <v>3.3183821823524862</v>
      </c>
      <c r="D28" s="115">
        <v>4291</v>
      </c>
      <c r="E28" s="114">
        <v>4339</v>
      </c>
      <c r="F28" s="114">
        <v>4291</v>
      </c>
      <c r="G28" s="114">
        <v>4248</v>
      </c>
      <c r="H28" s="140">
        <v>4204</v>
      </c>
      <c r="I28" s="115">
        <v>87</v>
      </c>
      <c r="J28" s="116">
        <v>2.0694576593720266</v>
      </c>
    </row>
    <row r="29" spans="1:15" s="110" customFormat="1" ht="24.95" customHeight="1" x14ac:dyDescent="0.2">
      <c r="A29" s="193">
        <v>86</v>
      </c>
      <c r="B29" s="199" t="s">
        <v>165</v>
      </c>
      <c r="C29" s="113">
        <v>6.4333771556724155</v>
      </c>
      <c r="D29" s="115">
        <v>8319</v>
      </c>
      <c r="E29" s="114">
        <v>8269</v>
      </c>
      <c r="F29" s="114">
        <v>8099</v>
      </c>
      <c r="G29" s="114">
        <v>8013</v>
      </c>
      <c r="H29" s="140">
        <v>8132</v>
      </c>
      <c r="I29" s="115">
        <v>187</v>
      </c>
      <c r="J29" s="116">
        <v>2.2995573044761435</v>
      </c>
    </row>
    <row r="30" spans="1:15" s="110" customFormat="1" ht="24.95" customHeight="1" x14ac:dyDescent="0.2">
      <c r="A30" s="193">
        <v>87.88</v>
      </c>
      <c r="B30" s="204" t="s">
        <v>166</v>
      </c>
      <c r="C30" s="113">
        <v>6.3591369576985537</v>
      </c>
      <c r="D30" s="115">
        <v>8223</v>
      </c>
      <c r="E30" s="114">
        <v>8329</v>
      </c>
      <c r="F30" s="114">
        <v>8273</v>
      </c>
      <c r="G30" s="114">
        <v>8289</v>
      </c>
      <c r="H30" s="140">
        <v>8303</v>
      </c>
      <c r="I30" s="115">
        <v>-80</v>
      </c>
      <c r="J30" s="116">
        <v>-0.96350716608454778</v>
      </c>
    </row>
    <row r="31" spans="1:15" s="110" customFormat="1" ht="24.95" customHeight="1" x14ac:dyDescent="0.2">
      <c r="A31" s="193" t="s">
        <v>167</v>
      </c>
      <c r="B31" s="199" t="s">
        <v>168</v>
      </c>
      <c r="C31" s="113">
        <v>1.989018637383033</v>
      </c>
      <c r="D31" s="115">
        <v>2572</v>
      </c>
      <c r="E31" s="114">
        <v>2585</v>
      </c>
      <c r="F31" s="114">
        <v>2581</v>
      </c>
      <c r="G31" s="114">
        <v>2567</v>
      </c>
      <c r="H31" s="140">
        <v>2527</v>
      </c>
      <c r="I31" s="115">
        <v>45</v>
      </c>
      <c r="J31" s="116">
        <v>1.780767708745548</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0.40677441806511483</v>
      </c>
      <c r="D34" s="115">
        <v>526</v>
      </c>
      <c r="E34" s="114">
        <v>493</v>
      </c>
      <c r="F34" s="114">
        <v>539</v>
      </c>
      <c r="G34" s="114">
        <v>546</v>
      </c>
      <c r="H34" s="140">
        <v>539</v>
      </c>
      <c r="I34" s="115">
        <v>-13</v>
      </c>
      <c r="J34" s="116">
        <v>-2.4118738404452689</v>
      </c>
    </row>
    <row r="35" spans="1:10" s="110" customFormat="1" ht="24.95" customHeight="1" x14ac:dyDescent="0.2">
      <c r="A35" s="292" t="s">
        <v>171</v>
      </c>
      <c r="B35" s="293" t="s">
        <v>172</v>
      </c>
      <c r="C35" s="113">
        <v>46.646044389451703</v>
      </c>
      <c r="D35" s="115">
        <v>60318</v>
      </c>
      <c r="E35" s="114">
        <v>60668</v>
      </c>
      <c r="F35" s="114">
        <v>61099</v>
      </c>
      <c r="G35" s="114">
        <v>60514</v>
      </c>
      <c r="H35" s="140">
        <v>60560</v>
      </c>
      <c r="I35" s="115">
        <v>-242</v>
      </c>
      <c r="J35" s="116">
        <v>-0.39960369881109642</v>
      </c>
    </row>
    <row r="36" spans="1:10" s="110" customFormat="1" ht="24.95" customHeight="1" x14ac:dyDescent="0.2">
      <c r="A36" s="294" t="s">
        <v>173</v>
      </c>
      <c r="B36" s="295" t="s">
        <v>174</v>
      </c>
      <c r="C36" s="125">
        <v>52.945634521692057</v>
      </c>
      <c r="D36" s="143">
        <v>68464</v>
      </c>
      <c r="E36" s="144">
        <v>68760</v>
      </c>
      <c r="F36" s="144">
        <v>68823</v>
      </c>
      <c r="G36" s="144">
        <v>67804</v>
      </c>
      <c r="H36" s="145">
        <v>67784</v>
      </c>
      <c r="I36" s="143">
        <v>680</v>
      </c>
      <c r="J36" s="146">
        <v>1.0031865927062433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2020-09-25T09:57:16Z</dcterms:created>
  <dcterms:modified xsi:type="dcterms:W3CDTF">2020-09-28T08:09:50Z</dcterms:modified>
</cp:coreProperties>
</file>